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1\share\統計課　【新フォルダー】\01資料\02情報\04ホームページ作成伺\統計課ホームページ\HTML\toukei_data\nenkan\26年版\統計表\"/>
    </mc:Choice>
  </mc:AlternateContent>
  <bookViews>
    <workbookView xWindow="0" yWindow="0" windowWidth="18045" windowHeight="9405" tabRatio="620"/>
  </bookViews>
  <sheets>
    <sheet name="幼稚園の概況" sheetId="1" r:id="rId1"/>
    <sheet name="小学校の概況" sheetId="2" r:id="rId2"/>
    <sheet name="中学校の概況" sheetId="3" r:id="rId3"/>
    <sheet name="高等学校の概況" sheetId="4" r:id="rId4"/>
    <sheet name="短期大学の概況" sheetId="5" r:id="rId5"/>
    <sheet name="大学の概況" sheetId="6" r:id="rId6"/>
    <sheet name="各種学校の概況" sheetId="55" r:id="rId7"/>
    <sheet name="専修学校の概況" sheetId="56" r:id="rId8"/>
    <sheet name="特別支援学校の概況" sheetId="8" r:id="rId9"/>
    <sheet name="中学校卒業後の状況" sheetId="9" r:id="rId10"/>
    <sheet name="高等学校卒業後の状況（Ⅰ）" sheetId="10" r:id="rId11"/>
    <sheet name="高等学校卒業後の状況Ⅱ　その２" sheetId="11" r:id="rId12"/>
    <sheet name="高等学校卒業後の状況Ⅱ　その３◎" sheetId="12" r:id="rId13"/>
    <sheet name="年齢別体位状況" sheetId="42" r:id="rId14"/>
    <sheet name="文化ホールの利用状況" sheetId="33" r:id="rId15"/>
    <sheet name="市民会館の利用状況" sheetId="18" r:id="rId16"/>
    <sheet name="市立永井記念館の利用状況" sheetId="54" r:id="rId17"/>
    <sheet name="長崎歴史文化博物館　その１" sheetId="48" r:id="rId18"/>
    <sheet name="長崎歴史文化博物館　その２" sheetId="49" r:id="rId19"/>
    <sheet name="長崎歴史文化博物館　その3" sheetId="51" r:id="rId20"/>
    <sheet name="長崎県美術館　その１" sheetId="44" r:id="rId21"/>
    <sheet name="長崎県美術館　その２" sheetId="45" r:id="rId22"/>
    <sheet name="長崎県美術館　その３" sheetId="52" r:id="rId23"/>
    <sheet name="図書館の利用状況" sheetId="53" r:id="rId24"/>
    <sheet name="科学館の状況　その１，２" sheetId="28" r:id="rId25"/>
    <sheet name="科学館の状況　その３ " sheetId="38" r:id="rId26"/>
    <sheet name="長崎市文化財一覧" sheetId="32" r:id="rId27"/>
  </sheets>
  <definedNames>
    <definedName name="_xlnm.Print_Area" localSheetId="20">'長崎県美術館　その１'!$A$1:$N$30</definedName>
    <definedName name="_xlnm.Print_Area" localSheetId="21">'長崎県美術館　その２'!$A$1:$H$18</definedName>
    <definedName name="_xlnm.Print_Area" localSheetId="26">長崎市文化財一覧!$A$1:$L$60</definedName>
    <definedName name="_xlnm.Print_Area" localSheetId="14">文化ホールの利用状況!$A$1:$X$29</definedName>
  </definedNames>
  <calcPr calcId="152511" calcMode="manual"/>
</workbook>
</file>

<file path=xl/calcChain.xml><?xml version="1.0" encoding="utf-8"?>
<calcChain xmlns="http://schemas.openxmlformats.org/spreadsheetml/2006/main">
  <c r="M15" i="48" l="1"/>
  <c r="L15" i="48"/>
  <c r="K15" i="48"/>
  <c r="J15" i="48"/>
  <c r="I15" i="48"/>
  <c r="H15" i="48"/>
  <c r="G15" i="48"/>
  <c r="F15" i="48"/>
  <c r="E15" i="48"/>
  <c r="D15" i="48"/>
  <c r="C15" i="48"/>
  <c r="B15" i="48"/>
  <c r="H6" i="12" l="1"/>
  <c r="F11" i="53"/>
  <c r="E11" i="53"/>
  <c r="D11" i="53"/>
  <c r="C11" i="53"/>
  <c r="B11" i="53"/>
  <c r="H30" i="8"/>
  <c r="H31" i="8"/>
  <c r="H29" i="8"/>
  <c r="H39" i="8"/>
  <c r="D17" i="4"/>
  <c r="T17" i="1"/>
  <c r="S20" i="6"/>
  <c r="P20" i="6"/>
  <c r="M20" i="6"/>
  <c r="F20" i="6"/>
  <c r="I20" i="6"/>
  <c r="I10" i="12"/>
  <c r="I8" i="12"/>
  <c r="C20" i="6"/>
  <c r="J10" i="12"/>
  <c r="J8" i="12"/>
  <c r="H8" i="12"/>
  <c r="AI17" i="4"/>
  <c r="AH17" i="4"/>
  <c r="AG17" i="4"/>
  <c r="AR17" i="4"/>
  <c r="AR15" i="4"/>
  <c r="N15" i="3"/>
  <c r="O15" i="3"/>
  <c r="M15" i="3"/>
  <c r="M13" i="3" s="1"/>
  <c r="O16" i="3"/>
  <c r="O17" i="3"/>
  <c r="O13" i="3"/>
  <c r="N16" i="3"/>
  <c r="M16" i="3"/>
  <c r="N17" i="3"/>
  <c r="M17" i="3"/>
  <c r="L15" i="2"/>
  <c r="L16" i="2"/>
  <c r="L14" i="2"/>
  <c r="I13" i="10"/>
  <c r="X18" i="4"/>
  <c r="X15" i="4"/>
  <c r="X17" i="4"/>
  <c r="W18" i="4"/>
  <c r="V18" i="4"/>
  <c r="W17" i="4"/>
  <c r="V17" i="4"/>
  <c r="L17" i="3"/>
  <c r="L16" i="3"/>
  <c r="L15" i="3"/>
  <c r="L13" i="3" s="1"/>
  <c r="H17" i="1"/>
  <c r="N20" i="5"/>
  <c r="S20" i="5"/>
  <c r="S19" i="5"/>
  <c r="S17" i="5"/>
  <c r="P19" i="5"/>
  <c r="O19" i="5"/>
  <c r="O17" i="5"/>
  <c r="N19" i="5"/>
  <c r="M19" i="5"/>
  <c r="M17" i="5"/>
  <c r="N15" i="1"/>
  <c r="G10" i="56"/>
  <c r="C10" i="56"/>
  <c r="G15" i="55"/>
  <c r="C15" i="55"/>
  <c r="J8" i="9"/>
  <c r="H40" i="8"/>
  <c r="H16" i="8"/>
  <c r="H13" i="8"/>
  <c r="H15" i="8"/>
  <c r="D18" i="4"/>
  <c r="I19" i="6"/>
  <c r="O15" i="1"/>
  <c r="P15" i="1"/>
  <c r="Q15" i="1"/>
  <c r="R15" i="1"/>
  <c r="S15" i="1"/>
  <c r="C15" i="1"/>
  <c r="W17" i="1"/>
  <c r="W18" i="1"/>
  <c r="W16" i="1"/>
  <c r="K8" i="9"/>
  <c r="I8" i="11"/>
  <c r="H8" i="11"/>
  <c r="K10" i="10"/>
  <c r="J10" i="10"/>
  <c r="H18" i="1"/>
  <c r="H16" i="1"/>
  <c r="H15" i="1"/>
  <c r="T18" i="1"/>
  <c r="T16" i="1"/>
  <c r="T15" i="1"/>
  <c r="K17" i="1"/>
  <c r="H31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I19" i="10"/>
  <c r="I18" i="10"/>
  <c r="I17" i="10"/>
  <c r="I16" i="10"/>
  <c r="I15" i="10"/>
  <c r="I14" i="10"/>
  <c r="I10" i="10"/>
  <c r="I12" i="10"/>
  <c r="I20" i="9"/>
  <c r="I19" i="9"/>
  <c r="I16" i="9"/>
  <c r="I15" i="9"/>
  <c r="I14" i="9"/>
  <c r="I13" i="9"/>
  <c r="I12" i="9"/>
  <c r="I11" i="9"/>
  <c r="I10" i="9"/>
  <c r="H8" i="8"/>
  <c r="S19" i="6"/>
  <c r="P19" i="6"/>
  <c r="P17" i="6" s="1"/>
  <c r="M19" i="6"/>
  <c r="M17" i="6" s="1"/>
  <c r="F19" i="6"/>
  <c r="F17" i="6" s="1"/>
  <c r="C19" i="6"/>
  <c r="C17" i="6" s="1"/>
  <c r="U17" i="6"/>
  <c r="T17" i="6"/>
  <c r="S17" i="6"/>
  <c r="R17" i="6"/>
  <c r="Q17" i="6"/>
  <c r="O17" i="6"/>
  <c r="N17" i="6"/>
  <c r="H17" i="6"/>
  <c r="G17" i="6"/>
  <c r="E17" i="6"/>
  <c r="D17" i="6"/>
  <c r="B17" i="6"/>
  <c r="B17" i="5"/>
  <c r="AR18" i="4"/>
  <c r="AI18" i="4"/>
  <c r="AH18" i="4"/>
  <c r="AG18" i="4"/>
  <c r="N18" i="4"/>
  <c r="I18" i="4"/>
  <c r="N17" i="4"/>
  <c r="N15" i="4"/>
  <c r="I17" i="4"/>
  <c r="I15" i="4"/>
  <c r="AT15" i="4"/>
  <c r="AS15" i="4"/>
  <c r="AQ15" i="4"/>
  <c r="AP15" i="4"/>
  <c r="AO15" i="4"/>
  <c r="AN15" i="4"/>
  <c r="AM15" i="4"/>
  <c r="AL15" i="4"/>
  <c r="AK15" i="4"/>
  <c r="AJ15" i="4"/>
  <c r="AI15" i="4"/>
  <c r="AF15" i="4"/>
  <c r="AE15" i="4"/>
  <c r="AD15" i="4"/>
  <c r="AC15" i="4"/>
  <c r="AB15" i="4"/>
  <c r="AA15" i="4"/>
  <c r="Z15" i="4"/>
  <c r="Y15" i="4"/>
  <c r="U15" i="4"/>
  <c r="T15" i="4"/>
  <c r="S15" i="4"/>
  <c r="R15" i="4"/>
  <c r="Q15" i="4"/>
  <c r="P15" i="4"/>
  <c r="O15" i="4"/>
  <c r="M15" i="4"/>
  <c r="L15" i="4"/>
  <c r="K15" i="4"/>
  <c r="J15" i="4"/>
  <c r="H15" i="4"/>
  <c r="G15" i="4"/>
  <c r="F15" i="4"/>
  <c r="E15" i="4"/>
  <c r="C15" i="4"/>
  <c r="I17" i="3"/>
  <c r="E17" i="3"/>
  <c r="I16" i="3"/>
  <c r="E16" i="3"/>
  <c r="I15" i="3"/>
  <c r="I13" i="3" s="1"/>
  <c r="E15" i="3"/>
  <c r="E13" i="3" s="1"/>
  <c r="V13" i="3"/>
  <c r="U13" i="3"/>
  <c r="T13" i="3"/>
  <c r="S13" i="3"/>
  <c r="R13" i="3"/>
  <c r="Q13" i="3"/>
  <c r="P13" i="3"/>
  <c r="K13" i="3"/>
  <c r="J13" i="3"/>
  <c r="H13" i="3"/>
  <c r="G13" i="3"/>
  <c r="F13" i="3"/>
  <c r="D13" i="3"/>
  <c r="C13" i="3"/>
  <c r="O16" i="2"/>
  <c r="N16" i="2"/>
  <c r="I16" i="2"/>
  <c r="E16" i="2"/>
  <c r="O15" i="2"/>
  <c r="N15" i="2"/>
  <c r="M15" i="2" s="1"/>
  <c r="I15" i="2"/>
  <c r="E15" i="2"/>
  <c r="O14" i="2"/>
  <c r="O13" i="2" s="1"/>
  <c r="N14" i="2"/>
  <c r="M14" i="2" s="1"/>
  <c r="M13" i="2" s="1"/>
  <c r="I14" i="2"/>
  <c r="I13" i="2"/>
  <c r="E14" i="2"/>
  <c r="E13" i="2" s="1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K13" i="2"/>
  <c r="J13" i="2"/>
  <c r="H13" i="2"/>
  <c r="G13" i="2"/>
  <c r="F13" i="2"/>
  <c r="D13" i="2"/>
  <c r="C13" i="2"/>
  <c r="K18" i="1"/>
  <c r="D18" i="1"/>
  <c r="D17" i="1"/>
  <c r="K16" i="1"/>
  <c r="K15" i="1"/>
  <c r="D16" i="1"/>
  <c r="D15" i="1"/>
  <c r="Y15" i="1"/>
  <c r="X15" i="1"/>
  <c r="V15" i="1"/>
  <c r="U15" i="1"/>
  <c r="M15" i="1"/>
  <c r="L15" i="1"/>
  <c r="J15" i="1"/>
  <c r="I15" i="1"/>
  <c r="G15" i="1"/>
  <c r="F15" i="1"/>
  <c r="E15" i="1"/>
  <c r="B15" i="1"/>
  <c r="L17" i="6"/>
  <c r="K17" i="6"/>
  <c r="J17" i="6"/>
  <c r="I17" i="6"/>
  <c r="F17" i="5"/>
  <c r="I17" i="5"/>
  <c r="L17" i="5"/>
  <c r="Q17" i="5"/>
  <c r="T17" i="5"/>
  <c r="U17" i="5"/>
  <c r="R17" i="5"/>
  <c r="P17" i="5"/>
  <c r="K17" i="5"/>
  <c r="J17" i="5"/>
  <c r="H17" i="5"/>
  <c r="G17" i="5"/>
  <c r="E17" i="5"/>
  <c r="D17" i="5"/>
  <c r="C17" i="5"/>
  <c r="G8" i="11"/>
  <c r="I8" i="9"/>
  <c r="H38" i="8"/>
  <c r="H12" i="8"/>
  <c r="W15" i="4"/>
  <c r="D15" i="4"/>
  <c r="N13" i="3"/>
  <c r="M16" i="2"/>
  <c r="N13" i="2"/>
  <c r="L13" i="2"/>
  <c r="W15" i="1"/>
  <c r="AG15" i="4"/>
  <c r="V15" i="4"/>
  <c r="AH15" i="4"/>
  <c r="H14" i="8"/>
  <c r="H11" i="8"/>
  <c r="H10" i="12"/>
  <c r="N17" i="5"/>
  <c r="I18" i="9"/>
</calcChain>
</file>

<file path=xl/sharedStrings.xml><?xml version="1.0" encoding="utf-8"?>
<sst xmlns="http://schemas.openxmlformats.org/spreadsheetml/2006/main" count="1924" uniqueCount="1118">
  <si>
    <t>深堀陣屋跡のアコウ</t>
    <rPh sb="0" eb="2">
      <t>ふかほり</t>
    </rPh>
    <rPh sb="2" eb="4">
      <t>じんや</t>
    </rPh>
    <rPh sb="4" eb="5">
      <t>あと</t>
    </rPh>
    <phoneticPr fontId="13" type="Hiragana"/>
  </si>
  <si>
    <t>旧羅典神学校</t>
    <rPh sb="1" eb="2">
      <t>ら</t>
    </rPh>
    <rPh sb="2" eb="3">
      <t>てん</t>
    </rPh>
    <phoneticPr fontId="13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</si>
  <si>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3" type="Hiragana"/>
  </si>
  <si>
    <t>網場天満神社の社叢</t>
    <rPh sb="7" eb="8">
      <t>しゃそう</t>
    </rPh>
    <phoneticPr fontId="13" type="Hiragana"/>
  </si>
  <si>
    <t>崇福寺媽姐門</t>
    <rPh sb="3" eb="4">
      <t>ま</t>
    </rPh>
    <rPh sb="4" eb="5">
      <t>そ</t>
    </rPh>
    <phoneticPr fontId="13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</si>
  <si>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</si>
  <si>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(単位　　日、人）</t>
    <rPh sb="1" eb="3">
      <t>タンイ</t>
    </rPh>
    <rPh sb="5" eb="6">
      <t>ヒ</t>
    </rPh>
    <rPh sb="7" eb="8">
      <t>ニン</t>
    </rPh>
    <phoneticPr fontId="2"/>
  </si>
  <si>
    <t>開館日数</t>
    <rPh sb="0" eb="2">
      <t>カイカン</t>
    </rPh>
    <rPh sb="2" eb="4">
      <t>ニッスウ</t>
    </rPh>
    <phoneticPr fontId="2"/>
  </si>
  <si>
    <t>総数</t>
    <rPh sb="0" eb="1">
      <t>ソウ</t>
    </rPh>
    <rPh sb="1" eb="2">
      <t>スウ</t>
    </rPh>
    <phoneticPr fontId="2"/>
  </si>
  <si>
    <t>有料</t>
    <rPh sb="0" eb="2">
      <t>ユウリョウ</t>
    </rPh>
    <phoneticPr fontId="2"/>
  </si>
  <si>
    <t>無料</t>
    <rPh sb="0" eb="2">
      <t>ムリョウ</t>
    </rPh>
    <phoneticPr fontId="2"/>
  </si>
  <si>
    <t>大学生</t>
    <rPh sb="0" eb="1">
      <t>ダイ</t>
    </rPh>
    <rPh sb="1" eb="3">
      <t>ガクセイ</t>
    </rPh>
    <phoneticPr fontId="2"/>
  </si>
  <si>
    <t>小・中・高校生</t>
    <rPh sb="0" eb="1">
      <t>ショウ</t>
    </rPh>
    <rPh sb="2" eb="3">
      <t>ナカ</t>
    </rPh>
    <rPh sb="4" eb="7">
      <t>コウコウセイ</t>
    </rPh>
    <phoneticPr fontId="2"/>
  </si>
  <si>
    <t>個人</t>
    <rPh sb="0" eb="2">
      <t>コジン</t>
    </rPh>
    <phoneticPr fontId="2"/>
  </si>
  <si>
    <t>団体</t>
    <rPh sb="0" eb="2">
      <t>ダンタイ</t>
    </rPh>
    <phoneticPr fontId="2"/>
  </si>
  <si>
    <t>５月　</t>
    <rPh sb="1" eb="2">
      <t>ガツ</t>
    </rPh>
    <phoneticPr fontId="8"/>
  </si>
  <si>
    <t>６月　</t>
    <rPh sb="1" eb="2">
      <t>ガツ</t>
    </rPh>
    <phoneticPr fontId="8"/>
  </si>
  <si>
    <t>７月　</t>
    <rPh sb="1" eb="2">
      <t>ガツ</t>
    </rPh>
    <phoneticPr fontId="8"/>
  </si>
  <si>
    <t>８月　</t>
    <rPh sb="1" eb="2">
      <t>ガツ</t>
    </rPh>
    <phoneticPr fontId="8"/>
  </si>
  <si>
    <t>９月　</t>
    <rPh sb="1" eb="2">
      <t>ガツ</t>
    </rPh>
    <phoneticPr fontId="8"/>
  </si>
  <si>
    <t>１０月　</t>
    <rPh sb="2" eb="3">
      <t>ガツ</t>
    </rPh>
    <phoneticPr fontId="8"/>
  </si>
  <si>
    <t>１１月　</t>
    <rPh sb="2" eb="3">
      <t>ガツ</t>
    </rPh>
    <phoneticPr fontId="8"/>
  </si>
  <si>
    <t>１２月　</t>
    <rPh sb="2" eb="3">
      <t>ガツ</t>
    </rPh>
    <phoneticPr fontId="8"/>
  </si>
  <si>
    <t>２月　</t>
    <rPh sb="1" eb="2">
      <t>ガツ</t>
    </rPh>
    <phoneticPr fontId="8"/>
  </si>
  <si>
    <t>３月　</t>
    <rPh sb="1" eb="2">
      <t>ガツ</t>
    </rPh>
    <phoneticPr fontId="8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</si>
  <si>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2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</si>
  <si>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2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</si>
  <si>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2"/>
  </si>
  <si>
    <t>利用可能
日数</t>
  </si>
  <si>
    <t>映画
展示会等</t>
  </si>
  <si>
    <t>シニア（70歳以上）</t>
    <rPh sb="6" eb="9">
      <t>サイイジョウ</t>
    </rPh>
    <phoneticPr fontId="2"/>
  </si>
  <si>
    <t>(単位　　件、人）</t>
    <rPh sb="1" eb="3">
      <t>タンイ</t>
    </rPh>
    <rPh sb="5" eb="6">
      <t>ケン</t>
    </rPh>
    <rPh sb="7" eb="8">
      <t>ニン</t>
    </rPh>
    <phoneticPr fontId="2"/>
  </si>
  <si>
    <t>高校生</t>
    <rPh sb="0" eb="3">
      <t>コウコウセイ</t>
    </rPh>
    <phoneticPr fontId="2"/>
  </si>
  <si>
    <t>小・中学生</t>
    <rPh sb="0" eb="1">
      <t>ショウ</t>
    </rPh>
    <rPh sb="2" eb="5">
      <t>チュウガクセイ</t>
    </rPh>
    <phoneticPr fontId="2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</si>
  <si>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2"/>
  </si>
  <si>
    <t>間の瀬狂言</t>
    <rPh sb="0" eb="1">
      <t>ま</t>
    </rPh>
    <rPh sb="2" eb="3">
      <t>せ</t>
    </rPh>
    <rPh sb="3" eb="5">
      <t>きょうげん</t>
    </rPh>
    <phoneticPr fontId="13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</si>
  <si>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3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</si>
  <si>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3" type="Hiragana"/>
  </si>
  <si>
    <t>〃</t>
    <phoneticPr fontId="13" type="Hiragana"/>
  </si>
  <si>
    <t>太田尾の大クス</t>
    <rPh sb="0" eb="2">
      <t>おおた</t>
    </rPh>
    <rPh sb="2" eb="3">
      <t>お</t>
    </rPh>
    <rPh sb="4" eb="5">
      <t>おお</t>
    </rPh>
    <phoneticPr fontId="13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</si>
  <si>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3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</si>
  <si>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3" type="Hiragana"/>
  </si>
  <si>
    <t>シーボルト関係資料</t>
    <rPh sb="5" eb="7">
      <t>かんけい</t>
    </rPh>
    <rPh sb="7" eb="9">
      <t>しりょう</t>
    </rPh>
    <phoneticPr fontId="13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</si>
  <si>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3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</si>
  <si>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3" type="Hiragana"/>
  </si>
  <si>
    <t>高木家墓地</t>
    <rPh sb="0" eb="2">
      <t>たかき</t>
    </rPh>
    <rPh sb="2" eb="3">
      <t>いえ</t>
    </rPh>
    <rPh sb="3" eb="5">
      <t>ぼち</t>
    </rPh>
    <phoneticPr fontId="13" type="Hiragana"/>
  </si>
  <si>
    <t>式見のエノキ</t>
    <rPh sb="0" eb="1">
      <t>しき</t>
    </rPh>
    <rPh sb="1" eb="2">
      <t>み</t>
    </rPh>
    <phoneticPr fontId="13" type="Hiragana"/>
  </si>
  <si>
    <t>開館
日数</t>
    <rPh sb="0" eb="2">
      <t>カイカン</t>
    </rPh>
    <rPh sb="3" eb="5">
      <t>ニッスウ</t>
    </rPh>
    <phoneticPr fontId="2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</si>
  <si>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2"/>
  </si>
  <si>
    <t>花月</t>
    <rPh sb="0" eb="2">
      <t>かげつ</t>
    </rPh>
    <phoneticPr fontId="13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</si>
  <si>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3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</si>
  <si>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3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</si>
  <si>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3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</si>
  <si>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3" type="Hiragana"/>
  </si>
  <si>
    <t>後藤家墓地</t>
    <rPh sb="0" eb="2">
      <t>ごとう</t>
    </rPh>
    <rPh sb="2" eb="3">
      <t>いえ</t>
    </rPh>
    <rPh sb="3" eb="5">
      <t>ぼち</t>
    </rPh>
    <phoneticPr fontId="13" type="Hiragana"/>
  </si>
  <si>
    <t>ケンペル、ツュンベリー記念碑</t>
    <phoneticPr fontId="13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</si>
  <si>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3" type="Hiragana"/>
  </si>
  <si>
    <t>唐人墓地祭場所石壇</t>
    <rPh sb="0" eb="9">
      <t>　　　　　　　　まつり</t>
    </rPh>
    <phoneticPr fontId="13" type="Hiragana"/>
  </si>
  <si>
    <t>東海の墓</t>
    <rPh sb="0" eb="2">
      <t>とうかい</t>
    </rPh>
    <rPh sb="3" eb="4">
      <t>はか</t>
    </rPh>
    <phoneticPr fontId="13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</si>
  <si>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3" type="Hiragana"/>
  </si>
  <si>
    <t>発心寺の梵鐘</t>
    <rPh sb="0" eb="2">
      <t>ほっしん</t>
    </rPh>
    <rPh sb="2" eb="3">
      <t>てら</t>
    </rPh>
    <rPh sb="4" eb="6">
      <t>ぼんしょう</t>
    </rPh>
    <phoneticPr fontId="13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</si>
  <si>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3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</si>
  <si>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3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</si>
  <si>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3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</si>
  <si>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3" type="Hiragana"/>
  </si>
  <si>
    <t>野母の盆踊（国選択）</t>
    <rPh sb="0" eb="1">
      <t>の</t>
    </rPh>
    <rPh sb="1" eb="2">
      <t>はは</t>
    </rPh>
    <rPh sb="3" eb="5">
      <t>ぼんおど</t>
    </rPh>
    <rPh sb="6" eb="7">
      <t>くに</t>
    </rPh>
    <rPh sb="7" eb="9">
      <t>せんたく</t>
    </rPh>
    <phoneticPr fontId="13" type="Hiragana"/>
  </si>
  <si>
    <t>脇岬ノアサガオ群落</t>
    <rPh sb="0" eb="1">
      <t>わき</t>
    </rPh>
    <rPh sb="1" eb="2">
      <t>みさき</t>
    </rPh>
    <rPh sb="7" eb="9">
      <t>ぐんらく</t>
    </rPh>
    <phoneticPr fontId="13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</si>
  <si>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3" type="Hiragana"/>
  </si>
  <si>
    <t>川原大池樹林</t>
    <rPh sb="0" eb="2">
      <t>かわら</t>
    </rPh>
    <rPh sb="2" eb="4">
      <t>おおいけ</t>
    </rPh>
    <rPh sb="4" eb="6">
      <t>じゅりん</t>
    </rPh>
    <phoneticPr fontId="13" type="Hiragana"/>
  </si>
  <si>
    <t>琴海のカネコシダ群落</t>
    <rPh sb="0" eb="2">
      <t>きんかい</t>
    </rPh>
    <rPh sb="8" eb="10">
      <t>ぐんらく</t>
    </rPh>
    <phoneticPr fontId="13" type="Hiragana"/>
  </si>
  <si>
    <t>琴海のヒイラギ</t>
    <rPh sb="0" eb="2">
      <t>きんかい</t>
    </rPh>
    <phoneticPr fontId="13" type="Hiragana"/>
  </si>
  <si>
    <t>脇岬のビーチロック</t>
    <rPh sb="0" eb="1">
      <t>わき</t>
    </rPh>
    <rPh sb="1" eb="2">
      <t>みさき</t>
    </rPh>
    <phoneticPr fontId="13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</si>
  <si>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3" type="Hiragana"/>
  </si>
  <si>
    <t>観音寺の梵鐘</t>
    <rPh sb="0" eb="3">
      <t>かんのんじ</t>
    </rPh>
    <rPh sb="4" eb="5">
      <t>ぼん</t>
    </rPh>
    <rPh sb="5" eb="6">
      <t>かね</t>
    </rPh>
    <phoneticPr fontId="13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</si>
  <si>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3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</si>
  <si>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3" type="Hiragana"/>
  </si>
  <si>
    <t>石版「キリシタン暦」</t>
    <rPh sb="0" eb="2">
      <t>せきばん</t>
    </rPh>
    <rPh sb="8" eb="9">
      <t>れき</t>
    </rPh>
    <phoneticPr fontId="13" type="Hiragana"/>
  </si>
  <si>
    <t>　　　の　　　利　　　用　　　状　　　況</t>
    <phoneticPr fontId="15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</si>
  <si>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3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</si>
  <si>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3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</si>
  <si>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3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</si>
  <si>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3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</si>
  <si>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3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</si>
  <si>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3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</si>
  <si>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3" type="Hiragana"/>
  </si>
  <si>
    <t>県別</t>
    <rPh sb="0" eb="1">
      <t>ケン</t>
    </rPh>
    <rPh sb="1" eb="2">
      <t>ベツ</t>
    </rPh>
    <phoneticPr fontId="2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</si>
  <si>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2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</si>
  <si>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3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</si>
  <si>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3" type="Hiragana"/>
  </si>
  <si>
    <t>枯松神社</t>
    <rPh sb="0" eb="1">
      <t>か</t>
    </rPh>
    <rPh sb="1" eb="2">
      <t>まつ</t>
    </rPh>
    <rPh sb="2" eb="4">
      <t>じんじゃ</t>
    </rPh>
    <phoneticPr fontId="13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</si>
  <si>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3" type="Hiragana"/>
  </si>
  <si>
    <t>ド・ロ神父　大平作業場跡</t>
    <rPh sb="3" eb="5">
      <t>しんぷ</t>
    </rPh>
    <rPh sb="6" eb="8">
      <t>おおひら</t>
    </rPh>
    <rPh sb="8" eb="10">
      <t>さぎょう</t>
    </rPh>
    <rPh sb="10" eb="11">
      <t>ば</t>
    </rPh>
    <rPh sb="11" eb="12">
      <t>あと</t>
    </rPh>
    <phoneticPr fontId="13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</si>
  <si>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3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</si>
  <si>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3" type="Hiragana"/>
  </si>
  <si>
    <t>神浦氏墓地</t>
    <rPh sb="0" eb="2">
      <t>かみうら</t>
    </rPh>
    <rPh sb="2" eb="3">
      <t>し</t>
    </rPh>
    <rPh sb="3" eb="5">
      <t>ぼち</t>
    </rPh>
    <phoneticPr fontId="13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</si>
  <si>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3" type="Hiragana"/>
  </si>
  <si>
    <t>北渓井坑跡</t>
    <rPh sb="0" eb="1">
      <t>きた</t>
    </rPh>
    <rPh sb="1" eb="2">
      <t>けい</t>
    </rPh>
    <rPh sb="2" eb="3">
      <t>い</t>
    </rPh>
    <rPh sb="3" eb="4">
      <t>こう</t>
    </rPh>
    <rPh sb="4" eb="5">
      <t>あと</t>
    </rPh>
    <phoneticPr fontId="13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</si>
  <si>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3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</si>
  <si>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3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</si>
  <si>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3" type="Hiragana"/>
  </si>
  <si>
    <r>
      <t>H17.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3.16</t>
    </r>
    <r>
      <rPr>
        <sz val="11"/>
        <rFont val="ＭＳ Ｐゴシック"/>
        <family val="3"/>
        <charset val="128"/>
      </rPr>
      <t/>
    </r>
  </si>
  <si>
    <t>&lt;市指定名勝&gt;（1）</t>
    <rPh sb="1" eb="2">
      <t>し</t>
    </rPh>
    <rPh sb="2" eb="4">
      <t>してい</t>
    </rPh>
    <rPh sb="4" eb="6">
      <t>めいしょう</t>
    </rPh>
    <phoneticPr fontId="13" type="Hiragana"/>
  </si>
  <si>
    <t>伊王島灯台公園</t>
    <rPh sb="0" eb="3">
      <t>いおうじま</t>
    </rPh>
    <rPh sb="3" eb="5">
      <t>とうだい</t>
    </rPh>
    <rPh sb="5" eb="7">
      <t>こうえん</t>
    </rPh>
    <phoneticPr fontId="13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</si>
  <si>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3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</si>
  <si>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3" type="Hiragana"/>
  </si>
  <si>
    <t>藤田尾のヤブツバキ</t>
    <rPh sb="0" eb="2">
      <t>ふじた</t>
    </rPh>
    <rPh sb="2" eb="3">
      <t>お</t>
    </rPh>
    <phoneticPr fontId="13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</si>
  <si>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3" type="Hiragana"/>
  </si>
  <si>
    <t>戸根渓谷ヒスイ</t>
    <rPh sb="0" eb="2">
      <t>とね</t>
    </rPh>
    <rPh sb="2" eb="4">
      <t>けいこく</t>
    </rPh>
    <phoneticPr fontId="13" type="Hiragana"/>
  </si>
  <si>
    <t>馬込教会</t>
    <rPh sb="0" eb="2">
      <t>まごめ</t>
    </rPh>
    <rPh sb="2" eb="4">
      <t>きょうかい</t>
    </rPh>
    <phoneticPr fontId="13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</si>
  <si>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3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</si>
  <si>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3" type="Hiragana"/>
  </si>
  <si>
    <t>４　　　学　　　年</t>
    <rPh sb="4" eb="5">
      <t>ガク</t>
    </rPh>
    <rPh sb="8" eb="9">
      <t>トシ</t>
    </rPh>
    <phoneticPr fontId="2"/>
  </si>
  <si>
    <t>５　　　学　　　年</t>
    <rPh sb="4" eb="5">
      <t>ガク</t>
    </rPh>
    <rPh sb="8" eb="9">
      <t>トシ</t>
    </rPh>
    <phoneticPr fontId="2"/>
  </si>
  <si>
    <t>６　　　学　　　年</t>
    <rPh sb="4" eb="5">
      <t>ガク</t>
    </rPh>
    <rPh sb="8" eb="9">
      <t>トシ</t>
    </rPh>
    <phoneticPr fontId="2"/>
  </si>
  <si>
    <t>&lt;県指定史跡&gt;（13）</t>
    <rPh sb="1" eb="2">
      <t>けん</t>
    </rPh>
    <rPh sb="2" eb="4">
      <t>してい</t>
    </rPh>
    <rPh sb="4" eb="6">
      <t>しせき</t>
    </rPh>
    <phoneticPr fontId="13" type="Hiragana"/>
  </si>
  <si>
    <t>S10.12.13</t>
    <phoneticPr fontId="13" type="Hiragana"/>
  </si>
  <si>
    <t>S43.11.20</t>
    <phoneticPr fontId="13" type="Hiragana"/>
  </si>
  <si>
    <t>岡山</t>
    <rPh sb="0" eb="2">
      <t>オカヤマ</t>
    </rPh>
    <phoneticPr fontId="2"/>
  </si>
  <si>
    <t>〃</t>
    <phoneticPr fontId="13" type="Hiragana"/>
  </si>
  <si>
    <t>〃</t>
    <phoneticPr fontId="13" type="Hiragana"/>
  </si>
  <si>
    <t>S51.12.15</t>
    <phoneticPr fontId="13" type="Hiragana"/>
  </si>
  <si>
    <t>S36.11.24</t>
    <phoneticPr fontId="13" type="Hiragana"/>
  </si>
  <si>
    <t>天井絵</t>
    <phoneticPr fontId="13" type="Hiragana"/>
  </si>
  <si>
    <t>S38.10.30</t>
    <phoneticPr fontId="13" type="Hiragana"/>
  </si>
  <si>
    <t>S48.12.28</t>
    <phoneticPr fontId="13" type="Hiragana"/>
  </si>
  <si>
    <t>S39.10.16</t>
    <phoneticPr fontId="13" type="Hiragana"/>
  </si>
  <si>
    <t>S53.12.20</t>
    <phoneticPr fontId="13" type="Hiragana"/>
  </si>
  <si>
    <t>〃</t>
    <phoneticPr fontId="13" type="Hiragana"/>
  </si>
  <si>
    <t>S49.10.15</t>
    <phoneticPr fontId="13" type="Hiragana"/>
  </si>
  <si>
    <t>フィリップ・フランツ・フォン・</t>
    <phoneticPr fontId="13" type="Hiragana"/>
  </si>
  <si>
    <t>デジマノキ</t>
    <phoneticPr fontId="13" type="Hiragana"/>
  </si>
  <si>
    <t>プラケット｢ピエタ｣</t>
    <phoneticPr fontId="13" type="Hiragana"/>
  </si>
  <si>
    <t>H10.12.25</t>
    <phoneticPr fontId="13" type="Hiragana"/>
  </si>
  <si>
    <t>H15.12.25</t>
    <phoneticPr fontId="13" type="Hiragana"/>
  </si>
  <si>
    <t>H10.12.11</t>
    <phoneticPr fontId="13" type="Hiragana"/>
  </si>
  <si>
    <t>S46.10.21</t>
    <phoneticPr fontId="13" type="Hiragana"/>
  </si>
  <si>
    <t>T11.10.12</t>
    <phoneticPr fontId="13" type="Hiragana"/>
  </si>
  <si>
    <t>　　　〃</t>
    <phoneticPr fontId="13" type="Hiragana"/>
  </si>
  <si>
    <t>２学年</t>
    <rPh sb="1" eb="2">
      <t>ガク</t>
    </rPh>
    <rPh sb="2" eb="3">
      <t>トシ</t>
    </rPh>
    <phoneticPr fontId="2"/>
  </si>
  <si>
    <t>３学年</t>
    <rPh sb="1" eb="2">
      <t>ガク</t>
    </rPh>
    <rPh sb="2" eb="3">
      <t>トシ</t>
    </rPh>
    <phoneticPr fontId="2"/>
  </si>
  <si>
    <t>専攻</t>
    <rPh sb="0" eb="1">
      <t>セン</t>
    </rPh>
    <rPh sb="1" eb="2">
      <t>コウ</t>
    </rPh>
    <phoneticPr fontId="2"/>
  </si>
  <si>
    <t>１学年</t>
    <rPh sb="1" eb="2">
      <t>ガク</t>
    </rPh>
    <rPh sb="2" eb="3">
      <t>トシ</t>
    </rPh>
    <phoneticPr fontId="2"/>
  </si>
  <si>
    <t>４学年</t>
    <rPh sb="1" eb="2">
      <t>ガク</t>
    </rPh>
    <rPh sb="2" eb="3">
      <t>トシ</t>
    </rPh>
    <phoneticPr fontId="2"/>
  </si>
  <si>
    <r>
      <t>S50.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6.26</t>
    </r>
    <phoneticPr fontId="13" type="Hiragana"/>
  </si>
  <si>
    <r>
      <t>S28.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3.31</t>
    </r>
    <phoneticPr fontId="13" type="Hiragana"/>
  </si>
  <si>
    <r>
      <t>S35.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7.13</t>
    </r>
    <phoneticPr fontId="13" type="Hiragana"/>
  </si>
  <si>
    <r>
      <t>S44.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2.15</t>
    </r>
    <phoneticPr fontId="13" type="Hiragana"/>
  </si>
  <si>
    <r>
      <t>S10.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</t>
    </r>
    <phoneticPr fontId="13" type="Hiragana"/>
  </si>
  <si>
    <r>
      <t>S39.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3.16</t>
    </r>
    <phoneticPr fontId="13" type="Hiragana"/>
  </si>
  <si>
    <r>
      <t>S50.12.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</si>
  <si>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r>
      <t>S40.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5.31</t>
    </r>
    <phoneticPr fontId="13" type="Hiragana"/>
  </si>
  <si>
    <r>
      <t>S50.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3.10</t>
    </r>
    <phoneticPr fontId="13" type="Hiragana"/>
  </si>
  <si>
    <r>
      <t>S52.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3.25</t>
    </r>
    <phoneticPr fontId="13" type="Hiragana"/>
  </si>
  <si>
    <r>
      <t>S44.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6.15</t>
    </r>
    <phoneticPr fontId="13" type="Hiragana"/>
  </si>
  <si>
    <r>
      <t>S55.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9.10</t>
    </r>
    <phoneticPr fontId="13" type="Hiragana"/>
  </si>
  <si>
    <r>
      <t>S45.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7.18</t>
    </r>
    <phoneticPr fontId="13" type="Hiragana"/>
  </si>
  <si>
    <r>
      <t>S25.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8.29</t>
    </r>
    <phoneticPr fontId="13" type="Hiragana"/>
  </si>
  <si>
    <r>
      <t>S43.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4.23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</si>
  <si>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4.30</t>
    </r>
    <phoneticPr fontId="13" type="Hiragana"/>
  </si>
  <si>
    <r>
      <t>S45.10.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</t>
    </r>
    <phoneticPr fontId="13" type="Hiragana"/>
  </si>
  <si>
    <r>
      <t>S31.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</t>
    </r>
    <phoneticPr fontId="13" type="Hiragana"/>
  </si>
  <si>
    <r>
      <t>S46.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7.24</t>
    </r>
    <phoneticPr fontId="13" type="Hiragana"/>
  </si>
  <si>
    <r>
      <t>S35.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3.22</t>
    </r>
    <phoneticPr fontId="13" type="Hiragana"/>
  </si>
  <si>
    <r>
      <t>S47.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6.10</t>
    </r>
    <phoneticPr fontId="13" type="Hiragana"/>
  </si>
  <si>
    <r>
      <t>S27.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7.19</t>
    </r>
    <phoneticPr fontId="13" type="Hiragana"/>
  </si>
  <si>
    <r>
      <t>S51.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7.20</t>
    </r>
    <phoneticPr fontId="13" type="Hiragana"/>
  </si>
  <si>
    <r>
      <t>S48.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3.10</t>
    </r>
    <phoneticPr fontId="13" type="Hiragana"/>
  </si>
  <si>
    <r>
      <t>S35.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</t>
    </r>
    <phoneticPr fontId="13" type="Hiragana"/>
  </si>
  <si>
    <r>
      <t>S48.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7.27</t>
    </r>
    <phoneticPr fontId="13" type="Hiragana"/>
  </si>
  <si>
    <r>
      <t>S36.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</t>
    </r>
    <phoneticPr fontId="13" type="Hiragana"/>
  </si>
  <si>
    <r>
      <t>S48.11.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</si>
  <si>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r>
      <t>S41.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6.11</t>
    </r>
    <phoneticPr fontId="13" type="Hiragana"/>
  </si>
  <si>
    <r>
      <t>S38.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</t>
    </r>
    <phoneticPr fontId="13" type="Hiragana"/>
  </si>
  <si>
    <r>
      <t>S44.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6.20</t>
    </r>
    <phoneticPr fontId="13" type="Hiragana"/>
  </si>
  <si>
    <r>
      <t>S47.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5.15</t>
    </r>
    <phoneticPr fontId="13" type="Hiragana"/>
  </si>
  <si>
    <r>
      <t>S34.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</t>
    </r>
    <phoneticPr fontId="13" type="Hiragana"/>
  </si>
  <si>
    <r>
      <t>S53.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3.20</t>
    </r>
    <phoneticPr fontId="13" type="Hiragana"/>
  </si>
  <si>
    <r>
      <t>S49.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</t>
    </r>
    <phoneticPr fontId="13" type="Hiragana"/>
  </si>
  <si>
    <r>
      <t>S41.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4.18</t>
    </r>
    <phoneticPr fontId="13" type="Hiragana"/>
  </si>
  <si>
    <r>
      <t>H16.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</t>
    </r>
    <phoneticPr fontId="13" type="Hiragana"/>
  </si>
  <si>
    <r>
      <t>S54.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5.10</t>
    </r>
    <phoneticPr fontId="13" type="Hiragana"/>
  </si>
  <si>
    <r>
      <t>S55.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</t>
    </r>
    <phoneticPr fontId="13" type="Hiragana"/>
  </si>
  <si>
    <r>
      <t>S35.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 xml:space="preserve">7.13 </t>
    </r>
    <phoneticPr fontId="13" type="Hiragana"/>
  </si>
  <si>
    <r>
      <t>S55.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1.19</t>
    </r>
    <phoneticPr fontId="13" type="Hiragana"/>
  </si>
  <si>
    <r>
      <t>H17.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8.22</t>
    </r>
    <phoneticPr fontId="13" type="Hiragana"/>
  </si>
  <si>
    <r>
      <t>S47.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</t>
    </r>
    <phoneticPr fontId="13" type="Hiragana"/>
  </si>
  <si>
    <r>
      <t>H10.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4.30</t>
    </r>
    <phoneticPr fontId="13" type="Hiragana"/>
  </si>
  <si>
    <r>
      <t>S52</t>
    </r>
    <r>
      <rPr>
        <sz val="8"/>
        <color indexed="9"/>
        <rFont val="ＭＳ Ｐ明朝"/>
        <family val="1"/>
        <charset val="128"/>
      </rPr>
      <t>.0</t>
    </r>
    <r>
      <rPr>
        <sz val="8"/>
        <rFont val="ＭＳ Ｐ明朝"/>
        <family val="1"/>
        <charset val="128"/>
      </rPr>
      <t>3.25</t>
    </r>
    <phoneticPr fontId="13" type="Hiragana"/>
  </si>
  <si>
    <r>
      <t>S25.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4.10</t>
    </r>
    <phoneticPr fontId="13" type="Hiragana"/>
  </si>
  <si>
    <r>
      <t>H12.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4.28</t>
    </r>
    <phoneticPr fontId="13" type="Hiragana"/>
  </si>
  <si>
    <r>
      <t>S52.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7.20</t>
    </r>
    <phoneticPr fontId="13" type="Hiragana"/>
  </si>
  <si>
    <r>
      <t>S37.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3.28</t>
    </r>
    <phoneticPr fontId="13" type="Hiragana"/>
  </si>
  <si>
    <r>
      <t>H15.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</t>
    </r>
    <phoneticPr fontId="13" type="Hiragana"/>
  </si>
  <si>
    <r>
      <t>S57.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</si>
  <si>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r>
      <t>S38.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7.23</t>
    </r>
    <phoneticPr fontId="13" type="Hiragana"/>
  </si>
  <si>
    <r>
      <t>H17.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</t>
    </r>
    <phoneticPr fontId="13" type="Hiragana"/>
  </si>
  <si>
    <r>
      <t>S63.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</t>
    </r>
    <phoneticPr fontId="13" type="Hiragana"/>
  </si>
  <si>
    <r>
      <t>S53.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3.31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</si>
  <si>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3.19</t>
    </r>
    <phoneticPr fontId="13" type="Hiragana"/>
  </si>
  <si>
    <r>
      <t>S45.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1.16</t>
    </r>
    <phoneticPr fontId="13" type="Hiragana"/>
  </si>
  <si>
    <r>
      <t>S53.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8.22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</si>
  <si>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7.15</t>
    </r>
    <phoneticPr fontId="13" type="Hiragana"/>
  </si>
  <si>
    <r>
      <t>S54.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7.27</t>
    </r>
    <phoneticPr fontId="13" type="Hiragana"/>
  </si>
  <si>
    <r>
      <t>S60.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9.20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</si>
  <si>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9.11.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</si>
  <si>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r>
      <t>S42.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</t>
    </r>
    <phoneticPr fontId="13" type="Hiragana"/>
  </si>
  <si>
    <r>
      <t>S58.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8.30</t>
    </r>
    <phoneticPr fontId="13" type="Hiragana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</si>
  <si>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5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</si>
  <si>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5"/>
  </si>
  <si>
    <r>
      <t>H11.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4.30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</si>
  <si>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6.29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</si>
  <si>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6.28</t>
    </r>
    <phoneticPr fontId="13" type="Hiragana"/>
  </si>
  <si>
    <r>
      <t>S44.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4.21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</si>
  <si>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2.28</t>
    </r>
    <phoneticPr fontId="13" type="Hiragana"/>
  </si>
  <si>
    <r>
      <t>H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6.30</t>
    </r>
    <phoneticPr fontId="13" type="Hiragana"/>
  </si>
  <si>
    <r>
      <t>H10.10.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</t>
    </r>
    <phoneticPr fontId="13" type="Hiragana"/>
  </si>
  <si>
    <r>
      <t>S57.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1.25</t>
    </r>
    <phoneticPr fontId="13" type="Hiragana"/>
  </si>
  <si>
    <r>
      <t>H12.12.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</t>
    </r>
    <phoneticPr fontId="13" type="Hiragana"/>
  </si>
  <si>
    <r>
      <t>S54.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</t>
    </r>
    <phoneticPr fontId="13" type="Hiragana"/>
  </si>
  <si>
    <r>
      <t>H14.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2.14</t>
    </r>
    <phoneticPr fontId="13" type="Hiragana"/>
  </si>
  <si>
    <r>
      <t>S57.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7.22</t>
    </r>
    <phoneticPr fontId="13" type="Hiragana"/>
  </si>
  <si>
    <r>
      <t>H15.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3.18</t>
    </r>
    <phoneticPr fontId="13" type="Hiragana"/>
  </si>
  <si>
    <r>
      <t>S63.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9.30</t>
    </r>
    <phoneticPr fontId="13" type="Hiragana"/>
  </si>
  <si>
    <r>
      <t>S47.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3.16</t>
    </r>
    <phoneticPr fontId="13" type="Hiragana"/>
  </si>
  <si>
    <r>
      <t>H13.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2.26</t>
    </r>
    <phoneticPr fontId="13" type="Hiragana"/>
  </si>
  <si>
    <r>
      <t>S56.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3.30</t>
    </r>
    <phoneticPr fontId="13" type="Hiragana"/>
  </si>
  <si>
    <t>イベント</t>
    <phoneticPr fontId="2"/>
  </si>
  <si>
    <r>
      <t>H17.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3.16</t>
    </r>
    <phoneticPr fontId="13" type="Hiragana"/>
  </si>
  <si>
    <r>
      <t>S44.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4.12</t>
    </r>
    <phoneticPr fontId="13" type="Hiragana"/>
  </si>
  <si>
    <r>
      <t>H15.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3.25</t>
    </r>
    <phoneticPr fontId="13" type="Hiragana"/>
  </si>
  <si>
    <r>
      <t>H18.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1.10</t>
    </r>
    <phoneticPr fontId="13" type="Hiragana"/>
  </si>
  <si>
    <r>
      <t>S61.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1.31</t>
    </r>
    <phoneticPr fontId="13" type="Hiragana"/>
  </si>
  <si>
    <t>興福寺山門</t>
    <rPh sb="0" eb="3">
      <t>こうふくじ</t>
    </rPh>
    <rPh sb="3" eb="5">
      <t>さんもん</t>
    </rPh>
    <phoneticPr fontId="13" type="Hiragana"/>
  </si>
  <si>
    <t>興福寺寺域</t>
    <rPh sb="0" eb="3">
      <t>こうふくじ</t>
    </rPh>
    <rPh sb="3" eb="4">
      <t>てら</t>
    </rPh>
    <rPh sb="4" eb="5">
      <t>いき</t>
    </rPh>
    <phoneticPr fontId="13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</si>
  <si>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3" type="Hiragana"/>
  </si>
  <si>
    <t>五官の墓</t>
    <rPh sb="0" eb="2">
      <t>ごかん</t>
    </rPh>
    <rPh sb="3" eb="4">
      <t>はか</t>
    </rPh>
    <phoneticPr fontId="13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</si>
  <si>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3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</si>
  <si>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3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</si>
  <si>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3" type="Hiragana"/>
  </si>
  <si>
    <t>冷　泉　為　恭　筆法然上人行状絵</t>
    <rPh sb="0" eb="1">
      <t>れい</t>
    </rPh>
    <rPh sb="2" eb="3">
      <t>ぜい</t>
    </rPh>
    <rPh sb="4" eb="5">
      <t>ため</t>
    </rPh>
    <rPh sb="6" eb="7">
      <t>ちか</t>
    </rPh>
    <phoneticPr fontId="13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</si>
  <si>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3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</si>
  <si>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3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</si>
  <si>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3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</si>
  <si>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3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</si>
  <si>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3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</si>
  <si>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3" type="Hiragana"/>
  </si>
  <si>
    <t>紙　本　著　色泰西王侯図六曲屏風</t>
    <rPh sb="0" eb="1">
      <t>しほんちゃくしょく</t>
    </rPh>
    <phoneticPr fontId="13" type="Hiragana"/>
  </si>
  <si>
    <t>崇福寺の聯額</t>
    <rPh sb="4" eb="5">
      <t>れんがく</t>
    </rPh>
    <phoneticPr fontId="13" type="Hiragana"/>
  </si>
  <si>
    <t>鉅鹿家魏之琰兄弟の墓（１基）</t>
    <rPh sb="0" eb="1">
      <t>おうが　　ぎしえん</t>
    </rPh>
    <phoneticPr fontId="13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</si>
  <si>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3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</si>
  <si>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3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</si>
  <si>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3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</si>
  <si>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3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</si>
  <si>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3" type="Hiragana"/>
  </si>
  <si>
    <t>トードス・オス・サントス跡</t>
    <rPh sb="12" eb="13">
      <t>あと</t>
    </rPh>
    <phoneticPr fontId="13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</si>
  <si>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3" type="Hiragana"/>
  </si>
  <si>
    <t>荒木宗太郎墓地</t>
    <rPh sb="0" eb="2">
      <t>あらき</t>
    </rPh>
    <rPh sb="2" eb="5">
      <t>そうたろう</t>
    </rPh>
    <rPh sb="5" eb="7">
      <t>ぼち</t>
    </rPh>
    <phoneticPr fontId="13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</si>
  <si>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3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</si>
  <si>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3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</si>
  <si>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3" type="Hiragana"/>
  </si>
  <si>
    <t>中の茶屋</t>
    <rPh sb="0" eb="1">
      <t>なか</t>
    </rPh>
    <rPh sb="2" eb="4">
      <t>ちゃや</t>
    </rPh>
    <phoneticPr fontId="13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</si>
  <si>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3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</si>
  <si>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3" type="Hiragana"/>
  </si>
  <si>
    <t>国際海底電線小ヶ倉陸揚庫</t>
    <rPh sb="9" eb="11">
      <t>りくあげこ</t>
    </rPh>
    <phoneticPr fontId="13" type="Hiragana"/>
  </si>
  <si>
    <t>末次船絵馬</t>
    <rPh sb="0" eb="2">
      <t>すえつぐ</t>
    </rPh>
    <rPh sb="2" eb="3">
      <t>ふね</t>
    </rPh>
    <rPh sb="3" eb="5">
      <t>えま</t>
    </rPh>
    <phoneticPr fontId="13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</si>
  <si>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3" type="Hiragana"/>
  </si>
  <si>
    <t>江崎べっ甲店</t>
    <rPh sb="0" eb="2">
      <t>えざき</t>
    </rPh>
    <rPh sb="4" eb="5">
      <t>こう</t>
    </rPh>
    <rPh sb="5" eb="6">
      <t>てん</t>
    </rPh>
    <phoneticPr fontId="13" type="Hiragana"/>
  </si>
  <si>
    <t>絹本著色不動明王三童子像</t>
    <rPh sb="0" eb="1">
      <t>きぬ</t>
    </rPh>
    <rPh sb="1" eb="2">
      <t>ほん</t>
    </rPh>
    <rPh sb="2" eb="3">
      <t>ちょ</t>
    </rPh>
    <rPh sb="3" eb="4">
      <t>いろ</t>
    </rPh>
    <rPh sb="4" eb="8">
      <t>ふどうみょうおう</t>
    </rPh>
    <rPh sb="8" eb="9">
      <t>さん</t>
    </rPh>
    <rPh sb="9" eb="10">
      <t>どう</t>
    </rPh>
    <rPh sb="10" eb="11">
      <t>こ</t>
    </rPh>
    <rPh sb="11" eb="12">
      <t>ぞう</t>
    </rPh>
    <phoneticPr fontId="13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</si>
  <si>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3" type="Hiragana"/>
  </si>
  <si>
    <t>&lt;県指定名勝&gt;（1）</t>
    <rPh sb="1" eb="2">
      <t>けん</t>
    </rPh>
    <rPh sb="2" eb="4">
      <t>してい</t>
    </rPh>
    <rPh sb="4" eb="6">
      <t>めいしょう</t>
    </rPh>
    <phoneticPr fontId="13" type="Hiragana"/>
  </si>
  <si>
    <t>聖福寺惜字亭</t>
    <rPh sb="0" eb="6">
      <t>　　　　　　せきじてい</t>
    </rPh>
    <phoneticPr fontId="13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</si>
  <si>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3" type="Hiragana"/>
  </si>
  <si>
    <t>池上家住宅</t>
    <rPh sb="0" eb="2">
      <t>いけがみ</t>
    </rPh>
    <rPh sb="2" eb="3">
      <t>いえ</t>
    </rPh>
    <rPh sb="3" eb="5">
      <t>じゅうたく</t>
    </rPh>
    <phoneticPr fontId="13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</si>
  <si>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3" type="Hiragana"/>
  </si>
  <si>
    <t>滝の観音</t>
    <rPh sb="0" eb="1">
      <t>たき</t>
    </rPh>
    <rPh sb="2" eb="4">
      <t>かんのん</t>
    </rPh>
    <phoneticPr fontId="13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</si>
  <si>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3" type="Hiragana"/>
  </si>
  <si>
    <t>唐通事林・官梅家墓地</t>
    <rPh sb="0" eb="4">
      <t>　　　　　　りん　かんばい</t>
    </rPh>
    <phoneticPr fontId="13" type="Hiragana"/>
  </si>
  <si>
    <t>日見トンネル（一基）</t>
    <rPh sb="0" eb="1">
      <t>ひ</t>
    </rPh>
    <rPh sb="1" eb="2">
      <t>み</t>
    </rPh>
    <rPh sb="7" eb="9">
      <t>いっき</t>
    </rPh>
    <phoneticPr fontId="13" type="Hiragana"/>
  </si>
  <si>
    <r>
      <t>Ｈ元.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</t>
    </r>
    <rPh sb="1" eb="2">
      <t>がん</t>
    </rPh>
    <phoneticPr fontId="13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</si>
  <si>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3" type="Hiragana"/>
  </si>
  <si>
    <r>
      <t>S53.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</t>
    </r>
    <phoneticPr fontId="13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</si>
  <si>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3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</si>
  <si>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3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</si>
  <si>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3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</si>
  <si>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3" type="Hiragana"/>
  </si>
  <si>
    <t>　本表は、長崎市内の短期大学の概況を掲げたものである。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タンキ</t>
    </rPh>
    <rPh sb="12" eb="14">
      <t>ダイガク</t>
    </rPh>
    <rPh sb="15" eb="17">
      <t>ガイキョウ</t>
    </rPh>
    <rPh sb="18" eb="19">
      <t>カカ</t>
    </rPh>
    <phoneticPr fontId="2"/>
  </si>
  <si>
    <t>　本表は、長崎市内の大学の概況を掲げたものである。</t>
    <rPh sb="1" eb="2">
      <t>ホン</t>
    </rPh>
    <rPh sb="2" eb="3">
      <t>ヒョウ</t>
    </rPh>
    <rPh sb="5" eb="7">
      <t>ナガサキ</t>
    </rPh>
    <rPh sb="7" eb="9">
      <t>シナイ</t>
    </rPh>
    <rPh sb="10" eb="12">
      <t>ダイガク</t>
    </rPh>
    <rPh sb="13" eb="15">
      <t>ガイキョウ</t>
    </rPh>
    <rPh sb="16" eb="17">
      <t>カカ</t>
    </rPh>
    <phoneticPr fontId="2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</si>
  <si>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3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</si>
  <si>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3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</si>
  <si>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3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</si>
  <si>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3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</si>
  <si>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3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</si>
  <si>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3" type="Hiragana"/>
  </si>
  <si>
    <t>国　　　立</t>
    <rPh sb="0" eb="1">
      <t>クニ</t>
    </rPh>
    <rPh sb="4" eb="5">
      <t>リツ</t>
    </rPh>
    <phoneticPr fontId="2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</si>
  <si>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3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</si>
  <si>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3" type="Hiragana"/>
  </si>
  <si>
    <t>長崎くんちの奉納踊</t>
    <rPh sb="0" eb="2">
      <t>ながさき</t>
    </rPh>
    <rPh sb="6" eb="8">
      <t>ほうのう</t>
    </rPh>
    <rPh sb="8" eb="9">
      <t>おどり</t>
    </rPh>
    <phoneticPr fontId="13" type="Hiragana"/>
  </si>
  <si>
    <t>資料　市立図書館　　　</t>
    <rPh sb="0" eb="2">
      <t>シリョウ</t>
    </rPh>
    <rPh sb="3" eb="4">
      <t>シ</t>
    </rPh>
    <rPh sb="4" eb="5">
      <t>リツ</t>
    </rPh>
    <rPh sb="5" eb="7">
      <t>トショ</t>
    </rPh>
    <rPh sb="7" eb="8">
      <t>カン</t>
    </rPh>
    <phoneticPr fontId="2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</si>
  <si>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3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</si>
  <si>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3" type="Hiragana"/>
  </si>
  <si>
    <t>仏師范道生の墓</t>
    <rPh sb="2" eb="3">
      <t>はんどうせい</t>
    </rPh>
    <phoneticPr fontId="13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</si>
  <si>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3" type="Hiragana"/>
  </si>
  <si>
    <t>埼玉</t>
    <rPh sb="0" eb="2">
      <t>サイタマ</t>
    </rPh>
    <phoneticPr fontId="2"/>
  </si>
  <si>
    <t>岐阜</t>
    <rPh sb="0" eb="2">
      <t>ギフ</t>
    </rPh>
    <phoneticPr fontId="2"/>
  </si>
  <si>
    <t>大分</t>
    <rPh sb="0" eb="2">
      <t>オオイタ</t>
    </rPh>
    <phoneticPr fontId="2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</si>
  <si>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3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</si>
  <si>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3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</si>
  <si>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3" type="Hiragana"/>
  </si>
  <si>
    <t>〃</t>
    <phoneticPr fontId="13" type="Hiragana"/>
  </si>
  <si>
    <t>千葉</t>
    <rPh sb="0" eb="2">
      <t>チバ</t>
    </rPh>
    <phoneticPr fontId="2"/>
  </si>
  <si>
    <t>三重</t>
    <rPh sb="0" eb="2">
      <t>ミエ</t>
    </rPh>
    <phoneticPr fontId="2"/>
  </si>
  <si>
    <t>山口</t>
    <rPh sb="0" eb="2">
      <t>ヤマグチ</t>
    </rPh>
    <phoneticPr fontId="2"/>
  </si>
  <si>
    <t>その他</t>
  </si>
  <si>
    <t>佐賀</t>
    <rPh sb="0" eb="2">
      <t>サガ</t>
    </rPh>
    <phoneticPr fontId="2"/>
  </si>
  <si>
    <t>熊本</t>
    <rPh sb="0" eb="2">
      <t>クマモト</t>
    </rPh>
    <phoneticPr fontId="2"/>
  </si>
  <si>
    <t>静岡</t>
    <rPh sb="0" eb="2">
      <t>シズオカ</t>
    </rPh>
    <phoneticPr fontId="2"/>
  </si>
  <si>
    <t>　　の　　　　　利　　　　　用　　　　　状　　　　　況</t>
    <rPh sb="8" eb="9">
      <t>リ</t>
    </rPh>
    <rPh sb="14" eb="15">
      <t>ヨウ</t>
    </rPh>
    <rPh sb="20" eb="21">
      <t>ジョウ</t>
    </rPh>
    <rPh sb="26" eb="27">
      <t>イワン</t>
    </rPh>
    <phoneticPr fontId="2"/>
  </si>
  <si>
    <t>グラバー家墓地</t>
    <rPh sb="4" eb="5">
      <t>いえ</t>
    </rPh>
    <rPh sb="5" eb="7">
      <t>ぼち</t>
    </rPh>
    <phoneticPr fontId="13" type="Hiragana"/>
  </si>
  <si>
    <t>年　　　　　次</t>
    <rPh sb="0" eb="1">
      <t>トシ</t>
    </rPh>
    <rPh sb="6" eb="7">
      <t>ツギ</t>
    </rPh>
    <phoneticPr fontId="2"/>
  </si>
  <si>
    <t>総　　　　　　　　　　数</t>
    <rPh sb="0" eb="1">
      <t>フサ</t>
    </rPh>
    <rPh sb="11" eb="12">
      <t>カズ</t>
    </rPh>
    <phoneticPr fontId="2"/>
  </si>
  <si>
    <t>　　　　　の　　　　　　概　　　　　　況</t>
    <rPh sb="12" eb="13">
      <t>オオムネ</t>
    </rPh>
    <rPh sb="19" eb="20">
      <t>イワン</t>
    </rPh>
    <phoneticPr fontId="2"/>
  </si>
  <si>
    <t>園　　数</t>
    <rPh sb="0" eb="1">
      <t>エン</t>
    </rPh>
    <rPh sb="3" eb="4">
      <t>スウ</t>
    </rPh>
    <phoneticPr fontId="2"/>
  </si>
  <si>
    <t>学級数</t>
    <rPh sb="0" eb="2">
      <t>ガッキュウ</t>
    </rPh>
    <rPh sb="2" eb="3">
      <t>スウ</t>
    </rPh>
    <phoneticPr fontId="2"/>
  </si>
  <si>
    <t>　　　　　　　園</t>
    <rPh sb="7" eb="8">
      <t>エン</t>
    </rPh>
    <phoneticPr fontId="2"/>
  </si>
  <si>
    <t>　　  　 　２月</t>
    <rPh sb="8" eb="9">
      <t>ガツ</t>
    </rPh>
    <phoneticPr fontId="2"/>
  </si>
  <si>
    <t>　　  　 　３月</t>
    <rPh sb="8" eb="9">
      <t>ガツ</t>
    </rPh>
    <phoneticPr fontId="2"/>
  </si>
  <si>
    <t>　　  　 　４月</t>
    <rPh sb="8" eb="9">
      <t>ガツ</t>
    </rPh>
    <phoneticPr fontId="2"/>
  </si>
  <si>
    <t>　　  　 　５月</t>
    <rPh sb="8" eb="9">
      <t>ガツ</t>
    </rPh>
    <phoneticPr fontId="2"/>
  </si>
  <si>
    <t>　　  　 　６月</t>
    <rPh sb="8" eb="9">
      <t>ガツ</t>
    </rPh>
    <phoneticPr fontId="2"/>
  </si>
  <si>
    <t>　　  　 　７月</t>
    <rPh sb="8" eb="9">
      <t>ガツ</t>
    </rPh>
    <phoneticPr fontId="2"/>
  </si>
  <si>
    <t>　　  　 　８月</t>
    <rPh sb="8" eb="9">
      <t>ガツ</t>
    </rPh>
    <phoneticPr fontId="2"/>
  </si>
  <si>
    <t>　　  　 　９月</t>
    <rPh sb="8" eb="9">
      <t>ガツ</t>
    </rPh>
    <phoneticPr fontId="2"/>
  </si>
  <si>
    <t>　　  　 １０月</t>
    <rPh sb="8" eb="9">
      <t>ガツ</t>
    </rPh>
    <phoneticPr fontId="2"/>
  </si>
  <si>
    <t>　　  　 １１月</t>
    <rPh sb="8" eb="9">
      <t>ガツ</t>
    </rPh>
    <phoneticPr fontId="2"/>
  </si>
  <si>
    <t>　　  　 １２月</t>
    <rPh sb="8" eb="9">
      <t>ガツ</t>
    </rPh>
    <phoneticPr fontId="2"/>
  </si>
  <si>
    <t>　　　　　　　　　　児　　　　　　　　　　　　　　　数</t>
    <rPh sb="10" eb="11">
      <t>コ</t>
    </rPh>
    <rPh sb="26" eb="27">
      <t>カズ</t>
    </rPh>
    <phoneticPr fontId="2"/>
  </si>
  <si>
    <r>
      <t>S42.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</t>
    </r>
    <phoneticPr fontId="13" type="Hiragana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</si>
  <si>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3" type="Hiragana"/>
  </si>
  <si>
    <t>岩立神社のエノキ</t>
    <rPh sb="0" eb="2">
      <t>いわだて</t>
    </rPh>
    <rPh sb="2" eb="4">
      <t>じんじゃ</t>
    </rPh>
    <phoneticPr fontId="13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</si>
  <si>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2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</si>
  <si>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2"/>
  </si>
  <si>
    <t>本　　　務　　　者</t>
    <rPh sb="0" eb="1">
      <t>ホン</t>
    </rPh>
    <rPh sb="4" eb="5">
      <t>ツトム</t>
    </rPh>
    <rPh sb="8" eb="9">
      <t>シャ</t>
    </rPh>
    <phoneticPr fontId="2"/>
  </si>
  <si>
    <t>兼　務　者</t>
    <rPh sb="0" eb="1">
      <t>ケン</t>
    </rPh>
    <rPh sb="2" eb="3">
      <t>ツトム</t>
    </rPh>
    <rPh sb="4" eb="5">
      <t>シャ</t>
    </rPh>
    <phoneticPr fontId="2"/>
  </si>
  <si>
    <t>（　本　務　者　）</t>
    <rPh sb="2" eb="3">
      <t>ホン</t>
    </rPh>
    <rPh sb="4" eb="5">
      <t>ツトム</t>
    </rPh>
    <rPh sb="6" eb="7">
      <t>シャ</t>
    </rPh>
    <phoneticPr fontId="2"/>
  </si>
  <si>
    <t>設　置　者　別</t>
    <rPh sb="0" eb="1">
      <t>セツ</t>
    </rPh>
    <rPh sb="2" eb="3">
      <t>チ</t>
    </rPh>
    <rPh sb="4" eb="5">
      <t>モノ</t>
    </rPh>
    <rPh sb="6" eb="7">
      <t>ベツ</t>
    </rPh>
    <phoneticPr fontId="2"/>
  </si>
  <si>
    <t>国　　　　　立</t>
    <rPh sb="0" eb="1">
      <t>クニ</t>
    </rPh>
    <rPh sb="6" eb="7">
      <t>タテ</t>
    </rPh>
    <phoneticPr fontId="2"/>
  </si>
  <si>
    <t>学校数</t>
    <rPh sb="0" eb="2">
      <t>ガッコウ</t>
    </rPh>
    <rPh sb="2" eb="3">
      <t>スウ</t>
    </rPh>
    <phoneticPr fontId="2"/>
  </si>
  <si>
    <t>職　　　　　員　　　　　数</t>
    <rPh sb="0" eb="1">
      <t>ショク</t>
    </rPh>
    <rPh sb="6" eb="7">
      <t>イン</t>
    </rPh>
    <rPh sb="12" eb="13">
      <t>スウ</t>
    </rPh>
    <phoneticPr fontId="2"/>
  </si>
  <si>
    <t>学　校　医</t>
    <rPh sb="0" eb="1">
      <t>ガク</t>
    </rPh>
    <rPh sb="2" eb="3">
      <t>コウ</t>
    </rPh>
    <rPh sb="4" eb="5">
      <t>イ</t>
    </rPh>
    <phoneticPr fontId="2"/>
  </si>
  <si>
    <t>S53.12.21</t>
    <phoneticPr fontId="13" type="Hiragana"/>
  </si>
  <si>
    <t xml:space="preserve">(1) </t>
  </si>
  <si>
    <t>　　　　　　　　　児　</t>
    <rPh sb="9" eb="10">
      <t>コ</t>
    </rPh>
    <phoneticPr fontId="2"/>
  </si>
  <si>
    <t>　　　　　　　　　　　　　　　　　童　　　　　　　　　　　　　　　　　　　　　　　　　　　　　　　　数</t>
    <rPh sb="17" eb="18">
      <t>ワラベ</t>
    </rPh>
    <rPh sb="50" eb="51">
      <t>スウ</t>
    </rPh>
    <phoneticPr fontId="2"/>
  </si>
  <si>
    <t>外国人の</t>
    <rPh sb="0" eb="2">
      <t>ガイコク</t>
    </rPh>
    <rPh sb="2" eb="3">
      <t>ジン</t>
    </rPh>
    <phoneticPr fontId="2"/>
  </si>
  <si>
    <t>歯　科　医</t>
    <rPh sb="0" eb="1">
      <t>ハ</t>
    </rPh>
    <rPh sb="2" eb="3">
      <t>カ</t>
    </rPh>
    <rPh sb="4" eb="5">
      <t>イ</t>
    </rPh>
    <phoneticPr fontId="2"/>
  </si>
  <si>
    <t>薬　剤　師</t>
    <rPh sb="0" eb="1">
      <t>クスリ</t>
    </rPh>
    <rPh sb="2" eb="3">
      <t>ザイ</t>
    </rPh>
    <rPh sb="4" eb="5">
      <t>シ</t>
    </rPh>
    <phoneticPr fontId="2"/>
  </si>
  <si>
    <t>（再掲）</t>
    <rPh sb="1" eb="3">
      <t>サイケイ</t>
    </rPh>
    <phoneticPr fontId="2"/>
  </si>
  <si>
    <t>国　　　立</t>
    <rPh sb="0" eb="1">
      <t>クニ</t>
    </rPh>
    <rPh sb="4" eb="5">
      <t>タテ</t>
    </rPh>
    <phoneticPr fontId="2"/>
  </si>
  <si>
    <t>私　　　立</t>
    <rPh sb="0" eb="1">
      <t>ワタシ</t>
    </rPh>
    <rPh sb="4" eb="5">
      <t>タテ</t>
    </rPh>
    <phoneticPr fontId="2"/>
  </si>
  <si>
    <t>　　の　　　概　　　況</t>
    <rPh sb="6" eb="7">
      <t>オオムネ</t>
    </rPh>
    <rPh sb="10" eb="11">
      <t>イワン</t>
    </rPh>
    <phoneticPr fontId="2"/>
  </si>
  <si>
    <t>教　　　　　　　　　　員　　　　　　　　　　数</t>
    <rPh sb="0" eb="1">
      <t>キョウ</t>
    </rPh>
    <rPh sb="11" eb="12">
      <t>イン</t>
    </rPh>
    <rPh sb="22" eb="23">
      <t>スウ</t>
    </rPh>
    <phoneticPr fontId="2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</si>
  <si>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2"/>
  </si>
  <si>
    <t>生　　　　　　　　　　　　　　徒　　　　　　　　　　　　　　　　数</t>
    <rPh sb="0" eb="1">
      <t>ショウ</t>
    </rPh>
    <rPh sb="15" eb="16">
      <t>タダ</t>
    </rPh>
    <rPh sb="32" eb="33">
      <t>カズ</t>
    </rPh>
    <phoneticPr fontId="2"/>
  </si>
  <si>
    <t>外　国　人</t>
    <rPh sb="0" eb="1">
      <t>ソト</t>
    </rPh>
    <rPh sb="2" eb="3">
      <t>クニ</t>
    </rPh>
    <rPh sb="4" eb="5">
      <t>ジン</t>
    </rPh>
    <phoneticPr fontId="2"/>
  </si>
  <si>
    <t>本　　　　　　　　務　　　　　　　　者</t>
    <rPh sb="0" eb="1">
      <t>ホン</t>
    </rPh>
    <rPh sb="9" eb="10">
      <t>ツトム</t>
    </rPh>
    <rPh sb="18" eb="19">
      <t>シャ</t>
    </rPh>
    <phoneticPr fontId="2"/>
  </si>
  <si>
    <t>（　本　　　務　　　者　）</t>
    <rPh sb="2" eb="3">
      <t>ホン</t>
    </rPh>
    <rPh sb="6" eb="7">
      <t>ツトム</t>
    </rPh>
    <rPh sb="10" eb="11">
      <t>シャ</t>
    </rPh>
    <phoneticPr fontId="2"/>
  </si>
  <si>
    <t>総　　　　　　　　　　　　数</t>
    <rPh sb="0" eb="1">
      <t>フサ</t>
    </rPh>
    <rPh sb="13" eb="14">
      <t>カズ</t>
    </rPh>
    <phoneticPr fontId="2"/>
  </si>
  <si>
    <t>生　徒　数</t>
    <rPh sb="0" eb="1">
      <t>ショウ</t>
    </rPh>
    <rPh sb="2" eb="3">
      <t>タダ</t>
    </rPh>
    <rPh sb="4" eb="5">
      <t>カズ</t>
    </rPh>
    <phoneticPr fontId="2"/>
  </si>
  <si>
    <t>（再　掲）</t>
    <rPh sb="1" eb="2">
      <t>サイ</t>
    </rPh>
    <rPh sb="3" eb="4">
      <t>ケイ</t>
    </rPh>
    <phoneticPr fontId="2"/>
  </si>
  <si>
    <t>　　校　　　の　　　概　　　況</t>
    <rPh sb="2" eb="3">
      <t>コウ</t>
    </rPh>
    <rPh sb="10" eb="11">
      <t>オオムネ</t>
    </rPh>
    <rPh sb="14" eb="15">
      <t>イワン</t>
    </rPh>
    <phoneticPr fontId="2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</si>
  <si>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5"/>
  </si>
  <si>
    <t>　　利　　　　用　　　　比　　　　率</t>
    <rPh sb="12" eb="13">
      <t>ヒ</t>
    </rPh>
    <rPh sb="17" eb="18">
      <t>リツ</t>
    </rPh>
    <phoneticPr fontId="15"/>
  </si>
  <si>
    <t>国　　　　立　</t>
  </si>
  <si>
    <t>公　　　　立　</t>
  </si>
  <si>
    <t>私　　　　立　</t>
  </si>
  <si>
    <t>公　　　立</t>
    <phoneticPr fontId="2"/>
  </si>
  <si>
    <t>私　　　立</t>
    <phoneticPr fontId="2"/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</si>
  <si>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</si>
  <si>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2"/>
  </si>
  <si>
    <t>公　　立</t>
  </si>
  <si>
    <t>私　　立</t>
  </si>
  <si>
    <t>国　　　立</t>
    <phoneticPr fontId="2"/>
  </si>
  <si>
    <t>公　　　立</t>
    <phoneticPr fontId="2"/>
  </si>
  <si>
    <t>私　　　立</t>
    <phoneticPr fontId="2"/>
  </si>
  <si>
    <t>国　　　立</t>
    <phoneticPr fontId="2"/>
  </si>
  <si>
    <t>産業別</t>
    <rPh sb="0" eb="2">
      <t>サンギョウ</t>
    </rPh>
    <rPh sb="2" eb="3">
      <t>ベツ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</si>
  <si>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</si>
  <si>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農業、林業</t>
    <rPh sb="0" eb="2">
      <t>ノウギョウ</t>
    </rPh>
    <rPh sb="3" eb="5">
      <t>リンギョウ</t>
    </rPh>
    <phoneticPr fontId="2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</si>
  <si>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</si>
  <si>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</si>
  <si>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</si>
  <si>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</si>
  <si>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  <rPh sb="0" eb="3">
      <t>オロシウリギョウ</t>
    </rPh>
    <rPh sb="4" eb="6">
      <t>コウリ</t>
    </rPh>
    <rPh sb="6" eb="7">
      <t>ギョウ</t>
    </rPh>
    <phoneticPr fontId="2"/>
  </si>
  <si>
    <t>金融業、保険業</t>
    <rPh sb="0" eb="3">
      <t>キンユウギョウ</t>
    </rPh>
    <rPh sb="4" eb="7">
      <t>ホケンギョウ</t>
    </rPh>
    <phoneticPr fontId="2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</si>
  <si>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</si>
  <si>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</si>
  <si>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2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</si>
  <si>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</si>
  <si>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</si>
  <si>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医療、福祉</t>
    <rPh sb="0" eb="2">
      <t>イリョウ</t>
    </rPh>
    <rPh sb="3" eb="5">
      <t>フクシ</t>
    </rPh>
    <phoneticPr fontId="2"/>
  </si>
  <si>
    <t>複合サービス業</t>
    <rPh sb="0" eb="2">
      <t>フクゴウ</t>
    </rPh>
    <rPh sb="6" eb="7">
      <t>ギョウ</t>
    </rPh>
    <phoneticPr fontId="2"/>
  </si>
  <si>
    <t>　　記　　念　　館　　の　　利　　用　　状　　況</t>
    <rPh sb="5" eb="6">
      <t>ネン</t>
    </rPh>
    <rPh sb="8" eb="9">
      <t>カン</t>
    </rPh>
    <rPh sb="14" eb="15">
      <t>リ</t>
    </rPh>
    <rPh sb="17" eb="18">
      <t>ヨウ</t>
    </rPh>
    <rPh sb="20" eb="21">
      <t>ジョウ</t>
    </rPh>
    <rPh sb="23" eb="24">
      <t>イワン</t>
    </rPh>
    <phoneticPr fontId="2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</si>
  <si>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2"/>
  </si>
  <si>
    <t>（本務者）</t>
    <rPh sb="1" eb="3">
      <t>ホンム</t>
    </rPh>
    <rPh sb="3" eb="4">
      <t>シャ</t>
    </rPh>
    <phoneticPr fontId="2"/>
  </si>
  <si>
    <t>年　　　次</t>
    <rPh sb="0" eb="1">
      <t>トシ</t>
    </rPh>
    <rPh sb="4" eb="5">
      <t>ツギ</t>
    </rPh>
    <phoneticPr fontId="2"/>
  </si>
  <si>
    <t>全日制</t>
    <rPh sb="0" eb="3">
      <t>ゼンニチセイ</t>
    </rPh>
    <phoneticPr fontId="2"/>
  </si>
  <si>
    <t>設置者別</t>
    <rPh sb="0" eb="3">
      <t>セッチシャ</t>
    </rPh>
    <rPh sb="3" eb="4">
      <t>ベツ</t>
    </rPh>
    <phoneticPr fontId="2"/>
  </si>
  <si>
    <t>公　　立</t>
    <rPh sb="0" eb="1">
      <t>オオヤケ</t>
    </rPh>
    <rPh sb="3" eb="4">
      <t>タテ</t>
    </rPh>
    <phoneticPr fontId="2"/>
  </si>
  <si>
    <t>私　　立</t>
    <rPh sb="0" eb="1">
      <t>ワタシ</t>
    </rPh>
    <rPh sb="3" eb="4">
      <t>タテ</t>
    </rPh>
    <phoneticPr fontId="2"/>
  </si>
  <si>
    <t>教　　　　　　　　　　　　　　　　員　　　　　　　　　　　　　　　数</t>
    <rPh sb="0" eb="1">
      <t>キョウ</t>
    </rPh>
    <rPh sb="17" eb="18">
      <t>イン</t>
    </rPh>
    <rPh sb="33" eb="34">
      <t>スウ</t>
    </rPh>
    <phoneticPr fontId="2"/>
  </si>
  <si>
    <t>学　　　　　　　　　　　　　　　　　　　　生　　　　　　　　　　　　　　　　　　　　数</t>
    <rPh sb="0" eb="1">
      <t>ガク</t>
    </rPh>
    <rPh sb="21" eb="22">
      <t>ショウ</t>
    </rPh>
    <rPh sb="42" eb="43">
      <t>カズ</t>
    </rPh>
    <phoneticPr fontId="2"/>
  </si>
  <si>
    <t>本　　　　　　　　　　務</t>
    <rPh sb="0" eb="1">
      <t>ホン</t>
    </rPh>
    <rPh sb="11" eb="12">
      <t>ツトム</t>
    </rPh>
    <phoneticPr fontId="2"/>
  </si>
  <si>
    <t>兼　　　　　　　　　　務</t>
    <rPh sb="0" eb="1">
      <t>ケン</t>
    </rPh>
    <rPh sb="11" eb="12">
      <t>ツトム</t>
    </rPh>
    <phoneticPr fontId="2"/>
  </si>
  <si>
    <t>（本　務　者</t>
    <rPh sb="1" eb="2">
      <t>ホン</t>
    </rPh>
    <rPh sb="3" eb="4">
      <t>ツトム</t>
    </rPh>
    <rPh sb="5" eb="6">
      <t>シャ</t>
    </rPh>
    <phoneticPr fontId="2"/>
  </si>
  <si>
    <t>昼　　　　　　　　　　間</t>
    <rPh sb="0" eb="1">
      <t>ヒル</t>
    </rPh>
    <rPh sb="11" eb="12">
      <t>アイダ</t>
    </rPh>
    <phoneticPr fontId="2"/>
  </si>
  <si>
    <t>夜　　　　　　　　　　間</t>
    <rPh sb="0" eb="1">
      <t>ヨル</t>
    </rPh>
    <rPh sb="11" eb="12">
      <t>アイダ</t>
    </rPh>
    <phoneticPr fontId="2"/>
  </si>
  <si>
    <t>私　　　　　立</t>
    <rPh sb="0" eb="1">
      <t>ワタクシ</t>
    </rPh>
    <rPh sb="6" eb="7">
      <t>タテ</t>
    </rPh>
    <phoneticPr fontId="2"/>
  </si>
  <si>
    <t>大　　　学　　　院　　　生</t>
    <rPh sb="0" eb="1">
      <t>ダイ</t>
    </rPh>
    <rPh sb="4" eb="5">
      <t>ガク</t>
    </rPh>
    <rPh sb="8" eb="9">
      <t>イン</t>
    </rPh>
    <rPh sb="12" eb="13">
      <t>ショウ</t>
    </rPh>
    <phoneticPr fontId="2"/>
  </si>
  <si>
    <t>大　　　　　学　　　　　生</t>
    <rPh sb="0" eb="1">
      <t>ダイ</t>
    </rPh>
    <rPh sb="6" eb="7">
      <t>ガク</t>
    </rPh>
    <rPh sb="12" eb="13">
      <t>ショウ</t>
    </rPh>
    <phoneticPr fontId="2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</si>
  <si>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2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</si>
  <si>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2"/>
  </si>
  <si>
    <t>年　　月</t>
    <rPh sb="0" eb="1">
      <t>ネン</t>
    </rPh>
    <rPh sb="3" eb="4">
      <t>ゲツ</t>
    </rPh>
    <phoneticPr fontId="2"/>
  </si>
  <si>
    <t>　　　　　育　　　　　　　館</t>
    <rPh sb="5" eb="6">
      <t>イク</t>
    </rPh>
    <rPh sb="13" eb="14">
      <t>カン</t>
    </rPh>
    <phoneticPr fontId="2"/>
  </si>
  <si>
    <t>市　　　　　　　民　　　　　　　体　　　　　</t>
    <rPh sb="0" eb="1">
      <t>シ</t>
    </rPh>
    <rPh sb="8" eb="9">
      <t>タミ</t>
    </rPh>
    <rPh sb="16" eb="17">
      <t>タイ</t>
    </rPh>
    <phoneticPr fontId="2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</si>
  <si>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2"/>
  </si>
  <si>
    <t>年　　　　　度</t>
    <rPh sb="0" eb="1">
      <t>トシ</t>
    </rPh>
    <rPh sb="6" eb="7">
      <t>タビ</t>
    </rPh>
    <phoneticPr fontId="2"/>
  </si>
  <si>
    <t>６　　　　　歳</t>
    <rPh sb="6" eb="7">
      <t>トシ</t>
    </rPh>
    <phoneticPr fontId="2"/>
  </si>
  <si>
    <t>７　　　　　歳</t>
    <rPh sb="6" eb="7">
      <t>トシ</t>
    </rPh>
    <phoneticPr fontId="2"/>
  </si>
  <si>
    <t>８　　　　　歳</t>
    <rPh sb="6" eb="7">
      <t>トシ</t>
    </rPh>
    <phoneticPr fontId="2"/>
  </si>
  <si>
    <t>９　　　　　歳</t>
    <rPh sb="6" eb="7">
      <t>トシ</t>
    </rPh>
    <phoneticPr fontId="2"/>
  </si>
  <si>
    <t>長崎市小ヶ倉の褶曲地層</t>
    <rPh sb="3" eb="11">
      <t>　　　　　　　しゅうきょく</t>
    </rPh>
    <phoneticPr fontId="13" type="Hiragana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</si>
  <si>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3" type="Hiragana"/>
  </si>
  <si>
    <t>１０　　　　　歳</t>
    <rPh sb="7" eb="8">
      <t>トシ</t>
    </rPh>
    <phoneticPr fontId="2"/>
  </si>
  <si>
    <t>１１　　　　　歳</t>
    <rPh sb="7" eb="8">
      <t>トシ</t>
    </rPh>
    <phoneticPr fontId="2"/>
  </si>
  <si>
    <t>１２　　　　　歳</t>
    <rPh sb="7" eb="8">
      <t>トシ</t>
    </rPh>
    <phoneticPr fontId="2"/>
  </si>
  <si>
    <t>１３　　　　　歳</t>
    <rPh sb="7" eb="8">
      <t>トシ</t>
    </rPh>
    <phoneticPr fontId="2"/>
  </si>
  <si>
    <t>１４　　　　　歳</t>
    <rPh sb="7" eb="8">
      <t>トシ</t>
    </rPh>
    <phoneticPr fontId="2"/>
  </si>
  <si>
    <t>１５　　　　　歳</t>
    <rPh sb="7" eb="8">
      <t>トシ</t>
    </rPh>
    <phoneticPr fontId="2"/>
  </si>
  <si>
    <t>１６　　　　　歳</t>
    <rPh sb="7" eb="8">
      <t>トシ</t>
    </rPh>
    <phoneticPr fontId="2"/>
  </si>
  <si>
    <t>中学部生徒数</t>
    <rPh sb="0" eb="2">
      <t>チュウガク</t>
    </rPh>
    <rPh sb="2" eb="3">
      <t>ブ</t>
    </rPh>
    <rPh sb="3" eb="6">
      <t>セイトスウ</t>
    </rPh>
    <phoneticPr fontId="2"/>
  </si>
  <si>
    <t>高等部生徒数</t>
    <rPh sb="0" eb="3">
      <t>コウトウブ</t>
    </rPh>
    <rPh sb="3" eb="6">
      <t>セイトスウ</t>
    </rPh>
    <phoneticPr fontId="2"/>
  </si>
  <si>
    <t>小学部生徒数</t>
    <rPh sb="0" eb="2">
      <t>ショウガク</t>
    </rPh>
    <rPh sb="2" eb="3">
      <t>ブ</t>
    </rPh>
    <rPh sb="3" eb="6">
      <t>セイトスウ</t>
    </rPh>
    <phoneticPr fontId="2"/>
  </si>
  <si>
    <t>１７　　　　　歳</t>
    <rPh sb="7" eb="8">
      <t>トシ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</si>
  <si>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</si>
  <si>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</si>
  <si>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4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</si>
  <si>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</si>
  <si>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4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</si>
  <si>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4" type="Hiragana"/>
  </si>
  <si>
    <t>メダイ「サルバトル・ムンディ（世の救い主）」</t>
    <rPh sb="15" eb="16">
      <t>よ</t>
    </rPh>
    <rPh sb="17" eb="18">
      <t>すく</t>
    </rPh>
    <phoneticPr fontId="13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</si>
  <si>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2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</si>
  <si>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2"/>
  </si>
  <si>
    <t>年　　度</t>
    <rPh sb="0" eb="1">
      <t>トシ</t>
    </rPh>
    <rPh sb="3" eb="4">
      <t>ド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</si>
  <si>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</si>
  <si>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</si>
  <si>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2"/>
  </si>
  <si>
    <t>日数</t>
    <rPh sb="0" eb="2">
      <t>ニッスウ</t>
    </rPh>
    <phoneticPr fontId="2"/>
  </si>
  <si>
    <t>参加者数</t>
    <rPh sb="0" eb="2">
      <t>サンカ</t>
    </rPh>
    <rPh sb="2" eb="3">
      <t>シャ</t>
    </rPh>
    <rPh sb="3" eb="4">
      <t>スウ</t>
    </rPh>
    <phoneticPr fontId="2"/>
  </si>
  <si>
    <t>講演会</t>
    <rPh sb="0" eb="3">
      <t>コウエンカイ</t>
    </rPh>
    <phoneticPr fontId="2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</si>
  <si>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2"/>
  </si>
  <si>
    <r>
      <t>H19.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</t>
    </r>
    <phoneticPr fontId="13" type="Hiragana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</si>
  <si>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4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</si>
  <si>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4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</si>
  <si>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4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</si>
  <si>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4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</si>
  <si>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4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</si>
  <si>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4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</si>
  <si>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4" type="Hiragana"/>
  </si>
  <si>
    <r>
      <t>H19.12.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</si>
  <si>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t>体</t>
    <rPh sb="0" eb="1">
      <t>カラダ</t>
    </rPh>
    <phoneticPr fontId="2"/>
  </si>
  <si>
    <t>長</t>
    <rPh sb="0" eb="1">
      <t>チョウ</t>
    </rPh>
    <phoneticPr fontId="2"/>
  </si>
  <si>
    <t>重</t>
    <rPh sb="0" eb="1">
      <t>ジュウ</t>
    </rPh>
    <phoneticPr fontId="2"/>
  </si>
  <si>
    <t>座</t>
    <rPh sb="0" eb="1">
      <t>ザ</t>
    </rPh>
    <phoneticPr fontId="2"/>
  </si>
  <si>
    <t>高</t>
    <rPh sb="0" eb="1">
      <t>タカ</t>
    </rPh>
    <phoneticPr fontId="2"/>
  </si>
  <si>
    <t>身　</t>
    <rPh sb="0" eb="1">
      <t>ミ</t>
    </rPh>
    <phoneticPr fontId="2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</si>
  <si>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2"/>
  </si>
  <si>
    <t>総　　　　数</t>
    <rPh sb="0" eb="1">
      <t>フサ</t>
    </rPh>
    <rPh sb="5" eb="6">
      <t>カズ</t>
    </rPh>
    <phoneticPr fontId="2"/>
  </si>
  <si>
    <t>職　員　数</t>
    <rPh sb="0" eb="1">
      <t>ショク</t>
    </rPh>
    <rPh sb="2" eb="3">
      <t>イン</t>
    </rPh>
    <rPh sb="4" eb="5">
      <t>カズ</t>
    </rPh>
    <phoneticPr fontId="2"/>
  </si>
  <si>
    <t>（本　務　者）</t>
    <rPh sb="1" eb="2">
      <t>ホン</t>
    </rPh>
    <rPh sb="3" eb="4">
      <t>ツトム</t>
    </rPh>
    <rPh sb="5" eb="6">
      <t>シャ</t>
    </rPh>
    <phoneticPr fontId="2"/>
  </si>
  <si>
    <t>旧グラバー住宅</t>
    <rPh sb="0" eb="1">
      <t>きゅう</t>
    </rPh>
    <rPh sb="5" eb="7">
      <t>じゅうたく</t>
    </rPh>
    <phoneticPr fontId="13" type="Hiragana"/>
  </si>
  <si>
    <t>大野教会堂</t>
    <rPh sb="0" eb="2">
      <t>おおの</t>
    </rPh>
    <rPh sb="2" eb="4">
      <t>きょうかい</t>
    </rPh>
    <rPh sb="4" eb="5">
      <t>どう</t>
    </rPh>
    <phoneticPr fontId="13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</si>
  <si>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3" type="Hiragana"/>
  </si>
  <si>
    <t>職人尽　　</t>
    <rPh sb="0" eb="1">
      <t>しょくにんづくし</t>
    </rPh>
    <phoneticPr fontId="13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</si>
  <si>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3" type="Hiragana"/>
  </si>
  <si>
    <t>キリシタン遺物５７点</t>
    <rPh sb="5" eb="7">
      <t>いぶつ</t>
    </rPh>
    <rPh sb="9" eb="10">
      <t>てん</t>
    </rPh>
    <phoneticPr fontId="13" type="Hiragana"/>
  </si>
  <si>
    <t>龍踊（国選択）</t>
    <rPh sb="0" eb="1">
      <t>りゅう</t>
    </rPh>
    <rPh sb="1" eb="2">
      <t>おど</t>
    </rPh>
    <rPh sb="3" eb="4">
      <t>くに</t>
    </rPh>
    <rPh sb="4" eb="6">
      <t>せんたく</t>
    </rPh>
    <phoneticPr fontId="13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</si>
  <si>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3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</si>
  <si>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3" type="Hiragana"/>
  </si>
  <si>
    <t>（セミナリヨコレジヨを含む）</t>
    <rPh sb="11" eb="12">
      <t>ふく</t>
    </rPh>
    <phoneticPr fontId="13" type="Hiragana"/>
  </si>
  <si>
    <t>烽火山のかま跡</t>
    <rPh sb="0" eb="1">
      <t>ほうかざん</t>
    </rPh>
    <phoneticPr fontId="13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</si>
  <si>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3" type="Hiragana"/>
  </si>
  <si>
    <t>S50．12.　5</t>
    <phoneticPr fontId="13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</si>
  <si>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3" type="Hiragana"/>
  </si>
  <si>
    <t>登録文化財一覧</t>
    <rPh sb="0" eb="2">
      <t>とうろく</t>
    </rPh>
    <rPh sb="2" eb="5">
      <t>ぶんかざい</t>
    </rPh>
    <rPh sb="5" eb="7">
      <t>いちらん</t>
    </rPh>
    <phoneticPr fontId="13" type="Hiragana"/>
  </si>
  <si>
    <t>平和公園</t>
    <rPh sb="0" eb="4">
      <t>へいわこうえん</t>
    </rPh>
    <phoneticPr fontId="13" type="Hiragana"/>
  </si>
  <si>
    <t>H20.　7.　8</t>
    <phoneticPr fontId="13" type="Hiragana"/>
  </si>
  <si>
    <t>　化　財　一　覧</t>
    <phoneticPr fontId="13" type="Hiragana"/>
  </si>
  <si>
    <t>生　　　　　　　　　徒　　　　　　　　　数</t>
    <rPh sb="0" eb="1">
      <t>ショウ</t>
    </rPh>
    <rPh sb="10" eb="11">
      <t>タダ</t>
    </rPh>
    <rPh sb="20" eb="21">
      <t>カズ</t>
    </rPh>
    <phoneticPr fontId="2"/>
  </si>
  <si>
    <t>競　　技　　場</t>
    <rPh sb="0" eb="1">
      <t>セリ</t>
    </rPh>
    <rPh sb="3" eb="4">
      <t>ワザ</t>
    </rPh>
    <rPh sb="6" eb="7">
      <t>バ</t>
    </rPh>
    <phoneticPr fontId="2"/>
  </si>
  <si>
    <t>文　　　　　　化　　　　　　ホ　　　　　　ー　　　　　　ル</t>
    <rPh sb="0" eb="1">
      <t>ブン</t>
    </rPh>
    <rPh sb="7" eb="8">
      <t>カ</t>
    </rPh>
    <phoneticPr fontId="2"/>
  </si>
  <si>
    <t>年　度　･　月</t>
    <rPh sb="0" eb="1">
      <t>トシ</t>
    </rPh>
    <rPh sb="2" eb="3">
      <t>タビ</t>
    </rPh>
    <rPh sb="6" eb="7">
      <t>ツキ</t>
    </rPh>
    <phoneticPr fontId="2"/>
  </si>
  <si>
    <t>児　　童　　生　　徒</t>
    <rPh sb="0" eb="1">
      <t>ジ</t>
    </rPh>
    <rPh sb="3" eb="4">
      <t>ワラベ</t>
    </rPh>
    <rPh sb="6" eb="7">
      <t>ショウ</t>
    </rPh>
    <rPh sb="9" eb="10">
      <t>タダ</t>
    </rPh>
    <phoneticPr fontId="2"/>
  </si>
  <si>
    <t>総　　　　　　数</t>
    <rPh sb="0" eb="1">
      <t>フサ</t>
    </rPh>
    <rPh sb="7" eb="8">
      <t>カズ</t>
    </rPh>
    <phoneticPr fontId="2"/>
  </si>
  <si>
    <t>一　　　　　般</t>
    <rPh sb="0" eb="1">
      <t>１</t>
    </rPh>
    <rPh sb="6" eb="7">
      <t>バン</t>
    </rPh>
    <phoneticPr fontId="2"/>
  </si>
  <si>
    <t>開　　館</t>
    <rPh sb="0" eb="1">
      <t>カイ</t>
    </rPh>
    <rPh sb="3" eb="4">
      <t>カン</t>
    </rPh>
    <phoneticPr fontId="2"/>
  </si>
  <si>
    <t>日　　数</t>
    <rPh sb="0" eb="1">
      <t>ヒ</t>
    </rPh>
    <rPh sb="3" eb="4">
      <t>カズ</t>
    </rPh>
    <phoneticPr fontId="2"/>
  </si>
  <si>
    <t>年　　月</t>
    <rPh sb="0" eb="1">
      <t>トシ</t>
    </rPh>
    <rPh sb="3" eb="4">
      <t>ツキ</t>
    </rPh>
    <phoneticPr fontId="2"/>
  </si>
  <si>
    <t>年度・月</t>
    <rPh sb="0" eb="1">
      <t>トシ</t>
    </rPh>
    <rPh sb="1" eb="2">
      <t>ド</t>
    </rPh>
    <rPh sb="3" eb="4">
      <t>ツキ</t>
    </rPh>
    <phoneticPr fontId="2"/>
  </si>
  <si>
    <t>中　　央</t>
    <rPh sb="0" eb="1">
      <t>ナカ</t>
    </rPh>
    <rPh sb="3" eb="4">
      <t>ヒサシ</t>
    </rPh>
    <phoneticPr fontId="2"/>
  </si>
  <si>
    <t>青年の家</t>
    <rPh sb="0" eb="2">
      <t>セイネン</t>
    </rPh>
    <rPh sb="3" eb="4">
      <t>イエ</t>
    </rPh>
    <phoneticPr fontId="2"/>
  </si>
  <si>
    <t>１日平均</t>
    <rPh sb="1" eb="2">
      <t>ニチ</t>
    </rPh>
    <rPh sb="2" eb="4">
      <t>ヘイキン</t>
    </rPh>
    <phoneticPr fontId="2"/>
  </si>
  <si>
    <t>学　　　校　　　数　　　（　　　学　　　級　　　数　　　）</t>
    <rPh sb="0" eb="1">
      <t>ガク</t>
    </rPh>
    <rPh sb="4" eb="5">
      <t>コウ</t>
    </rPh>
    <rPh sb="8" eb="9">
      <t>スウ</t>
    </rPh>
    <rPh sb="16" eb="17">
      <t>ガク</t>
    </rPh>
    <rPh sb="20" eb="21">
      <t>キュウ</t>
    </rPh>
    <rPh sb="24" eb="25">
      <t>スウ</t>
    </rPh>
    <phoneticPr fontId="2"/>
  </si>
  <si>
    <t>教　　　　　　　員　　　　　　　数</t>
    <rPh sb="0" eb="1">
      <t>キョウ</t>
    </rPh>
    <rPh sb="8" eb="9">
      <t>イン</t>
    </rPh>
    <rPh sb="16" eb="17">
      <t>スウ</t>
    </rPh>
    <phoneticPr fontId="2"/>
  </si>
  <si>
    <t>（本　　　　　　務　　　　　　者）</t>
    <rPh sb="1" eb="2">
      <t>ホン</t>
    </rPh>
    <rPh sb="8" eb="9">
      <t>ツトム</t>
    </rPh>
    <rPh sb="15" eb="16">
      <t>シャ</t>
    </rPh>
    <phoneticPr fontId="2"/>
  </si>
  <si>
    <t>在　　　　学　　　　者　　　　数</t>
    <rPh sb="0" eb="1">
      <t>ザイ</t>
    </rPh>
    <rPh sb="5" eb="6">
      <t>ガク</t>
    </rPh>
    <rPh sb="10" eb="11">
      <t>シャ</t>
    </rPh>
    <rPh sb="15" eb="16">
      <t>スウ</t>
    </rPh>
    <phoneticPr fontId="2"/>
  </si>
  <si>
    <t>総　　　　　数</t>
    <rPh sb="0" eb="1">
      <t>フサ</t>
    </rPh>
    <rPh sb="6" eb="7">
      <t>カズ</t>
    </rPh>
    <phoneticPr fontId="2"/>
  </si>
  <si>
    <t>１　　　　　年</t>
    <rPh sb="6" eb="7">
      <t>ネン</t>
    </rPh>
    <phoneticPr fontId="2"/>
  </si>
  <si>
    <t>２　　　　　年</t>
    <rPh sb="6" eb="7">
      <t>ネン</t>
    </rPh>
    <phoneticPr fontId="2"/>
  </si>
  <si>
    <t>３　　　　　年</t>
    <rPh sb="6" eb="7">
      <t>ネン</t>
    </rPh>
    <phoneticPr fontId="2"/>
  </si>
  <si>
    <t>４　　　　　年</t>
    <rPh sb="6" eb="7">
      <t>ネン</t>
    </rPh>
    <phoneticPr fontId="2"/>
  </si>
  <si>
    <t>５　　　　　年</t>
    <rPh sb="6" eb="7">
      <t>ネン</t>
    </rPh>
    <phoneticPr fontId="2"/>
  </si>
  <si>
    <t>６　　　　　年</t>
    <rPh sb="6" eb="7">
      <t>ネン</t>
    </rPh>
    <phoneticPr fontId="2"/>
  </si>
  <si>
    <t>区　　　　　　　　　　　　　　　　　分</t>
    <rPh sb="0" eb="1">
      <t>ク</t>
    </rPh>
    <rPh sb="18" eb="19">
      <t>ブン</t>
    </rPh>
    <phoneticPr fontId="2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</si>
  <si>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2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</si>
  <si>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2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</si>
  <si>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2"/>
  </si>
  <si>
    <t>総　　　数</t>
    <rPh sb="0" eb="1">
      <t>フサ</t>
    </rPh>
    <rPh sb="4" eb="5">
      <t>カズ</t>
    </rPh>
    <phoneticPr fontId="2"/>
  </si>
  <si>
    <t>漁業</t>
    <rPh sb="0" eb="2">
      <t>ギョギョウ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</si>
  <si>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</si>
  <si>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</si>
  <si>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公務</t>
    <rPh sb="0" eb="2">
      <t>コウム</t>
    </rPh>
    <phoneticPr fontId="2"/>
  </si>
  <si>
    <t>上記以外のもの</t>
    <rPh sb="0" eb="2">
      <t>ジョウキ</t>
    </rPh>
    <rPh sb="2" eb="4">
      <t>イガイ</t>
    </rPh>
    <phoneticPr fontId="2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</si>
  <si>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2"/>
  </si>
  <si>
    <t>東京</t>
    <rPh sb="0" eb="2">
      <t>トウキョウ</t>
    </rPh>
    <phoneticPr fontId="2"/>
  </si>
  <si>
    <t>神奈川</t>
    <rPh sb="0" eb="3">
      <t>カナガワ</t>
    </rPh>
    <phoneticPr fontId="2"/>
  </si>
  <si>
    <t>愛知</t>
    <rPh sb="0" eb="2">
      <t>アイチ</t>
    </rPh>
    <phoneticPr fontId="2"/>
  </si>
  <si>
    <t>京都</t>
    <rPh sb="0" eb="2">
      <t>キョウト</t>
    </rPh>
    <phoneticPr fontId="2"/>
  </si>
  <si>
    <t>大阪</t>
    <rPh sb="0" eb="2">
      <t>オオサカ</t>
    </rPh>
    <phoneticPr fontId="2"/>
  </si>
  <si>
    <t>兵庫</t>
    <rPh sb="0" eb="2">
      <t>ヒョウゴ</t>
    </rPh>
    <phoneticPr fontId="2"/>
  </si>
  <si>
    <t>広島</t>
    <rPh sb="0" eb="2">
      <t>ヒロシマ</t>
    </rPh>
    <phoneticPr fontId="2"/>
  </si>
  <si>
    <t>福岡</t>
    <rPh sb="0" eb="2">
      <t>フクオカ</t>
    </rPh>
    <phoneticPr fontId="2"/>
  </si>
  <si>
    <t>その他</t>
    <rPh sb="2" eb="3">
      <t>タ</t>
    </rPh>
    <phoneticPr fontId="2"/>
  </si>
  <si>
    <t>人　　員</t>
    <rPh sb="0" eb="1">
      <t>ヒト</t>
    </rPh>
    <rPh sb="3" eb="4">
      <t>イン</t>
    </rPh>
    <phoneticPr fontId="2"/>
  </si>
  <si>
    <t>職　　　　　　　員　　　　　　　数　　　　　　　　　（　本　務　者　）</t>
    <rPh sb="0" eb="1">
      <t>ショク</t>
    </rPh>
    <rPh sb="8" eb="9">
      <t>イン</t>
    </rPh>
    <rPh sb="16" eb="17">
      <t>カズ</t>
    </rPh>
    <phoneticPr fontId="2"/>
  </si>
  <si>
    <t>通信制</t>
    <rPh sb="0" eb="3">
      <t>ツウシンセイ</t>
    </rPh>
    <phoneticPr fontId="2"/>
  </si>
  <si>
    <t>本務者</t>
    <rPh sb="0" eb="1">
      <t>ホン</t>
    </rPh>
    <rPh sb="1" eb="2">
      <t>ツトム</t>
    </rPh>
    <rPh sb="2" eb="3">
      <t>シャ</t>
    </rPh>
    <phoneticPr fontId="2"/>
  </si>
  <si>
    <t>（単位　　cm、kg）</t>
    <rPh sb="1" eb="3">
      <t>タンイ</t>
    </rPh>
    <phoneticPr fontId="2"/>
  </si>
  <si>
    <t>&lt;国宝&gt;（3）</t>
    <rPh sb="1" eb="3">
      <t>こくほう</t>
    </rPh>
    <phoneticPr fontId="13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</si>
  <si>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3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</si>
  <si>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3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</si>
  <si>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3" type="Hiragana"/>
  </si>
  <si>
    <t>出島和蘭商館跡</t>
    <rPh sb="2" eb="4">
      <t>オランダ</t>
    </rPh>
    <phoneticPr fontId="13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</si>
  <si>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3" type="Hiragana"/>
  </si>
  <si>
    <t>崇福寺大釜</t>
    <rPh sb="1" eb="2">
      <t>ふく</t>
    </rPh>
    <rPh sb="2" eb="3">
      <t>てら</t>
    </rPh>
    <rPh sb="3" eb="5">
      <t>おおかま</t>
    </rPh>
    <phoneticPr fontId="13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</si>
  <si>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3" type="Hiragana"/>
  </si>
  <si>
    <t>本木昌造の墓</t>
    <rPh sb="0" eb="2">
      <t>もとき</t>
    </rPh>
    <rPh sb="2" eb="4">
      <t>しょうぞう</t>
    </rPh>
    <rPh sb="5" eb="6">
      <t>はか</t>
    </rPh>
    <phoneticPr fontId="13" type="Hiragana"/>
  </si>
  <si>
    <t>シーボルト宅跡</t>
    <rPh sb="5" eb="6">
      <t>たく</t>
    </rPh>
    <rPh sb="6" eb="7">
      <t>あと</t>
    </rPh>
    <phoneticPr fontId="13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</si>
  <si>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3" type="Hiragana"/>
  </si>
  <si>
    <t>〃</t>
    <phoneticPr fontId="13" type="Hiragana"/>
  </si>
  <si>
    <t>興福寺の瑠璃燈</t>
    <rPh sb="4" eb="6">
      <t>る　り</t>
    </rPh>
    <phoneticPr fontId="13" type="Hiragana"/>
  </si>
  <si>
    <t>竹ン芸（国選択）</t>
    <rPh sb="0" eb="1">
      <t>たけ</t>
    </rPh>
    <rPh sb="2" eb="3">
      <t>げい</t>
    </rPh>
    <rPh sb="4" eb="5">
      <t>くに</t>
    </rPh>
    <rPh sb="5" eb="7">
      <t>せんたく</t>
    </rPh>
    <phoneticPr fontId="13" type="Hiragana"/>
  </si>
  <si>
    <t>晧臺寺の向井家墓地</t>
    <rPh sb="0" eb="1">
      <t>こうたいじ</t>
    </rPh>
    <phoneticPr fontId="13" type="Hiragana"/>
  </si>
  <si>
    <t>大浦天主堂</t>
    <rPh sb="0" eb="2">
      <t>おおうら</t>
    </rPh>
    <rPh sb="2" eb="5">
      <t>てんしゅどう</t>
    </rPh>
    <phoneticPr fontId="13" type="Hiragana"/>
  </si>
  <si>
    <t>〃</t>
    <phoneticPr fontId="13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</si>
  <si>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3" type="Hiragana"/>
  </si>
  <si>
    <t>清水寺本堂</t>
    <rPh sb="0" eb="2">
      <t>しみず</t>
    </rPh>
    <rPh sb="2" eb="3">
      <t>てら</t>
    </rPh>
    <rPh sb="3" eb="5">
      <t>ほんどう</t>
    </rPh>
    <phoneticPr fontId="13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</si>
  <si>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3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</si>
  <si>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3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</si>
  <si>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3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</si>
  <si>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3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</si>
  <si>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13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</si>
  <si>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5"/>
  </si>
  <si>
    <t>　　利　　　　用　　　　状　　　　況</t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</si>
  <si>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</si>
  <si>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利用日数</t>
    <rPh sb="0" eb="2">
      <t>リヨウ</t>
    </rPh>
    <rPh sb="2" eb="4">
      <t>ニッスウ</t>
    </rPh>
    <phoneticPr fontId="15"/>
  </si>
  <si>
    <t>稼働率</t>
    <rPh sb="0" eb="2">
      <t>カドウ</t>
    </rPh>
    <rPh sb="2" eb="3">
      <t>リツ</t>
    </rPh>
    <phoneticPr fontId="15"/>
  </si>
  <si>
    <t>ブリックホール　</t>
    <phoneticPr fontId="15"/>
  </si>
  <si>
    <t>大ホール</t>
    <rPh sb="0" eb="1">
      <t>ダイ</t>
    </rPh>
    <phoneticPr fontId="15"/>
  </si>
  <si>
    <t>国際会議場</t>
    <rPh sb="0" eb="2">
      <t>コクサイ</t>
    </rPh>
    <rPh sb="2" eb="5">
      <t>カイギジョウ</t>
    </rPh>
    <phoneticPr fontId="15"/>
  </si>
  <si>
    <t>公会堂</t>
    <rPh sb="0" eb="3">
      <t>コウカイドウ</t>
    </rPh>
    <phoneticPr fontId="15"/>
  </si>
  <si>
    <t>チトセピアホール</t>
    <phoneticPr fontId="15"/>
  </si>
  <si>
    <t>　　            　　（単位　　％）</t>
    <rPh sb="17" eb="19">
      <t>タンイ</t>
    </rPh>
    <phoneticPr fontId="15"/>
  </si>
  <si>
    <t>音楽関係</t>
    <rPh sb="0" eb="2">
      <t>オンガク</t>
    </rPh>
    <rPh sb="2" eb="4">
      <t>カンケイ</t>
    </rPh>
    <phoneticPr fontId="15"/>
  </si>
  <si>
    <t>演劇関係</t>
    <rPh sb="0" eb="2">
      <t>エンゲキ</t>
    </rPh>
    <rPh sb="2" eb="4">
      <t>カンケイ</t>
    </rPh>
    <phoneticPr fontId="15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</si>
  <si>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3" type="Hiragana"/>
  </si>
  <si>
    <r>
      <t>H18.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</t>
    </r>
    <phoneticPr fontId="13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</si>
  <si>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3" type="Hiragana"/>
  </si>
  <si>
    <t>竪削盤</t>
    <rPh sb="0" eb="1">
      <t>たて</t>
    </rPh>
    <rPh sb="1" eb="2">
      <t>けずり</t>
    </rPh>
    <rPh sb="2" eb="3">
      <t>ばん</t>
    </rPh>
    <phoneticPr fontId="13" type="Hiragana" alignment="center"/>
  </si>
  <si>
    <t>紙本著色唐蘭館内の図</t>
    <rPh sb="2" eb="3">
      <t>ちゃく</t>
    </rPh>
    <rPh sb="3" eb="4">
      <t>しょく</t>
    </rPh>
    <phoneticPr fontId="13" type="Hiragana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</si>
  <si>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3" type="Hiragana"/>
  </si>
  <si>
    <r>
      <t>S44.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1.31</t>
    </r>
    <phoneticPr fontId="13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</si>
  <si>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3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</si>
  <si>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3" type="Hiragana"/>
  </si>
  <si>
    <t>〃</t>
  </si>
  <si>
    <t>ｺﾝﾍﾞﾝｼｮﾝ関係</t>
    <rPh sb="8" eb="9">
      <t>ケイ</t>
    </rPh>
    <phoneticPr fontId="15"/>
  </si>
  <si>
    <t>学校数の（　）数は分校の再掲である。</t>
    <rPh sb="7" eb="8">
      <t>スウ</t>
    </rPh>
    <phoneticPr fontId="2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</si>
  <si>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3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</si>
  <si>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3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</si>
  <si>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3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</si>
  <si>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3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</si>
  <si>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3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</si>
  <si>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3" type="Hiragana"/>
  </si>
  <si>
    <t>山王神社の大クス</t>
    <rPh sb="0" eb="2">
      <t>さんのう</t>
    </rPh>
    <phoneticPr fontId="13" type="Hiragana"/>
  </si>
  <si>
    <t>長崎台場跡魚見岳台場跡</t>
    <rPh sb="5" eb="8">
      <t>うおみだけ</t>
    </rPh>
    <phoneticPr fontId="13" type="Hiragana"/>
  </si>
  <si>
    <t>青方文書</t>
    <rPh sb="0" eb="1">
      <t>あお</t>
    </rPh>
    <rPh sb="1" eb="2">
      <t>かた</t>
    </rPh>
    <rPh sb="2" eb="4">
      <t>ぶんしょ</t>
    </rPh>
    <phoneticPr fontId="13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</si>
  <si>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3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</si>
  <si>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3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</si>
  <si>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3" type="Hiragana"/>
  </si>
  <si>
    <t>〃</t>
    <phoneticPr fontId="13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</si>
  <si>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3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</si>
  <si>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3" type="Hiragana"/>
  </si>
  <si>
    <t>滑石竜踊</t>
    <rPh sb="0" eb="1">
      <t>なめしじゃおどり</t>
    </rPh>
    <phoneticPr fontId="13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</si>
  <si>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3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</si>
  <si>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3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</si>
  <si>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3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</si>
  <si>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3" type="Hiragana"/>
  </si>
  <si>
    <t>滑石大神宮社叢</t>
    <rPh sb="5" eb="6">
      <t>しゃそう</t>
    </rPh>
    <phoneticPr fontId="13" type="Hiragana"/>
  </si>
  <si>
    <t>太刀銘国安</t>
    <rPh sb="0" eb="2">
      <t>たちめいくにやす</t>
    </rPh>
    <phoneticPr fontId="13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</si>
  <si>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3" type="Hiragana"/>
  </si>
  <si>
    <t>岩屋神社のスギ群</t>
    <rPh sb="0" eb="2">
      <t>いわや</t>
    </rPh>
    <rPh sb="2" eb="4">
      <t>じんじゃ</t>
    </rPh>
    <rPh sb="7" eb="8">
      <t>ぐん</t>
    </rPh>
    <phoneticPr fontId="13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</si>
  <si>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3" type="Hiragana"/>
  </si>
  <si>
    <t xml:space="preserve">(2) </t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</si>
  <si>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3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</si>
  <si>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3" type="Hiragana"/>
  </si>
  <si>
    <t>竃神社の大クス</t>
    <rPh sb="0" eb="1">
      <t>かまど</t>
    </rPh>
    <phoneticPr fontId="13" type="Hiragana"/>
  </si>
  <si>
    <t>眼鏡橋</t>
    <rPh sb="0" eb="2">
      <t>めがね</t>
    </rPh>
    <rPh sb="2" eb="3">
      <t>ばし</t>
    </rPh>
    <phoneticPr fontId="13" type="Hiragana"/>
  </si>
  <si>
    <t>展　　　示　　　室　　　閲　　　覧　　　者</t>
    <rPh sb="0" eb="1">
      <t>テン</t>
    </rPh>
    <rPh sb="4" eb="5">
      <t>シメ</t>
    </rPh>
    <rPh sb="8" eb="9">
      <t>シツ</t>
    </rPh>
    <rPh sb="12" eb="13">
      <t>エツ</t>
    </rPh>
    <rPh sb="16" eb="17">
      <t>ラン</t>
    </rPh>
    <rPh sb="20" eb="21">
      <t>モノ</t>
    </rPh>
    <phoneticPr fontId="2"/>
  </si>
  <si>
    <t>図　　　書　　　室　　　利　　　用　　　者</t>
    <rPh sb="0" eb="1">
      <t>ズ</t>
    </rPh>
    <rPh sb="4" eb="5">
      <t>ショ</t>
    </rPh>
    <rPh sb="8" eb="9">
      <t>シツ</t>
    </rPh>
    <rPh sb="12" eb="13">
      <t>リ</t>
    </rPh>
    <rPh sb="16" eb="17">
      <t>ヨウ</t>
    </rPh>
    <rPh sb="20" eb="21">
      <t>モノ</t>
    </rPh>
    <phoneticPr fontId="2"/>
  </si>
  <si>
    <t>定時制</t>
    <rPh sb="0" eb="2">
      <t>テイジ</t>
    </rPh>
    <rPh sb="2" eb="3">
      <t>セイ</t>
    </rPh>
    <phoneticPr fontId="2"/>
  </si>
  <si>
    <t>（単位 　人）</t>
    <rPh sb="1" eb="3">
      <t>タンイ</t>
    </rPh>
    <rPh sb="5" eb="6">
      <t>ヒト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</si>
  <si>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</si>
  <si>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</si>
  <si>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</si>
  <si>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</si>
  <si>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</si>
  <si>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</si>
  <si>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</si>
  <si>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</si>
  <si>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</si>
  <si>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</si>
  <si>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2"/>
  </si>
  <si>
    <t>(単位　　日、人）</t>
    <rPh sb="1" eb="3">
      <t>タンイ</t>
    </rPh>
    <rPh sb="5" eb="6">
      <t>ニチ</t>
    </rPh>
    <rPh sb="7" eb="8">
      <t>ニン</t>
    </rPh>
    <phoneticPr fontId="2"/>
  </si>
  <si>
    <t>講演会・イベント</t>
    <rPh sb="0" eb="3">
      <t>コウエンカイ</t>
    </rPh>
    <phoneticPr fontId="2"/>
  </si>
  <si>
    <t>講座</t>
    <rPh sb="0" eb="2">
      <t>コウザ</t>
    </rPh>
    <phoneticPr fontId="2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</si>
  <si>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2"/>
  </si>
  <si>
    <t>企画展関連事業</t>
    <rPh sb="0" eb="3">
      <t>キカクテン</t>
    </rPh>
    <rPh sb="3" eb="5">
      <t>カンレン</t>
    </rPh>
    <rPh sb="5" eb="7">
      <t>ジギョウ</t>
    </rPh>
    <phoneticPr fontId="2"/>
  </si>
  <si>
    <t>４月</t>
    <rPh sb="1" eb="2">
      <t>ガツ</t>
    </rPh>
    <phoneticPr fontId="2"/>
  </si>
  <si>
    <t>そ　　　　　の　　　　　他</t>
    <rPh sb="12" eb="13">
      <t>タ</t>
    </rPh>
    <phoneticPr fontId="2"/>
  </si>
  <si>
    <t>年　　　　　月</t>
    <rPh sb="0" eb="1">
      <t>ネン</t>
    </rPh>
    <rPh sb="6" eb="7">
      <t>ツキ</t>
    </rPh>
    <phoneticPr fontId="2"/>
  </si>
  <si>
    <t>総　　　　　　　数</t>
    <rPh sb="0" eb="1">
      <t>フサ</t>
    </rPh>
    <rPh sb="8" eb="9">
      <t>カズ</t>
    </rPh>
    <phoneticPr fontId="2"/>
  </si>
  <si>
    <t>一　　日　　平　　均</t>
    <rPh sb="0" eb="1">
      <t>１</t>
    </rPh>
    <rPh sb="3" eb="4">
      <t>ヒ</t>
    </rPh>
    <rPh sb="6" eb="7">
      <t>ヒラ</t>
    </rPh>
    <rPh sb="9" eb="10">
      <t>ヒトシ</t>
    </rPh>
    <phoneticPr fontId="2"/>
  </si>
  <si>
    <t>合　　計</t>
    <rPh sb="0" eb="1">
      <t>ゴウ</t>
    </rPh>
    <rPh sb="3" eb="4">
      <t>ケイ</t>
    </rPh>
    <phoneticPr fontId="2"/>
  </si>
  <si>
    <t>長　　崎</t>
    <rPh sb="0" eb="1">
      <t>チョウ</t>
    </rPh>
    <rPh sb="3" eb="4">
      <t>ザキ</t>
    </rPh>
    <phoneticPr fontId="2"/>
  </si>
  <si>
    <t>地　　球</t>
    <rPh sb="0" eb="1">
      <t>チ</t>
    </rPh>
    <rPh sb="3" eb="4">
      <t>タマ</t>
    </rPh>
    <phoneticPr fontId="2"/>
  </si>
  <si>
    <t>宇　　宙</t>
    <rPh sb="0" eb="1">
      <t>ノキ</t>
    </rPh>
    <rPh sb="3" eb="4">
      <t>チュウ</t>
    </rPh>
    <phoneticPr fontId="2"/>
  </si>
  <si>
    <t>そ の 他</t>
    <rPh sb="4" eb="5">
      <t>タ</t>
    </rPh>
    <phoneticPr fontId="2"/>
  </si>
  <si>
    <t>の 展 示</t>
    <rPh sb="2" eb="3">
      <t>テン</t>
    </rPh>
    <rPh sb="4" eb="5">
      <t>シメ</t>
    </rPh>
    <phoneticPr fontId="2"/>
  </si>
  <si>
    <t>そ　　の　　他</t>
    <rPh sb="6" eb="7">
      <t>タ</t>
    </rPh>
    <phoneticPr fontId="2"/>
  </si>
  <si>
    <t>天　　　　　 文</t>
    <rPh sb="0" eb="1">
      <t>テン</t>
    </rPh>
    <rPh sb="7" eb="8">
      <t>ブン</t>
    </rPh>
    <phoneticPr fontId="2"/>
  </si>
  <si>
    <t>地　　　　　 学</t>
    <rPh sb="0" eb="1">
      <t>チ</t>
    </rPh>
    <rPh sb="7" eb="8">
      <t>ガク</t>
    </rPh>
    <phoneticPr fontId="2"/>
  </si>
  <si>
    <t>生　　　　　 物</t>
    <rPh sb="0" eb="1">
      <t>ショウ</t>
    </rPh>
    <rPh sb="7" eb="8">
      <t>モノ</t>
    </rPh>
    <phoneticPr fontId="2"/>
  </si>
  <si>
    <t>合　    　　　計</t>
    <rPh sb="0" eb="1">
      <t>ゴウ</t>
    </rPh>
    <rPh sb="9" eb="10">
      <t>ケイ</t>
    </rPh>
    <phoneticPr fontId="2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</si>
  <si>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2"/>
  </si>
  <si>
    <t>その２　　収　　　蔵　　　物</t>
    <rPh sb="5" eb="6">
      <t>オサム</t>
    </rPh>
    <rPh sb="9" eb="10">
      <t>クラ</t>
    </rPh>
    <rPh sb="13" eb="14">
      <t>ブツ</t>
    </rPh>
    <phoneticPr fontId="2"/>
  </si>
  <si>
    <t>分　　　　　　　　　　野</t>
    <rPh sb="0" eb="1">
      <t>ブン</t>
    </rPh>
    <rPh sb="11" eb="12">
      <t>ノ</t>
    </rPh>
    <phoneticPr fontId="2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</si>
  <si>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2"/>
  </si>
  <si>
    <t>大　　　　　人</t>
    <rPh sb="0" eb="1">
      <t>ダイ</t>
    </rPh>
    <rPh sb="6" eb="7">
      <t>ヒト</t>
    </rPh>
    <phoneticPr fontId="2"/>
  </si>
  <si>
    <t>子　　　　　供</t>
    <rPh sb="0" eb="1">
      <t>コ</t>
    </rPh>
    <rPh sb="6" eb="7">
      <t>トモ</t>
    </rPh>
    <phoneticPr fontId="2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</si>
  <si>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2"/>
  </si>
  <si>
    <t>展　　　　　　    　　　　　 示</t>
    <rPh sb="0" eb="1">
      <t>テン</t>
    </rPh>
    <rPh sb="17" eb="18">
      <t>シメ</t>
    </rPh>
    <phoneticPr fontId="2"/>
  </si>
  <si>
    <t>総　　　　　  　　　　数</t>
    <rPh sb="0" eb="1">
      <t>フサ</t>
    </rPh>
    <rPh sb="12" eb="13">
      <t>カズ</t>
    </rPh>
    <phoneticPr fontId="2"/>
  </si>
  <si>
    <t>計</t>
    <rPh sb="0" eb="1">
      <t>ケイ</t>
    </rPh>
    <phoneticPr fontId="2"/>
  </si>
  <si>
    <t>（単位　人、冊）</t>
    <rPh sb="1" eb="3">
      <t>タンイ</t>
    </rPh>
    <rPh sb="4" eb="5">
      <t>ヒト</t>
    </rPh>
    <rPh sb="6" eb="7">
      <t>サツ</t>
    </rPh>
    <phoneticPr fontId="2"/>
  </si>
  <si>
    <t>利用者数</t>
    <rPh sb="0" eb="3">
      <t>リヨウシャ</t>
    </rPh>
    <rPh sb="3" eb="4">
      <t>スウ</t>
    </rPh>
    <phoneticPr fontId="2"/>
  </si>
  <si>
    <t>一般</t>
    <rPh sb="0" eb="2">
      <t>イッパン</t>
    </rPh>
    <phoneticPr fontId="2"/>
  </si>
  <si>
    <t>貸出者数</t>
    <rPh sb="0" eb="2">
      <t>カシダシ</t>
    </rPh>
    <rPh sb="2" eb="3">
      <t>シャ</t>
    </rPh>
    <rPh sb="3" eb="4">
      <t>スウ</t>
    </rPh>
    <phoneticPr fontId="2"/>
  </si>
  <si>
    <t>新規登録者数</t>
    <rPh sb="0" eb="2">
      <t>シンキ</t>
    </rPh>
    <rPh sb="2" eb="4">
      <t>トウロク</t>
    </rPh>
    <rPh sb="4" eb="5">
      <t>シャ</t>
    </rPh>
    <rPh sb="5" eb="6">
      <t>スウ</t>
    </rPh>
    <phoneticPr fontId="2"/>
  </si>
  <si>
    <t>１月　</t>
    <rPh sb="1" eb="2">
      <t>ガツ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</si>
  <si>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</si>
  <si>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</si>
  <si>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４月　</t>
    <rPh sb="1" eb="2">
      <t>ガツ</t>
    </rPh>
    <phoneticPr fontId="2"/>
  </si>
  <si>
    <t>５月　</t>
    <rPh sb="1" eb="2">
      <t>ガツ</t>
    </rPh>
    <phoneticPr fontId="2"/>
  </si>
  <si>
    <t>６月　</t>
    <rPh sb="1" eb="2">
      <t>ガツ</t>
    </rPh>
    <phoneticPr fontId="2"/>
  </si>
  <si>
    <t>７月　</t>
    <rPh sb="1" eb="2">
      <t>ガツ</t>
    </rPh>
    <phoneticPr fontId="2"/>
  </si>
  <si>
    <t>８月　</t>
    <rPh sb="1" eb="2">
      <t>ガツ</t>
    </rPh>
    <phoneticPr fontId="2"/>
  </si>
  <si>
    <t>９月　</t>
    <rPh sb="1" eb="2">
      <t>ガツ</t>
    </rPh>
    <phoneticPr fontId="2"/>
  </si>
  <si>
    <t>１０月　</t>
    <rPh sb="2" eb="3">
      <t>ガツ</t>
    </rPh>
    <phoneticPr fontId="2"/>
  </si>
  <si>
    <t>１１月　</t>
    <rPh sb="2" eb="3">
      <t>ガツ</t>
    </rPh>
    <phoneticPr fontId="2"/>
  </si>
  <si>
    <t>１２月　</t>
    <rPh sb="2" eb="3">
      <t>ガツ</t>
    </rPh>
    <phoneticPr fontId="2"/>
  </si>
  <si>
    <t>-</t>
  </si>
  <si>
    <t>の　　み）</t>
    <phoneticPr fontId="2"/>
  </si>
  <si>
    <t>資料　　市教育委員会健康教育課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2"/>
  </si>
  <si>
    <t>年　 　 次</t>
    <rPh sb="0" eb="1">
      <t>トシ</t>
    </rPh>
    <rPh sb="5" eb="6">
      <t>ツギ</t>
    </rPh>
    <phoneticPr fontId="2"/>
  </si>
  <si>
    <t>軽　 ス 　ポ 　ー　 ツ 　室</t>
    <rPh sb="0" eb="1">
      <t>ケイ</t>
    </rPh>
    <rPh sb="15" eb="16">
      <t>シツ</t>
    </rPh>
    <phoneticPr fontId="2"/>
  </si>
  <si>
    <t>卓　球　室</t>
    <rPh sb="0" eb="1">
      <t>タク</t>
    </rPh>
    <rPh sb="2" eb="3">
      <t>タマ</t>
    </rPh>
    <rPh sb="4" eb="5">
      <t>シツ</t>
    </rPh>
    <phoneticPr fontId="2"/>
  </si>
  <si>
    <t>ト　 レ　ー　ニ  　ン　 グ 　室</t>
    <rPh sb="17" eb="18">
      <t>シツ</t>
    </rPh>
    <phoneticPr fontId="2"/>
  </si>
  <si>
    <t>ホ　 ー　 ル        ( 催 し も の )</t>
    <rPh sb="17" eb="18">
      <t>モヨオ</t>
    </rPh>
    <phoneticPr fontId="2"/>
  </si>
  <si>
    <t>展 示 ホ ー ル</t>
    <rPh sb="0" eb="1">
      <t>テン</t>
    </rPh>
    <rPh sb="2" eb="3">
      <t>シメ</t>
    </rPh>
    <phoneticPr fontId="2"/>
  </si>
  <si>
    <t>開　　　　　館　　　　　　日　　　　　数</t>
    <rPh sb="0" eb="1">
      <t>カイ</t>
    </rPh>
    <rPh sb="6" eb="7">
      <t>カン</t>
    </rPh>
    <rPh sb="13" eb="14">
      <t>ヒ</t>
    </rPh>
    <rPh sb="19" eb="20">
      <t>カズ</t>
    </rPh>
    <phoneticPr fontId="2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</si>
  <si>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2"/>
  </si>
  <si>
    <t>（単位　　人）</t>
    <rPh sb="1" eb="3">
      <t>タンイ</t>
    </rPh>
    <rPh sb="5" eb="6">
      <t>ヒト</t>
    </rPh>
    <phoneticPr fontId="2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</si>
  <si>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2"/>
  </si>
  <si>
    <t>サービス業</t>
    <rPh sb="4" eb="5">
      <t>ギョウ</t>
    </rPh>
    <phoneticPr fontId="2"/>
  </si>
  <si>
    <t>（単位　人、日）</t>
    <rPh sb="1" eb="3">
      <t>タンイ</t>
    </rPh>
    <rPh sb="4" eb="5">
      <t>ヒト</t>
    </rPh>
    <rPh sb="6" eb="7">
      <t>ニチ</t>
    </rPh>
    <phoneticPr fontId="2"/>
  </si>
  <si>
    <t>　１月</t>
    <rPh sb="2" eb="3">
      <t>ガツ</t>
    </rPh>
    <phoneticPr fontId="2"/>
  </si>
  <si>
    <t>崇福寺の梵鐘</t>
    <rPh sb="4" eb="6">
      <t>ぼんしょう</t>
    </rPh>
    <phoneticPr fontId="13" type="Hiragana"/>
  </si>
  <si>
    <t>（単位　　個）</t>
    <rPh sb="1" eb="3">
      <t>タンイ</t>
    </rPh>
    <rPh sb="5" eb="6">
      <t>コ</t>
    </rPh>
    <phoneticPr fontId="2"/>
  </si>
  <si>
    <t>総数</t>
    <rPh sb="0" eb="1">
      <t>フサ</t>
    </rPh>
    <rPh sb="1" eb="2">
      <t>カズ</t>
    </rPh>
    <phoneticPr fontId="2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</si>
  <si>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2"/>
  </si>
  <si>
    <t>化石</t>
    <rPh sb="0" eb="1">
      <t>カ</t>
    </rPh>
    <rPh sb="1" eb="2">
      <t>イシ</t>
    </rPh>
    <phoneticPr fontId="2"/>
  </si>
  <si>
    <t>植物</t>
    <rPh sb="0" eb="1">
      <t>ショク</t>
    </rPh>
    <rPh sb="1" eb="2">
      <t>モノ</t>
    </rPh>
    <phoneticPr fontId="2"/>
  </si>
  <si>
    <t>貝</t>
    <rPh sb="0" eb="1">
      <t>カイ</t>
    </rPh>
    <phoneticPr fontId="2"/>
  </si>
  <si>
    <t>昆虫</t>
    <rPh sb="0" eb="1">
      <t>コン</t>
    </rPh>
    <rPh sb="1" eb="2">
      <t>ムシ</t>
    </rPh>
    <phoneticPr fontId="2"/>
  </si>
  <si>
    <t>鳥</t>
    <rPh sb="0" eb="1">
      <t>トリ</t>
    </rPh>
    <phoneticPr fontId="2"/>
  </si>
  <si>
    <t>ほ乳類</t>
    <rPh sb="1" eb="2">
      <t>チチ</t>
    </rPh>
    <rPh sb="2" eb="3">
      <t>タグイ</t>
    </rPh>
    <phoneticPr fontId="2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</si>
  <si>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2"/>
  </si>
  <si>
    <t>魚・ウニ等</t>
    <rPh sb="0" eb="1">
      <t>サカナ</t>
    </rPh>
    <rPh sb="4" eb="5">
      <t>ナド</t>
    </rPh>
    <phoneticPr fontId="2"/>
  </si>
  <si>
    <t>甲殻（ エビ ・カニ）</t>
    <rPh sb="0" eb="1">
      <t>コウ</t>
    </rPh>
    <rPh sb="1" eb="2">
      <t>カラ</t>
    </rPh>
    <phoneticPr fontId="2"/>
  </si>
  <si>
    <t>国　　立　　</t>
    <rPh sb="0" eb="1">
      <t>クニ</t>
    </rPh>
    <rPh sb="3" eb="4">
      <t>タテ</t>
    </rPh>
    <phoneticPr fontId="2"/>
  </si>
  <si>
    <t>公　　立　　</t>
    <rPh sb="0" eb="1">
      <t>オオヤケ</t>
    </rPh>
    <rPh sb="3" eb="4">
      <t>タテ</t>
    </rPh>
    <phoneticPr fontId="2"/>
  </si>
  <si>
    <t>私　　立　　</t>
    <rPh sb="0" eb="1">
      <t>ワタシ</t>
    </rPh>
    <rPh sb="3" eb="4">
      <t>タテ</t>
    </rPh>
    <phoneticPr fontId="2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</si>
  <si>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2"/>
  </si>
  <si>
    <t>学校医</t>
    <rPh sb="0" eb="1">
      <t>ガク</t>
    </rPh>
    <rPh sb="1" eb="2">
      <t>コウ</t>
    </rPh>
    <rPh sb="2" eb="3">
      <t>イ</t>
    </rPh>
    <phoneticPr fontId="2"/>
  </si>
  <si>
    <t>歯科医</t>
    <rPh sb="0" eb="1">
      <t>ハ</t>
    </rPh>
    <rPh sb="1" eb="2">
      <t>カ</t>
    </rPh>
    <rPh sb="2" eb="3">
      <t>イ</t>
    </rPh>
    <phoneticPr fontId="2"/>
  </si>
  <si>
    <t>薬剤師</t>
    <rPh sb="0" eb="1">
      <t>クスリ</t>
    </rPh>
    <rPh sb="1" eb="2">
      <t>ザイ</t>
    </rPh>
    <rPh sb="2" eb="3">
      <t>シ</t>
    </rPh>
    <phoneticPr fontId="2"/>
  </si>
  <si>
    <t>児 童 数</t>
    <rPh sb="0" eb="1">
      <t>ジ</t>
    </rPh>
    <rPh sb="2" eb="3">
      <t>ワラベ</t>
    </rPh>
    <rPh sb="4" eb="5">
      <t>スウ</t>
    </rPh>
    <phoneticPr fontId="2"/>
  </si>
  <si>
    <t>総　　　　　　　　　　　数</t>
    <rPh sb="0" eb="1">
      <t>フサ</t>
    </rPh>
    <rPh sb="12" eb="13">
      <t>カズ</t>
    </rPh>
    <phoneticPr fontId="2"/>
  </si>
  <si>
    <t>学　校　数</t>
    <rPh sb="0" eb="1">
      <t>ガク</t>
    </rPh>
    <rPh sb="2" eb="3">
      <t>コウ</t>
    </rPh>
    <rPh sb="4" eb="5">
      <t>スウ</t>
    </rPh>
    <phoneticPr fontId="2"/>
  </si>
  <si>
    <t>学　級　数</t>
    <rPh sb="0" eb="1">
      <t>ガク</t>
    </rPh>
    <rPh sb="2" eb="3">
      <t>キュウ</t>
    </rPh>
    <rPh sb="4" eb="5">
      <t>スウ</t>
    </rPh>
    <phoneticPr fontId="2"/>
  </si>
  <si>
    <t>-</t>
    <phoneticPr fontId="2"/>
  </si>
  <si>
    <t>　　　　</t>
    <phoneticPr fontId="2"/>
  </si>
  <si>
    <t>国　　　　立　</t>
    <rPh sb="0" eb="1">
      <t>クニ</t>
    </rPh>
    <rPh sb="5" eb="6">
      <t>タテ</t>
    </rPh>
    <phoneticPr fontId="2"/>
  </si>
  <si>
    <t>公　　　　立　</t>
    <rPh sb="0" eb="1">
      <t>オオヤケ</t>
    </rPh>
    <rPh sb="5" eb="6">
      <t>タテ</t>
    </rPh>
    <phoneticPr fontId="2"/>
  </si>
  <si>
    <t>私　　　　立　</t>
    <rPh sb="0" eb="1">
      <t>ワタシ</t>
    </rPh>
    <rPh sb="5" eb="6">
      <t>タテ</t>
    </rPh>
    <phoneticPr fontId="2"/>
  </si>
  <si>
    <t>兼務者</t>
    <rPh sb="0" eb="1">
      <t>ケン</t>
    </rPh>
    <rPh sb="1" eb="2">
      <t>ツトム</t>
    </rPh>
    <rPh sb="2" eb="3">
      <t>シャ</t>
    </rPh>
    <phoneticPr fontId="2"/>
  </si>
  <si>
    <t>高等学校進学者</t>
    <rPh sb="0" eb="1">
      <t>タカ</t>
    </rPh>
    <rPh sb="1" eb="2">
      <t>トウ</t>
    </rPh>
    <rPh sb="2" eb="3">
      <t>ガク</t>
    </rPh>
    <rPh sb="3" eb="4">
      <t>コウ</t>
    </rPh>
    <rPh sb="4" eb="5">
      <t>ススム</t>
    </rPh>
    <rPh sb="5" eb="6">
      <t>ガク</t>
    </rPh>
    <rPh sb="6" eb="7">
      <t>モノ</t>
    </rPh>
    <phoneticPr fontId="2"/>
  </si>
  <si>
    <t>就職者</t>
    <rPh sb="0" eb="1">
      <t>ジュ</t>
    </rPh>
    <rPh sb="1" eb="2">
      <t>ショク</t>
    </rPh>
    <rPh sb="2" eb="3">
      <t>シャ</t>
    </rPh>
    <phoneticPr fontId="2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</si>
  <si>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2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</si>
  <si>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2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</si>
  <si>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2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</si>
  <si>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2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</si>
  <si>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2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</si>
  <si>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2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</si>
  <si>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2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</si>
  <si>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2"/>
  </si>
  <si>
    <t>（再掲）</t>
    <rPh sb="1" eb="2">
      <t>サイ</t>
    </rPh>
    <rPh sb="2" eb="3">
      <t>ケイ</t>
    </rPh>
    <phoneticPr fontId="2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</si>
  <si>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2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</si>
  <si>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2"/>
  </si>
  <si>
    <t>　３　　　　　　歳</t>
    <rPh sb="8" eb="9">
      <t>サイ</t>
    </rPh>
    <phoneticPr fontId="2"/>
  </si>
  <si>
    <t>　４　　　　　　歳</t>
    <rPh sb="8" eb="9">
      <t>サイ</t>
    </rPh>
    <phoneticPr fontId="2"/>
  </si>
  <si>
    <t>　５　　　　　　歳</t>
    <rPh sb="8" eb="9">
      <t>サイ</t>
    </rPh>
    <phoneticPr fontId="2"/>
  </si>
  <si>
    <t>１　　　学　　　年</t>
    <rPh sb="4" eb="5">
      <t>ガク</t>
    </rPh>
    <rPh sb="8" eb="9">
      <t>トシ</t>
    </rPh>
    <phoneticPr fontId="2"/>
  </si>
  <si>
    <t>２　　　学　　　年</t>
    <rPh sb="4" eb="5">
      <t>ガク</t>
    </rPh>
    <rPh sb="8" eb="9">
      <t>トシ</t>
    </rPh>
    <phoneticPr fontId="2"/>
  </si>
  <si>
    <t>３　　　学　　　年</t>
    <rPh sb="4" eb="5">
      <t>ガク</t>
    </rPh>
    <rPh sb="8" eb="9">
      <t>トシ</t>
    </rPh>
    <phoneticPr fontId="2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</si>
  <si>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3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</si>
  <si>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3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</si>
  <si>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3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</si>
  <si>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3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</si>
  <si>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3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</si>
  <si>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3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</si>
  <si>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</si>
  <si>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</si>
  <si>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</si>
  <si>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</si>
  <si>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</si>
  <si>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</si>
  <si>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紙本著色シーボルト瀉血手術図</t>
    <rPh sb="9" eb="11">
      <t>しゃけつ</t>
    </rPh>
    <phoneticPr fontId="13" type="Hiragana"/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</si>
  <si>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3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</si>
  <si>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3" type="Hiragana"/>
  </si>
  <si>
    <t>〃</t>
    <phoneticPr fontId="13" type="Hiragana"/>
  </si>
  <si>
    <t>大音寺のクロガネモチ</t>
    <rPh sb="0" eb="1">
      <t>だい</t>
    </rPh>
    <rPh sb="1" eb="2">
      <t>おん</t>
    </rPh>
    <rPh sb="2" eb="3">
      <t>てら</t>
    </rPh>
    <phoneticPr fontId="13" type="Hiragana"/>
  </si>
  <si>
    <t>旧本田家住宅</t>
    <rPh sb="0" eb="1">
      <t>きゅう</t>
    </rPh>
    <rPh sb="1" eb="4">
      <t>ほんだけ</t>
    </rPh>
    <rPh sb="4" eb="6">
      <t>じゅうたく</t>
    </rPh>
    <phoneticPr fontId="13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</si>
  <si>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3" type="Hiragana"/>
  </si>
  <si>
    <t>一の瀬口</t>
    <rPh sb="0" eb="1">
      <t>いち</t>
    </rPh>
    <rPh sb="2" eb="3">
      <t>せ</t>
    </rPh>
    <rPh sb="3" eb="4">
      <t>くち</t>
    </rPh>
    <phoneticPr fontId="13" type="Hiragana"/>
  </si>
  <si>
    <t>旧オルト住宅</t>
    <rPh sb="0" eb="1">
      <t>きゅう</t>
    </rPh>
    <rPh sb="4" eb="6">
      <t>じゅうたく</t>
    </rPh>
    <phoneticPr fontId="13" type="Hiragana"/>
  </si>
  <si>
    <t>青　銅　塔</t>
    <rPh sb="0" eb="1">
      <t>から</t>
    </rPh>
    <rPh sb="2" eb="3">
      <t>かね</t>
    </rPh>
    <rPh sb="4" eb="5">
      <t>とう</t>
    </rPh>
    <phoneticPr fontId="13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</si>
  <si>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3" type="Hiragana"/>
  </si>
  <si>
    <t>曲崎古墳群</t>
    <rPh sb="0" eb="1">
      <t>まがりさきこふんぐん</t>
    </rPh>
    <phoneticPr fontId="13" type="Hiragana"/>
  </si>
  <si>
    <t>ゾ ー ン</t>
    <phoneticPr fontId="2"/>
  </si>
  <si>
    <t>プ   ラ   ネ   タ    リ   ウ  ム</t>
    <phoneticPr fontId="2"/>
  </si>
  <si>
    <t>パスポート等</t>
    <rPh sb="5" eb="6">
      <t>トウ</t>
    </rPh>
    <phoneticPr fontId="2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</si>
  <si>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2"/>
  </si>
  <si>
    <t>貸　出　者　数</t>
    <rPh sb="0" eb="1">
      <t>カシ</t>
    </rPh>
    <rPh sb="2" eb="3">
      <t>デ</t>
    </rPh>
    <rPh sb="4" eb="5">
      <t>シャ</t>
    </rPh>
    <rPh sb="6" eb="7">
      <t>カズ</t>
    </rPh>
    <phoneticPr fontId="2"/>
  </si>
  <si>
    <t>貸　出　冊　数</t>
    <rPh sb="0" eb="1">
      <t>カシ</t>
    </rPh>
    <rPh sb="2" eb="3">
      <t>デ</t>
    </rPh>
    <rPh sb="4" eb="5">
      <t>サツ</t>
    </rPh>
    <rPh sb="6" eb="7">
      <t>カズ</t>
    </rPh>
    <phoneticPr fontId="2"/>
  </si>
  <si>
    <t>蔵　書　冊　数</t>
    <phoneticPr fontId="2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</si>
  <si>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8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</si>
  <si>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4" type="Hiragana"/>
  </si>
  <si>
    <t>旧リンガー（弟）住宅</t>
    <rPh sb="0" eb="1">
      <t>きゅう</t>
    </rPh>
    <rPh sb="6" eb="7">
      <t>おとうと</t>
    </rPh>
    <rPh sb="8" eb="10">
      <t>じゅうたく</t>
    </rPh>
    <phoneticPr fontId="4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</si>
  <si>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3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</si>
  <si>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2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</si>
  <si>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2"/>
  </si>
  <si>
    <t>中川橋</t>
    <rPh sb="0" eb="2">
      <t>ナカガワ</t>
    </rPh>
    <rPh sb="2" eb="3">
      <t>ハシ</t>
    </rPh>
    <phoneticPr fontId="2"/>
  </si>
  <si>
    <t>H21. 11. 2</t>
    <phoneticPr fontId="13" type="Hiragana"/>
  </si>
  <si>
    <t>野島樹叢</t>
    <rPh sb="0" eb="2">
      <t>のじまじゅくさむら</t>
    </rPh>
    <phoneticPr fontId="13" type="Hiragana" alignment="distributed"/>
  </si>
  <si>
    <t>大音寺のイチョウ</t>
    <rPh sb="0" eb="1">
      <t>だいおんてら</t>
    </rPh>
    <phoneticPr fontId="13" type="Hiragana"/>
  </si>
  <si>
    <t xml:space="preserve">           １月</t>
    <rPh sb="12" eb="13">
      <t>ガツ</t>
    </rPh>
    <phoneticPr fontId="2"/>
  </si>
  <si>
    <t>(注）</t>
    <phoneticPr fontId="2"/>
  </si>
  <si>
    <t>珠冠のまぬある</t>
    <rPh sb="0" eb="7">
      <t>しゅかん</t>
    </rPh>
    <phoneticPr fontId="13" type="Hiragana" alignment="noControl"/>
  </si>
  <si>
    <t>崇福寺鐘鼓楼</t>
    <rPh sb="0" eb="6">
      <t>　　　　　　しょうころう</t>
    </rPh>
    <phoneticPr fontId="13" type="Hiragana" alignment="distributed"/>
  </si>
  <si>
    <t>絹　本　著　色仏涅槃図</t>
    <rPh sb="0" eb="1">
      <t>けん</t>
    </rPh>
    <rPh sb="2" eb="3">
      <t>ぽん</t>
    </rPh>
    <rPh sb="4" eb="5">
      <t>ちゃく</t>
    </rPh>
    <rPh sb="6" eb="7">
      <t>しょく</t>
    </rPh>
    <phoneticPr fontId="13" type="Hiragana"/>
  </si>
  <si>
    <t>現川焼陶窯跡</t>
    <rPh sb="3" eb="4">
      <t>とうようせき</t>
    </rPh>
    <phoneticPr fontId="13" type="Hiragana"/>
  </si>
  <si>
    <t>即老和尚闍惟處</t>
    <rPh sb="4" eb="5">
      <t>じゃいしょ</t>
    </rPh>
    <phoneticPr fontId="13" type="Hiragana"/>
  </si>
  <si>
    <t>西川如見の墓</t>
    <rPh sb="2" eb="3">
      <t>じょけん</t>
    </rPh>
    <phoneticPr fontId="13" type="Hiragana"/>
  </si>
  <si>
    <t>　　　　　２２年　</t>
  </si>
  <si>
    <t>２２年</t>
  </si>
  <si>
    <t>２２年　</t>
  </si>
  <si>
    <t xml:space="preserve"> ２２　　年</t>
  </si>
  <si>
    <t>２１年度</t>
  </si>
  <si>
    <t>２１　年　度　　　</t>
  </si>
  <si>
    <t>　　  　 ２１年</t>
  </si>
  <si>
    <r>
      <t>S33.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</si>
  <si>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t>古橋（中川橋）</t>
    <rPh sb="3" eb="6">
      <t>なかごばし</t>
    </rPh>
    <phoneticPr fontId="13" type="Hiragana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</si>
  <si>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3" type="Hiragana"/>
  </si>
  <si>
    <t>魚の町の傘鉾飾</t>
  </si>
  <si>
    <t>&lt;市指定天然記念物&gt;（24）</t>
    <rPh sb="1" eb="2">
      <t>し</t>
    </rPh>
    <rPh sb="2" eb="4">
      <t>してい</t>
    </rPh>
    <rPh sb="4" eb="6">
      <t>てんねん</t>
    </rPh>
    <rPh sb="6" eb="9">
      <t>きねんぶつ</t>
    </rPh>
    <phoneticPr fontId="13" type="Hiragana"/>
  </si>
  <si>
    <r>
      <t>Ｈ22.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5.17</t>
    </r>
    <phoneticPr fontId="13" type="Hiragana"/>
  </si>
  <si>
    <r>
      <t>S46.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3.15</t>
    </r>
    <phoneticPr fontId="13" type="Hiragana"/>
  </si>
  <si>
    <r>
      <t>S48.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7.27</t>
    </r>
    <phoneticPr fontId="13" type="Hiragana"/>
  </si>
  <si>
    <r>
      <t>S50.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6.26</t>
    </r>
    <phoneticPr fontId="13" type="Hiragana"/>
  </si>
  <si>
    <r>
      <t>S51.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7.20</t>
    </r>
    <phoneticPr fontId="13" type="Hiragana"/>
  </si>
  <si>
    <r>
      <t>H10.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4.30</t>
    </r>
    <phoneticPr fontId="13" type="Hiragana"/>
  </si>
  <si>
    <t>牧島のハマナツメ群落</t>
    <rPh sb="0" eb="2">
      <t>まきしま</t>
    </rPh>
    <rPh sb="8" eb="10">
      <t>ぐんらく</t>
    </rPh>
    <phoneticPr fontId="13" type="Hiragana"/>
  </si>
  <si>
    <t>&lt;登録有形文化財&gt;（26）</t>
    <rPh sb="1" eb="3">
      <t>とうろく</t>
    </rPh>
    <rPh sb="3" eb="5">
      <t>ゆうけい</t>
    </rPh>
    <rPh sb="5" eb="8">
      <t>ぶんかざい</t>
    </rPh>
    <phoneticPr fontId="13" type="Hiragana"/>
  </si>
  <si>
    <t>H17.11.10</t>
    <phoneticPr fontId="13" type="Hiragana"/>
  </si>
  <si>
    <t>H19.10.22</t>
    <phoneticPr fontId="13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</si>
  <si>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3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</si>
  <si>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3" type="Hiragana"/>
  </si>
  <si>
    <t>長崎公園のトックリノキ（別名　ボトルツリー）</t>
    <rPh sb="0" eb="2">
      <t>ながさき</t>
    </rPh>
    <rPh sb="2" eb="4">
      <t>こうえん</t>
    </rPh>
    <phoneticPr fontId="13" type="Hiragana"/>
  </si>
  <si>
    <t>小ヶ倉ダム</t>
    <rPh sb="0" eb="1">
      <t>こ</t>
    </rPh>
    <rPh sb="2" eb="3">
      <t>くら</t>
    </rPh>
    <phoneticPr fontId="13" type="Hiragana"/>
  </si>
  <si>
    <r>
      <t>Ｈ22.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4.28</t>
    </r>
    <phoneticPr fontId="13" type="Hiragana"/>
  </si>
  <si>
    <t>（単位　人、点）</t>
    <rPh sb="1" eb="3">
      <t>タンイ</t>
    </rPh>
    <rPh sb="4" eb="5">
      <t>ヒト</t>
    </rPh>
    <rPh sb="6" eb="7">
      <t>テン</t>
    </rPh>
    <phoneticPr fontId="2"/>
  </si>
  <si>
    <t>木彫レリーフ「聖母子｣ほか</t>
    <rPh sb="0" eb="2">
      <t>もくちょう</t>
    </rPh>
    <rPh sb="7" eb="8">
      <t>せい</t>
    </rPh>
    <rPh sb="8" eb="10">
      <t>ぼし</t>
    </rPh>
    <phoneticPr fontId="13" type="Hiragana"/>
  </si>
  <si>
    <t xml:space="preserve">(1) </t>
    <phoneticPr fontId="2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</si>
  <si>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</si>
  <si>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2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</si>
  <si>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</si>
  <si>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</si>
  <si>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2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</si>
  <si>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2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</si>
  <si>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2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</si>
  <si>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2"/>
  </si>
  <si>
    <t>全　　日　　制</t>
    <rPh sb="0" eb="1">
      <t>ゼン</t>
    </rPh>
    <rPh sb="3" eb="4">
      <t>ヒ</t>
    </rPh>
    <rPh sb="6" eb="7">
      <t>セイ</t>
    </rPh>
    <phoneticPr fontId="2"/>
  </si>
  <si>
    <t>定　　時　　制</t>
    <rPh sb="0" eb="1">
      <t>サダム</t>
    </rPh>
    <rPh sb="3" eb="4">
      <t>トキ</t>
    </rPh>
    <rPh sb="6" eb="7">
      <t>セイ</t>
    </rPh>
    <phoneticPr fontId="2"/>
  </si>
  <si>
    <t>教　　　員　　　数</t>
    <rPh sb="0" eb="1">
      <t>キョウ</t>
    </rPh>
    <rPh sb="4" eb="5">
      <t>イン</t>
    </rPh>
    <rPh sb="8" eb="9">
      <t>スウ</t>
    </rPh>
    <phoneticPr fontId="2"/>
  </si>
  <si>
    <t>通　　信　　制</t>
    <rPh sb="0" eb="1">
      <t>ツウ</t>
    </rPh>
    <rPh sb="3" eb="4">
      <t>シン</t>
    </rPh>
    <rPh sb="6" eb="7">
      <t>セイ</t>
    </rPh>
    <phoneticPr fontId="2"/>
  </si>
  <si>
    <t>生　　　徒　　　数</t>
    <rPh sb="0" eb="1">
      <t>ショウ</t>
    </rPh>
    <rPh sb="4" eb="5">
      <t>タダ</t>
    </rPh>
    <rPh sb="8" eb="9">
      <t>カズ</t>
    </rPh>
    <phoneticPr fontId="2"/>
  </si>
  <si>
    <t>定　　　時　　　制</t>
    <rPh sb="0" eb="1">
      <t>サダム</t>
    </rPh>
    <rPh sb="4" eb="5">
      <t>トキ</t>
    </rPh>
    <rPh sb="8" eb="9">
      <t>セイ</t>
    </rPh>
    <phoneticPr fontId="2"/>
  </si>
  <si>
    <t>全　　</t>
    <rPh sb="0" eb="1">
      <t>ゼン</t>
    </rPh>
    <phoneticPr fontId="2"/>
  </si>
  <si>
    <t xml:space="preserve">　　　　日　　　制 </t>
    <rPh sb="4" eb="5">
      <t>ニチ</t>
    </rPh>
    <rPh sb="8" eb="9">
      <t>セイ</t>
    </rPh>
    <phoneticPr fontId="2"/>
  </si>
  <si>
    <t>　　   学　　の　　概　　況</t>
    <rPh sb="5" eb="6">
      <t>ガク</t>
    </rPh>
    <rPh sb="11" eb="12">
      <t>オオムネ</t>
    </rPh>
    <rPh sb="14" eb="15">
      <t>イワン</t>
    </rPh>
    <phoneticPr fontId="2"/>
  </si>
  <si>
    <t>　　    の　　　　概　　　　況　　</t>
    <rPh sb="11" eb="12">
      <t>オオムネ</t>
    </rPh>
    <rPh sb="16" eb="17">
      <t>イワン</t>
    </rPh>
    <phoneticPr fontId="2"/>
  </si>
  <si>
    <t>シーボルト妻子像　　 螺鈿合子</t>
    <rPh sb="11" eb="13">
      <t>らでん</t>
    </rPh>
    <phoneticPr fontId="13" type="Hiragana"/>
  </si>
  <si>
    <t>シーボルト処方箋     シーボルト書状</t>
    <phoneticPr fontId="13" type="Hiragana"/>
  </si>
  <si>
    <t>シーボルト名刺       ポンペ書状他</t>
    <phoneticPr fontId="13" type="Hiragana"/>
  </si>
  <si>
    <t>H22.12.24</t>
    <phoneticPr fontId="13" type="Hiragana"/>
  </si>
  <si>
    <t>及　　　び</t>
    <rPh sb="0" eb="1">
      <t>オヨ</t>
    </rPh>
    <phoneticPr fontId="2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</si>
  <si>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2"/>
  </si>
  <si>
    <t>及　　　　　び</t>
    <rPh sb="0" eb="1">
      <t>オヨ</t>
    </rPh>
    <phoneticPr fontId="2"/>
  </si>
  <si>
    <t>及　　　　び</t>
    <rPh sb="0" eb="1">
      <t>オヨ</t>
    </rPh>
    <phoneticPr fontId="2"/>
  </si>
  <si>
    <t>年次、設置者及び課程別</t>
    <rPh sb="0" eb="2">
      <t>ネンジ</t>
    </rPh>
    <rPh sb="3" eb="5">
      <t>セッチ</t>
    </rPh>
    <rPh sb="5" eb="6">
      <t>シャ</t>
    </rPh>
    <rPh sb="6" eb="7">
      <t>オヨ</t>
    </rPh>
    <rPh sb="8" eb="10">
      <t>カテイ</t>
    </rPh>
    <rPh sb="10" eb="11">
      <t>ベツ</t>
    </rPh>
    <phoneticPr fontId="2"/>
  </si>
  <si>
    <t>年次、設置者及び課程別</t>
    <phoneticPr fontId="2"/>
  </si>
  <si>
    <t>(1)　教員数は通常課程と定時制課程のどちらかを本務としている。　　</t>
    <rPh sb="4" eb="6">
      <t>キョウイン</t>
    </rPh>
    <rPh sb="6" eb="7">
      <t>スウ</t>
    </rPh>
    <rPh sb="8" eb="10">
      <t>ツウジョウ</t>
    </rPh>
    <rPh sb="10" eb="12">
      <t>カテイ</t>
    </rPh>
    <rPh sb="13" eb="16">
      <t>テイジセイ</t>
    </rPh>
    <rPh sb="16" eb="18">
      <t>カテイ</t>
    </rPh>
    <rPh sb="24" eb="26">
      <t>ホンム</t>
    </rPh>
    <phoneticPr fontId="2"/>
  </si>
  <si>
    <t>(2)　通信制の生徒数は、他校との併修者、特科生は含まない。</t>
    <rPh sb="4" eb="7">
      <t>ツウシンセイ</t>
    </rPh>
    <rPh sb="8" eb="11">
      <t>セイトスウ</t>
    </rPh>
    <rPh sb="13" eb="15">
      <t>タコウ</t>
    </rPh>
    <rPh sb="17" eb="18">
      <t>ヘイ</t>
    </rPh>
    <rPh sb="18" eb="19">
      <t>オサム</t>
    </rPh>
    <rPh sb="19" eb="20">
      <t>シャ</t>
    </rPh>
    <rPh sb="21" eb="23">
      <t>トッカ</t>
    </rPh>
    <rPh sb="23" eb="24">
      <t>ショウ</t>
    </rPh>
    <rPh sb="25" eb="26">
      <t>フク</t>
    </rPh>
    <phoneticPr fontId="2"/>
  </si>
  <si>
    <t>(3)　学校数の（　）数は分校の再掲であり、全日制と定時制の併設校は１校として数えた。</t>
    <phoneticPr fontId="2"/>
  </si>
  <si>
    <r>
      <t>S47.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6.10</t>
    </r>
    <phoneticPr fontId="13" type="Hiragana"/>
  </si>
  <si>
    <t>S49.  6.18</t>
    <phoneticPr fontId="13" type="Hiragana"/>
  </si>
  <si>
    <t>S53.  3.20</t>
    <phoneticPr fontId="13" type="Hiragana"/>
  </si>
  <si>
    <t>S54.  5.10</t>
    <phoneticPr fontId="13" type="Hiragana"/>
  </si>
  <si>
    <t>H16.  6.  3</t>
    <phoneticPr fontId="13" type="Hiragana"/>
  </si>
  <si>
    <t>H17.  8.22</t>
    <phoneticPr fontId="13" type="Hiragana"/>
  </si>
  <si>
    <t>H18.  1.  4</t>
    <phoneticPr fontId="13" type="Hiragana"/>
  </si>
  <si>
    <t>H21.  4.28</t>
    <phoneticPr fontId="13" type="Hiragana"/>
  </si>
  <si>
    <t>H21.  7.10</t>
    <phoneticPr fontId="13" type="Hiragana"/>
  </si>
  <si>
    <t>平成２２年</t>
  </si>
  <si>
    <t>3　（72）</t>
  </si>
  <si>
    <t>平　成　２１　年　度</t>
  </si>
  <si>
    <t>年度　・　月</t>
    <rPh sb="0" eb="1">
      <t>トシ</t>
    </rPh>
    <rPh sb="1" eb="2">
      <t>ド</t>
    </rPh>
    <rPh sb="5" eb="6">
      <t>ツキ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</si>
  <si>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</si>
  <si>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市総務局総務部統計課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3">
      <t>トウケイ</t>
    </rPh>
    <rPh sb="13" eb="14">
      <t>カ</t>
    </rPh>
    <phoneticPr fontId="2"/>
  </si>
  <si>
    <t>資料　　市総務局総務部統計課　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</si>
  <si>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市総務局総務部統計課　　　　　</t>
    <rPh sb="0" eb="2">
      <t>シリョウ</t>
    </rPh>
    <rPh sb="4" eb="5">
      <t>シ</t>
    </rPh>
    <rPh sb="5" eb="7">
      <t>ソウム</t>
    </rPh>
    <rPh sb="7" eb="8">
      <t>キョク</t>
    </rPh>
    <rPh sb="8" eb="10">
      <t>ソウム</t>
    </rPh>
    <rPh sb="10" eb="11">
      <t>ブ</t>
    </rPh>
    <rPh sb="11" eb="14">
      <t>トウケイカ</t>
    </rPh>
    <phoneticPr fontId="2"/>
  </si>
  <si>
    <t>資料　　市経済局文化観光部文化振興課　　　　　</t>
    <rPh sb="0" eb="2">
      <t>シリョウ</t>
    </rPh>
    <rPh sb="4" eb="5">
      <t>シ</t>
    </rPh>
    <rPh sb="5" eb="7">
      <t>ケイザイ</t>
    </rPh>
    <rPh sb="7" eb="8">
      <t>キョク</t>
    </rPh>
    <rPh sb="8" eb="10">
      <t>ブンカ</t>
    </rPh>
    <rPh sb="10" eb="12">
      <t>カンコウ</t>
    </rPh>
    <rPh sb="12" eb="13">
      <t>ブ</t>
    </rPh>
    <rPh sb="13" eb="15">
      <t>ブンカ</t>
    </rPh>
    <rPh sb="15" eb="18">
      <t>シンコウカ</t>
    </rPh>
    <phoneticPr fontId="2"/>
  </si>
  <si>
    <t>資料　市経済局文化観光部文化財課</t>
    <rPh sb="3" eb="4">
      <t>し</t>
    </rPh>
    <rPh sb="4" eb="6">
      <t>けいざい</t>
    </rPh>
    <rPh sb="6" eb="7">
      <t>きょく</t>
    </rPh>
    <rPh sb="7" eb="9">
      <t>ぶんか</t>
    </rPh>
    <rPh sb="9" eb="11">
      <t>かんこう</t>
    </rPh>
    <rPh sb="11" eb="12">
      <t>ぶ</t>
    </rPh>
    <phoneticPr fontId="13" type="Hiragana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</si>
  <si>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2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</si>
  <si>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3" type="Hiragana"/>
  </si>
  <si>
    <t>出津教会堂</t>
    <rPh sb="0" eb="1">
      <t>しゅつ</t>
    </rPh>
    <rPh sb="1" eb="2">
      <t>つ</t>
    </rPh>
    <rPh sb="2" eb="5">
      <t>きょうかいどう</t>
    </rPh>
    <phoneticPr fontId="13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</si>
  <si>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3" type="Hiragana"/>
  </si>
  <si>
    <t>　　　　　２３年　</t>
  </si>
  <si>
    <t>料亭富貴楼</t>
    <rPh sb="0" eb="2">
      <t>りょうてい</t>
    </rPh>
    <rPh sb="2" eb="4">
      <t>ふうき</t>
    </rPh>
    <rPh sb="4" eb="5">
      <t>ろう</t>
    </rPh>
    <phoneticPr fontId="4" type="Hiragana"/>
  </si>
  <si>
    <t>２２年度</t>
  </si>
  <si>
    <t>月別</t>
    <rPh sb="0" eb="2">
      <t>ツキベツ</t>
    </rPh>
    <phoneticPr fontId="2"/>
  </si>
  <si>
    <t>貸出点数</t>
    <rPh sb="0" eb="2">
      <t>カシダシ</t>
    </rPh>
    <rPh sb="2" eb="4">
      <t>テンスウ</t>
    </rPh>
    <phoneticPr fontId="2"/>
  </si>
  <si>
    <t>資料点数</t>
    <rPh sb="0" eb="2">
      <t>シリョウ</t>
    </rPh>
    <rPh sb="2" eb="4">
      <t>テンスウ</t>
    </rPh>
    <phoneticPr fontId="2"/>
  </si>
  <si>
    <t>　　　　　２４年　</t>
  </si>
  <si>
    <t>２３年</t>
  </si>
  <si>
    <t>２４年</t>
  </si>
  <si>
    <t xml:space="preserve"> ２３　　年</t>
  </si>
  <si>
    <t xml:space="preserve"> ２４　　年</t>
  </si>
  <si>
    <t>２３年　</t>
  </si>
  <si>
    <t>２４年　</t>
  </si>
  <si>
    <t>　　　   　       　　２３　　年　　</t>
  </si>
  <si>
    <t>平成２３年</t>
  </si>
  <si>
    <t>3　（83）</t>
  </si>
  <si>
    <t>平成２４年</t>
    <phoneticPr fontId="2"/>
  </si>
  <si>
    <t>資料　　市総務局総務部統計課</t>
    <phoneticPr fontId="2"/>
  </si>
  <si>
    <t>　　  　 ２２年</t>
  </si>
  <si>
    <t>　　  　 ２３年</t>
  </si>
  <si>
    <t>２２年度　</t>
  </si>
  <si>
    <t>２３年度　</t>
  </si>
  <si>
    <t>　　平　　成　</t>
    <rPh sb="2" eb="3">
      <t>ヒラ</t>
    </rPh>
    <rPh sb="5" eb="6">
      <t>セイ</t>
    </rPh>
    <phoneticPr fontId="2"/>
  </si>
  <si>
    <t>　　　　　　２２　　年　　度　</t>
  </si>
  <si>
    <t>　　　　　　２３　　年　　度　</t>
  </si>
  <si>
    <t>崇福寺第一峰門</t>
    <rPh sb="3" eb="4">
      <t>だいいっぽうもん</t>
    </rPh>
    <phoneticPr fontId="13" type="Hiragana"/>
  </si>
  <si>
    <t>旧出津救助院（内、鰯網工場）</t>
    <rPh sb="0" eb="1">
      <t>きゅう</t>
    </rPh>
    <rPh sb="1" eb="3">
      <t>でづ</t>
    </rPh>
    <rPh sb="3" eb="5">
      <t>きゅうじょ</t>
    </rPh>
    <rPh sb="5" eb="6">
      <t>いん</t>
    </rPh>
    <rPh sb="7" eb="8">
      <t>うち</t>
    </rPh>
    <rPh sb="9" eb="10">
      <t>いわし</t>
    </rPh>
    <rPh sb="10" eb="11">
      <t>あみ</t>
    </rPh>
    <rPh sb="11" eb="13">
      <t>こうじょう</t>
    </rPh>
    <phoneticPr fontId="13" type="Hiragana"/>
  </si>
  <si>
    <t>キイレツチトリモチ自生北限地</t>
  </si>
  <si>
    <t>オオウナギ生息地</t>
  </si>
  <si>
    <t>&lt;国指定天然記念物&gt;（2）</t>
  </si>
  <si>
    <r>
      <t>T12.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7</t>
    </r>
    <phoneticPr fontId="13" type="Hiragana"/>
  </si>
  <si>
    <r>
      <t>S26.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</t>
    </r>
    <phoneticPr fontId="13" type="Hiragana"/>
  </si>
  <si>
    <r>
      <t>H24.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9.19</t>
    </r>
    <phoneticPr fontId="13" type="Hiragana"/>
  </si>
  <si>
    <t>大浦天主堂境内</t>
    <rPh sb="0" eb="2">
      <t>おおうら</t>
    </rPh>
    <rPh sb="2" eb="5">
      <t>てんしゅどう</t>
    </rPh>
    <rPh sb="5" eb="7">
      <t>けいだい</t>
    </rPh>
    <phoneticPr fontId="13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</si>
  <si>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3" type="Hiragana"/>
  </si>
  <si>
    <t>長崎市南山手伝統的建造物群保存地区</t>
    <phoneticPr fontId="13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</si>
  <si>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3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</si>
  <si>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3" type="Hiragana"/>
  </si>
  <si>
    <t>長崎の明清楽（国選択）</t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</si>
  <si>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</si>
  <si>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3" type="Hiragana"/>
  </si>
  <si>
    <r>
      <t>S59.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9.18</t>
    </r>
    <phoneticPr fontId="13" type="Hiragana"/>
  </si>
  <si>
    <t>長崎刺繍</t>
  </si>
  <si>
    <r>
      <t>S53.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8.22</t>
    </r>
    <phoneticPr fontId="13" type="Hiragana"/>
  </si>
  <si>
    <t>S49.  3.  8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</si>
  <si>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3" type="Hiragana"/>
  </si>
  <si>
    <r>
      <t>H20.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9</t>
    </r>
    <phoneticPr fontId="13" type="Hiragana"/>
  </si>
  <si>
    <r>
      <t>（Ｈ20.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4.30鏧子、太鼓追加指定）</t>
    </r>
    <rPh sb="10" eb="15">
      <t>けいす　たいこ</t>
    </rPh>
    <phoneticPr fontId="13" type="Hiragana"/>
  </si>
  <si>
    <t>H23.11.29</t>
    <phoneticPr fontId="13" type="Hiragana"/>
  </si>
  <si>
    <r>
      <t>S46.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</si>
  <si>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r>
      <t>H23.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</t>
    </r>
    <phoneticPr fontId="13" type="Hiragana"/>
  </si>
  <si>
    <r>
      <t>H18.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</t>
    </r>
    <phoneticPr fontId="13" type="Hiragana"/>
  </si>
  <si>
    <r>
      <t>H19.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</t>
    </r>
    <phoneticPr fontId="13" type="Hiragana"/>
  </si>
  <si>
    <r>
      <t>H21.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</t>
    </r>
    <phoneticPr fontId="13" type="Hiragana"/>
  </si>
  <si>
    <r>
      <t>H24.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2.24</t>
    </r>
    <phoneticPr fontId="13" type="Hiragana"/>
  </si>
  <si>
    <r>
      <t>H22.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3.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5</t>
    </r>
    <phoneticPr fontId="13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</si>
  <si>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2"/>
  </si>
  <si>
    <t>　　び　　　文　　　化</t>
    <phoneticPr fontId="2"/>
  </si>
  <si>
    <t>資料　　市内各大学　　　　　（注）　　その他には特定の事項について聴講・研究・研修している者が含まれる。</t>
    <rPh sb="0" eb="2">
      <t>シリョウ</t>
    </rPh>
    <rPh sb="4" eb="6">
      <t>シナイ</t>
    </rPh>
    <rPh sb="6" eb="7">
      <t>カク</t>
    </rPh>
    <rPh sb="7" eb="9">
      <t>ダイガク</t>
    </rPh>
    <rPh sb="15" eb="16">
      <t>チュウ</t>
    </rPh>
    <rPh sb="21" eb="22">
      <t>タ</t>
    </rPh>
    <rPh sb="24" eb="26">
      <t>トクテイ</t>
    </rPh>
    <rPh sb="27" eb="29">
      <t>ジコウ</t>
    </rPh>
    <rPh sb="33" eb="35">
      <t>チョウコウ</t>
    </rPh>
    <rPh sb="36" eb="38">
      <t>ケンキュウ</t>
    </rPh>
    <rPh sb="39" eb="41">
      <t>ケンシュウ</t>
    </rPh>
    <rPh sb="45" eb="46">
      <t>モノ</t>
    </rPh>
    <rPh sb="47" eb="48">
      <t>フク</t>
    </rPh>
    <phoneticPr fontId="2"/>
  </si>
  <si>
    <t>資料　　市内短期大学</t>
    <rPh sb="0" eb="2">
      <t>シリョウ</t>
    </rPh>
    <rPh sb="4" eb="6">
      <t>シナイ</t>
    </rPh>
    <rPh sb="6" eb="8">
      <t>タンキ</t>
    </rPh>
    <rPh sb="8" eb="10">
      <t>ダイガク</t>
    </rPh>
    <phoneticPr fontId="2"/>
  </si>
  <si>
    <t>　長崎県在住の小・中学生は無料</t>
    <rPh sb="1" eb="4">
      <t>ナガサキケン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2"/>
  </si>
  <si>
    <t>長崎県在住の小・中学生は無料</t>
    <rPh sb="0" eb="3">
      <t>ナガサキケン</t>
    </rPh>
    <rPh sb="3" eb="5">
      <t>ザイジュウ</t>
    </rPh>
    <rPh sb="6" eb="7">
      <t>ショウ</t>
    </rPh>
    <rPh sb="8" eb="9">
      <t>チュウ</t>
    </rPh>
    <rPh sb="9" eb="11">
      <t>ガクセイ</t>
    </rPh>
    <rPh sb="12" eb="14">
      <t>ムリョウ</t>
    </rPh>
    <phoneticPr fontId="2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</si>
  <si>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2"/>
  </si>
  <si>
    <t>　　　　　（注）　１． 文化ホールのその他には、音楽室、会議室、和室、リハーサル室を含む。　</t>
    <phoneticPr fontId="2"/>
  </si>
  <si>
    <r>
      <rPr>
        <sz val="8"/>
        <color indexed="9"/>
        <rFont val="ＭＳ Ｐ明朝"/>
        <family val="1"/>
        <charset val="128"/>
      </rPr>
      <t>　　　　　（注）　</t>
    </r>
    <r>
      <rPr>
        <sz val="8"/>
        <rFont val="ＭＳ Ｐ明朝"/>
        <family val="1"/>
        <charset val="128"/>
      </rPr>
      <t>２． 市民体育館のその他には、スポーツ教室、会議室を含む。</t>
    </r>
    <phoneticPr fontId="2"/>
  </si>
  <si>
    <t xml:space="preserve">        　３． 中央公民館の研修室には、貸館、講座・学級、研修会を含む。　</t>
    <phoneticPr fontId="2"/>
  </si>
  <si>
    <t>　　　　　２５年　</t>
  </si>
  <si>
    <t>２５年</t>
  </si>
  <si>
    <t>２５年　</t>
  </si>
  <si>
    <t xml:space="preserve"> ２５　　年</t>
  </si>
  <si>
    <t>　　　   　       　　２４　　年　　</t>
  </si>
  <si>
    <t>　　　   　       　　２５　　年　　</t>
  </si>
  <si>
    <t>平成２４年</t>
  </si>
  <si>
    <t>3（90）</t>
  </si>
  <si>
    <t>平成２５年</t>
  </si>
  <si>
    <t>２２　年　度　　　</t>
  </si>
  <si>
    <t>２３年度</t>
  </si>
  <si>
    <t>２３　年　度　　　</t>
  </si>
  <si>
    <t>２４年度</t>
  </si>
  <si>
    <t>２４　年　度　　　</t>
  </si>
  <si>
    <t>平　成　２２　年　度</t>
  </si>
  <si>
    <t>平　成　２３　年　度</t>
  </si>
  <si>
    <t>平　成　２４　年　度</t>
  </si>
  <si>
    <t>　　  　 ２４年</t>
  </si>
  <si>
    <t>２４年度　</t>
  </si>
  <si>
    <t>　　２１　　年　　度　</t>
  </si>
  <si>
    <t>　　２２　　年　　度　</t>
  </si>
  <si>
    <t>　　２３　　年　　度　</t>
  </si>
  <si>
    <t>　　２４　　年　　度　</t>
  </si>
  <si>
    <t>　　　　　　２４　　年　　度　</t>
  </si>
  <si>
    <t>-</t>
    <phoneticPr fontId="2"/>
  </si>
  <si>
    <t>県民ギャラリー</t>
    <rPh sb="0" eb="2">
      <t>ケンミン</t>
    </rPh>
    <phoneticPr fontId="2"/>
  </si>
  <si>
    <t>資料　　市教育委員会生涯学習課、市市民局市民生活部男女共同参画推進センター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シミン</t>
    </rPh>
    <rPh sb="19" eb="20">
      <t>キョク</t>
    </rPh>
    <rPh sb="20" eb="22">
      <t>シミン</t>
    </rPh>
    <rPh sb="22" eb="24">
      <t>セイカツ</t>
    </rPh>
    <rPh sb="24" eb="25">
      <t>ブ</t>
    </rPh>
    <rPh sb="25" eb="27">
      <t>ダンジョ</t>
    </rPh>
    <rPh sb="27" eb="29">
      <t>キョウドウ</t>
    </rPh>
    <rPh sb="29" eb="31">
      <t>サンカク</t>
    </rPh>
    <rPh sb="31" eb="33">
      <t>スイシン</t>
    </rPh>
    <phoneticPr fontId="2"/>
  </si>
  <si>
    <t>&lt;市指定史跡&gt;（41）</t>
    <rPh sb="1" eb="2">
      <t>し</t>
    </rPh>
    <rPh sb="2" eb="4">
      <t>してい</t>
    </rPh>
    <rPh sb="4" eb="6">
      <t>しせき</t>
    </rPh>
    <phoneticPr fontId="13" type="Hiragana"/>
  </si>
  <si>
    <r>
      <t>H25.</t>
    </r>
    <r>
      <rPr>
        <sz val="8"/>
        <color indexed="9"/>
        <rFont val="ＭＳ Ｐ明朝"/>
        <family val="1"/>
        <charset val="128"/>
      </rPr>
      <t>0</t>
    </r>
    <r>
      <rPr>
        <sz val="8"/>
        <rFont val="ＭＳ Ｐ明朝"/>
        <family val="1"/>
        <charset val="128"/>
      </rPr>
      <t>2.27</t>
    </r>
    <phoneticPr fontId="13" type="Hiragana"/>
  </si>
  <si>
    <t>心田庵</t>
    <rPh sb="0" eb="1">
      <t>こころ</t>
    </rPh>
    <rPh sb="1" eb="2">
      <t>た</t>
    </rPh>
    <rPh sb="2" eb="3">
      <t>あん</t>
    </rPh>
    <phoneticPr fontId="13" type="Hiragana"/>
  </si>
  <si>
    <t>&lt;登録記念物（遺跡関係）&gt;（4）</t>
    <rPh sb="1" eb="3">
      <t>とうろく</t>
    </rPh>
    <rPh sb="3" eb="6">
      <t>きねんぶつ</t>
    </rPh>
    <rPh sb="7" eb="9">
      <t>いせき</t>
    </rPh>
    <rPh sb="9" eb="11">
      <t>かんけい</t>
    </rPh>
    <phoneticPr fontId="13" type="Hiragana"/>
  </si>
  <si>
    <t>H25.　8.　1</t>
    <phoneticPr fontId="13" type="Hiragana"/>
  </si>
  <si>
    <t>長崎原爆遺跡（旧城山国民学校校舎）</t>
    <rPh sb="0" eb="2">
      <t>ながさき</t>
    </rPh>
    <rPh sb="2" eb="4">
      <t>げんばく</t>
    </rPh>
    <rPh sb="4" eb="6">
      <t>いせき</t>
    </rPh>
    <rPh sb="7" eb="8">
      <t>きゅう</t>
    </rPh>
    <rPh sb="8" eb="10">
      <t>しろやま</t>
    </rPh>
    <rPh sb="10" eb="12">
      <t>こくみん</t>
    </rPh>
    <rPh sb="12" eb="14">
      <t>がっこう</t>
    </rPh>
    <rPh sb="14" eb="16">
      <t>こうしゃ</t>
    </rPh>
    <phoneticPr fontId="13" type="Hiragana"/>
  </si>
  <si>
    <t>長崎原爆遺跡（浦上天主堂旧鐘楼）</t>
    <rPh sb="0" eb="2">
      <t>ながさき</t>
    </rPh>
    <rPh sb="2" eb="4">
      <t>げんばく</t>
    </rPh>
    <rPh sb="4" eb="6">
      <t>いせき</t>
    </rPh>
    <rPh sb="7" eb="9">
      <t>うらかみ</t>
    </rPh>
    <rPh sb="9" eb="12">
      <t>てんしゅどう</t>
    </rPh>
    <rPh sb="12" eb="13">
      <t>きゅう</t>
    </rPh>
    <rPh sb="13" eb="15">
      <t>しょうろう</t>
    </rPh>
    <phoneticPr fontId="13" type="Hiragana"/>
  </si>
  <si>
    <t>長崎原爆遺跡（旧長崎医科大学門柱）</t>
    <rPh sb="0" eb="2">
      <t>ながさき</t>
    </rPh>
    <rPh sb="2" eb="4">
      <t>げんばく</t>
    </rPh>
    <rPh sb="4" eb="6">
      <t>いせき</t>
    </rPh>
    <rPh sb="7" eb="8">
      <t>きゅう</t>
    </rPh>
    <rPh sb="8" eb="10">
      <t>ながさき</t>
    </rPh>
    <rPh sb="10" eb="12">
      <t>いか</t>
    </rPh>
    <rPh sb="12" eb="14">
      <t>だいがく</t>
    </rPh>
    <rPh sb="14" eb="16">
      <t>もんちゅう</t>
    </rPh>
    <phoneticPr fontId="13" type="Hiragana"/>
  </si>
  <si>
    <t>長崎原爆遺跡（山王神社二の鳥居）</t>
    <rPh sb="0" eb="2">
      <t>ながさき</t>
    </rPh>
    <rPh sb="2" eb="4">
      <t>げんばく</t>
    </rPh>
    <rPh sb="4" eb="6">
      <t>いせき</t>
    </rPh>
    <rPh sb="7" eb="9">
      <t>さんのう</t>
    </rPh>
    <rPh sb="9" eb="11">
      <t>じんじゃ</t>
    </rPh>
    <rPh sb="11" eb="12">
      <t>に</t>
    </rPh>
    <rPh sb="13" eb="15">
      <t>とりい</t>
    </rPh>
    <phoneticPr fontId="13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</si>
  <si>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3" type="Hiragana"/>
  </si>
  <si>
    <t>-</t>
    <phoneticPr fontId="2"/>
  </si>
  <si>
    <t>１１９　　　幼　　　　　稚　　　　　園　　　　　　</t>
    <rPh sb="6" eb="7">
      <t>ヨウ</t>
    </rPh>
    <rPh sb="12" eb="13">
      <t>チ</t>
    </rPh>
    <rPh sb="18" eb="19">
      <t>エン</t>
    </rPh>
    <phoneticPr fontId="2"/>
  </si>
  <si>
    <t>１２０　　　小　　　　　学　　　　　校　　　　　　</t>
    <rPh sb="6" eb="7">
      <t>ショウ</t>
    </rPh>
    <rPh sb="12" eb="13">
      <t>ガク</t>
    </rPh>
    <rPh sb="18" eb="19">
      <t>コウ</t>
    </rPh>
    <phoneticPr fontId="2"/>
  </si>
  <si>
    <t>１２１　　　中　　　学　　　校　　　</t>
    <rPh sb="6" eb="7">
      <t>ナカ</t>
    </rPh>
    <rPh sb="10" eb="11">
      <t>ガク</t>
    </rPh>
    <rPh sb="14" eb="15">
      <t>コウ</t>
    </rPh>
    <phoneticPr fontId="2"/>
  </si>
  <si>
    <t>１２２　　　高　　　等　　　学　　　</t>
    <rPh sb="6" eb="7">
      <t>タカ</t>
    </rPh>
    <rPh sb="10" eb="11">
      <t>トウ</t>
    </rPh>
    <rPh sb="14" eb="15">
      <t>ガク</t>
    </rPh>
    <phoneticPr fontId="2"/>
  </si>
  <si>
    <t>１２３　　　短　　期　　大　　　　</t>
    <rPh sb="6" eb="7">
      <t>タン</t>
    </rPh>
    <rPh sb="9" eb="10">
      <t>キ</t>
    </rPh>
    <rPh sb="12" eb="13">
      <t>ダイ</t>
    </rPh>
    <phoneticPr fontId="2"/>
  </si>
  <si>
    <t>１２４　　　大　　　　　学　　　　</t>
    <rPh sb="6" eb="7">
      <t>ダイ</t>
    </rPh>
    <rPh sb="12" eb="13">
      <t>ガク</t>
    </rPh>
    <phoneticPr fontId="2"/>
  </si>
  <si>
    <t>１２５　　　　各種・専修学校の概況</t>
    <rPh sb="7" eb="9">
      <t>カクシュ</t>
    </rPh>
    <rPh sb="10" eb="12">
      <t>センシュウ</t>
    </rPh>
    <rPh sb="12" eb="14">
      <t>ガッコウ</t>
    </rPh>
    <rPh sb="15" eb="17">
      <t>ガイキョウ</t>
    </rPh>
    <phoneticPr fontId="2"/>
  </si>
  <si>
    <t>１２６　　　　特別支援学校の概況</t>
    <rPh sb="7" eb="8">
      <t>トク</t>
    </rPh>
    <rPh sb="8" eb="9">
      <t>ベツ</t>
    </rPh>
    <rPh sb="9" eb="10">
      <t>ササ</t>
    </rPh>
    <rPh sb="10" eb="11">
      <t>エン</t>
    </rPh>
    <rPh sb="11" eb="12">
      <t>ガク</t>
    </rPh>
    <rPh sb="12" eb="13">
      <t>コウ</t>
    </rPh>
    <rPh sb="14" eb="15">
      <t>オオムネ</t>
    </rPh>
    <rPh sb="15" eb="16">
      <t>イワン</t>
    </rPh>
    <phoneticPr fontId="2"/>
  </si>
  <si>
    <t>１２７　　　　中学校卒業後の状況</t>
    <rPh sb="7" eb="10">
      <t>チュウガッコウ</t>
    </rPh>
    <rPh sb="10" eb="13">
      <t>ソツギョウゴ</t>
    </rPh>
    <rPh sb="14" eb="16">
      <t>ジョウキョウ</t>
    </rPh>
    <phoneticPr fontId="2"/>
  </si>
  <si>
    <t>１２８　　　　高等学校卒業後の状況　　（Ⅰ）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2"/>
  </si>
  <si>
    <t>１２８　　　　高等学校卒業後の状況　　（Ⅱ）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2"/>
  </si>
  <si>
    <t>１２９　　　年　　　齢　　　別　　</t>
    <rPh sb="6" eb="7">
      <t>トシ</t>
    </rPh>
    <rPh sb="10" eb="11">
      <t>ヨワイ</t>
    </rPh>
    <rPh sb="14" eb="15">
      <t>ベツ</t>
    </rPh>
    <phoneticPr fontId="2"/>
  </si>
  <si>
    <t>１３０　　　文　　　化　　　ホ　　　ー　　　ル　　　</t>
    <rPh sb="6" eb="7">
      <t>ブン</t>
    </rPh>
    <rPh sb="10" eb="11">
      <t>カ</t>
    </rPh>
    <phoneticPr fontId="2"/>
  </si>
  <si>
    <t>１３１　　市　　　　　民　　　　　会　　　　　館　　　</t>
    <rPh sb="5" eb="6">
      <t>シ</t>
    </rPh>
    <rPh sb="11" eb="12">
      <t>タミ</t>
    </rPh>
    <rPh sb="17" eb="18">
      <t>カイ</t>
    </rPh>
    <rPh sb="23" eb="24">
      <t>カン</t>
    </rPh>
    <phoneticPr fontId="2"/>
  </si>
  <si>
    <t>１３２　　　長　　崎　　市　　永　　井　　隆　　</t>
    <rPh sb="6" eb="7">
      <t>チョウ</t>
    </rPh>
    <rPh sb="9" eb="10">
      <t>ザキ</t>
    </rPh>
    <rPh sb="12" eb="13">
      <t>シ</t>
    </rPh>
    <rPh sb="15" eb="16">
      <t>ヒサシ</t>
    </rPh>
    <rPh sb="18" eb="19">
      <t>イ</t>
    </rPh>
    <rPh sb="21" eb="22">
      <t>タカシ</t>
    </rPh>
    <phoneticPr fontId="2"/>
  </si>
  <si>
    <t>１３３　　　長崎歴史文化博物館の利用状況</t>
    <rPh sb="16" eb="18">
      <t>リヨウ</t>
    </rPh>
    <phoneticPr fontId="2"/>
  </si>
  <si>
    <t>１３４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2"/>
  </si>
  <si>
    <t>１３５　　　図書館の利用状況</t>
    <rPh sb="6" eb="9">
      <t>トショカン</t>
    </rPh>
    <rPh sb="10" eb="12">
      <t>リヨウ</t>
    </rPh>
    <rPh sb="12" eb="14">
      <t>ジョウキョウ</t>
    </rPh>
    <phoneticPr fontId="2"/>
  </si>
  <si>
    <t>１３６　　　長　崎　市 　科　学　館　の　状　況</t>
    <rPh sb="6" eb="7">
      <t>チョウ</t>
    </rPh>
    <rPh sb="8" eb="9">
      <t>ザキ</t>
    </rPh>
    <rPh sb="10" eb="11">
      <t>シ</t>
    </rPh>
    <rPh sb="13" eb="14">
      <t>カ</t>
    </rPh>
    <rPh sb="15" eb="16">
      <t>ガク</t>
    </rPh>
    <rPh sb="17" eb="18">
      <t>カン</t>
    </rPh>
    <rPh sb="21" eb="22">
      <t>ジョウ</t>
    </rPh>
    <rPh sb="23" eb="24">
      <t>イワン</t>
    </rPh>
    <phoneticPr fontId="2"/>
  </si>
  <si>
    <t>１３７　　長　崎　市　文　</t>
    <rPh sb="5" eb="6">
      <t>ちょう</t>
    </rPh>
    <rPh sb="7" eb="8">
      <t>ざき</t>
    </rPh>
    <rPh sb="9" eb="10">
      <t>し</t>
    </rPh>
    <rPh sb="11" eb="12">
      <t>ぶん</t>
    </rPh>
    <phoneticPr fontId="13" type="Hiragana"/>
  </si>
  <si>
    <t>中央公民館
研修室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9">
      <t>ケンシュウシツ</t>
    </rPh>
    <phoneticPr fontId="2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</si>
  <si>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2"/>
  </si>
  <si>
    <t>　本表は、毎年５月１日現在で調査される学校基本調査（基幹統計）の結果で、長崎市内各種・専修学校の概況を掲げたものである。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0" eb="42">
      <t>カクシュ</t>
    </rPh>
    <rPh sb="43" eb="45">
      <t>センシュウ</t>
    </rPh>
    <rPh sb="45" eb="47">
      <t>ガッコウ</t>
    </rPh>
    <rPh sb="48" eb="50">
      <t>ガイキョウ</t>
    </rPh>
    <rPh sb="51" eb="52">
      <t>カカ</t>
    </rPh>
    <phoneticPr fontId="2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</si>
  <si>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2"/>
  </si>
  <si>
    <t xml:space="preserve">合計　31  </t>
    <phoneticPr fontId="13" type="Hiragana"/>
  </si>
  <si>
    <t xml:space="preserve">国認定　計　4  </t>
    <rPh sb="0" eb="1">
      <t>くに</t>
    </rPh>
    <rPh sb="1" eb="3">
      <t>にんてい</t>
    </rPh>
    <rPh sb="4" eb="5">
      <t>けい</t>
    </rPh>
    <phoneticPr fontId="13" type="Hiragana"/>
  </si>
  <si>
    <t xml:space="preserve">国選定　計　3  </t>
    <phoneticPr fontId="13" type="Hiragana"/>
  </si>
  <si>
    <t xml:space="preserve">県指定　計　67  </t>
    <rPh sb="0" eb="1">
      <t>けん</t>
    </rPh>
    <rPh sb="1" eb="3">
      <t>してい</t>
    </rPh>
    <rPh sb="4" eb="5">
      <t>けい</t>
    </rPh>
    <phoneticPr fontId="13" type="Hiragana"/>
  </si>
  <si>
    <t>平成　２１年度</t>
    <rPh sb="0" eb="2">
      <t>ヘイセイ</t>
    </rPh>
    <phoneticPr fontId="2"/>
  </si>
  <si>
    <t>２５年度</t>
  </si>
  <si>
    <t>２５年　４月</t>
    <rPh sb="2" eb="3">
      <t>ネン</t>
    </rPh>
    <rPh sb="5" eb="6">
      <t>ガツ</t>
    </rPh>
    <phoneticPr fontId="2"/>
  </si>
  <si>
    <t>２６年　１月</t>
    <rPh sb="2" eb="3">
      <t>ネン</t>
    </rPh>
    <rPh sb="5" eb="6">
      <t>ガツ</t>
    </rPh>
    <phoneticPr fontId="2"/>
  </si>
  <si>
    <t>　　  　平成　　 ２１年</t>
    <rPh sb="5" eb="7">
      <t>ヘイセイ</t>
    </rPh>
    <phoneticPr fontId="2"/>
  </si>
  <si>
    <t>　　  　 ２５年</t>
  </si>
  <si>
    <t>平成２１年度　</t>
    <rPh sb="0" eb="2">
      <t>ヘイセイ</t>
    </rPh>
    <rPh sb="5" eb="6">
      <t>ド</t>
    </rPh>
    <phoneticPr fontId="8"/>
  </si>
  <si>
    <t>２５年度　</t>
  </si>
  <si>
    <t>２５年　４月　</t>
    <rPh sb="2" eb="3">
      <t>ネン</t>
    </rPh>
    <rPh sb="5" eb="6">
      <t>ガツ</t>
    </rPh>
    <phoneticPr fontId="2"/>
  </si>
  <si>
    <t>２６年　１月　</t>
    <rPh sb="2" eb="3">
      <t>ネン</t>
    </rPh>
    <phoneticPr fontId="2"/>
  </si>
  <si>
    <t>　　　　平成　　　　　２１　　年　　度　</t>
    <rPh sb="4" eb="6">
      <t>ヘイセイ</t>
    </rPh>
    <phoneticPr fontId="2"/>
  </si>
  <si>
    <t>　　　　　　２５　　年　　度　</t>
  </si>
  <si>
    <t>クリトム　黄金の騎士の物語</t>
    <rPh sb="5" eb="7">
      <t>オウゴン</t>
    </rPh>
    <rPh sb="8" eb="10">
      <t>キシ</t>
    </rPh>
    <rPh sb="11" eb="13">
      <t>モノガタリ</t>
    </rPh>
    <phoneticPr fontId="2"/>
  </si>
  <si>
    <t>山本二三展</t>
    <rPh sb="0" eb="2">
      <t>ヤマモト</t>
    </rPh>
    <rPh sb="2" eb="4">
      <t>ジソウ</t>
    </rPh>
    <rPh sb="4" eb="5">
      <t>テン</t>
    </rPh>
    <phoneticPr fontId="2"/>
  </si>
  <si>
    <t>アントニオ・ロペス展</t>
    <rPh sb="9" eb="10">
      <t>テン</t>
    </rPh>
    <phoneticPr fontId="2"/>
  </si>
  <si>
    <t>風の画家　中島潔が描く『生命の無常と輝き』展</t>
    <rPh sb="0" eb="1">
      <t>カゼ</t>
    </rPh>
    <rPh sb="2" eb="4">
      <t>ガカ</t>
    </rPh>
    <rPh sb="5" eb="7">
      <t>ナカジマ</t>
    </rPh>
    <rPh sb="7" eb="8">
      <t>キヨシ</t>
    </rPh>
    <rPh sb="9" eb="10">
      <t>カ</t>
    </rPh>
    <rPh sb="12" eb="14">
      <t>セイメイ</t>
    </rPh>
    <rPh sb="15" eb="17">
      <t>ムジョウ</t>
    </rPh>
    <rPh sb="18" eb="19">
      <t>カガヤ</t>
    </rPh>
    <rPh sb="21" eb="22">
      <t>テン</t>
    </rPh>
    <phoneticPr fontId="2"/>
  </si>
  <si>
    <t>富永直樹展</t>
    <rPh sb="0" eb="2">
      <t>トミナガ</t>
    </rPh>
    <rPh sb="2" eb="4">
      <t>ナオキ</t>
    </rPh>
    <rPh sb="4" eb="5">
      <t>テン</t>
    </rPh>
    <phoneticPr fontId="2"/>
  </si>
  <si>
    <t>葉祥明の世界展</t>
    <rPh sb="0" eb="1">
      <t>ハ</t>
    </rPh>
    <rPh sb="1" eb="3">
      <t>ショウメイ</t>
    </rPh>
    <rPh sb="4" eb="6">
      <t>セカイ</t>
    </rPh>
    <rPh sb="6" eb="7">
      <t>テン</t>
    </rPh>
    <phoneticPr fontId="2"/>
  </si>
  <si>
    <t>ウォルト・ディズニー展</t>
    <rPh sb="10" eb="11">
      <t>テン</t>
    </rPh>
    <phoneticPr fontId="2"/>
  </si>
  <si>
    <t>平成２１年度　</t>
    <rPh sb="0" eb="2">
      <t>ヘイセイ</t>
    </rPh>
    <phoneticPr fontId="2"/>
  </si>
  <si>
    <t>ｒ　64</t>
  </si>
  <si>
    <t>平成　２１年</t>
    <rPh sb="0" eb="2">
      <t>ヘイセイ</t>
    </rPh>
    <phoneticPr fontId="2"/>
  </si>
  <si>
    <t>　</t>
  </si>
  <si>
    <t>　　　   ２.プラネタリウムと全天周映画については、9/17～3/24まで施設改修のため休止</t>
    <rPh sb="16" eb="18">
      <t>ゼンテン</t>
    </rPh>
    <rPh sb="18" eb="19">
      <t>シュウ</t>
    </rPh>
    <rPh sb="19" eb="21">
      <t>エイガ</t>
    </rPh>
    <rPh sb="38" eb="40">
      <t>シセツ</t>
    </rPh>
    <rPh sb="40" eb="42">
      <t>カイシュウ</t>
    </rPh>
    <rPh sb="45" eb="47">
      <t>キュウシ</t>
    </rPh>
    <phoneticPr fontId="2"/>
  </si>
  <si>
    <t>（注）　１.総数及び計は延べ人数である。</t>
    <rPh sb="1" eb="2">
      <t>チュウ</t>
    </rPh>
    <phoneticPr fontId="2"/>
  </si>
  <si>
    <t>資料　　長崎市科学館　　　　　（注）　平成26年3月末現在</t>
    <phoneticPr fontId="2"/>
  </si>
  <si>
    <t>&lt;県指定無形文化財&gt;（2）</t>
    <phoneticPr fontId="13" type="Hiragana"/>
  </si>
  <si>
    <t>S50.06.26</t>
  </si>
  <si>
    <t>H26. 3.25</t>
    <phoneticPr fontId="13" type="Hiragana"/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</si>
  <si>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3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</si>
  <si>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3" type="Hiragana"/>
  </si>
  <si>
    <t>端島炭坑跡</t>
    <rPh sb="0" eb="2">
      <t>はしま</t>
    </rPh>
    <rPh sb="2" eb="4">
      <t>たんこう</t>
    </rPh>
    <rPh sb="4" eb="5">
      <t>あと</t>
    </rPh>
    <phoneticPr fontId="13" type="Hiragana"/>
  </si>
  <si>
    <t>高島炭鉱跡</t>
    <rPh sb="0" eb="2">
      <t>たかしま</t>
    </rPh>
    <rPh sb="2" eb="4">
      <t>たんこう</t>
    </rPh>
    <rPh sb="4" eb="5">
      <t>あと</t>
    </rPh>
    <phoneticPr fontId="13" type="Hiragana"/>
  </si>
  <si>
    <t>H26.　10.6</t>
    <phoneticPr fontId="13" type="Hiragana"/>
  </si>
  <si>
    <t>H26.　9.18</t>
    <phoneticPr fontId="13" type="Hiragana"/>
  </si>
  <si>
    <t>聖福寺　４棟</t>
    <rPh sb="0" eb="1">
      <t>せい</t>
    </rPh>
    <rPh sb="5" eb="6">
      <t>とう</t>
    </rPh>
    <phoneticPr fontId="13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</si>
  <si>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3" type="Hiragana"/>
  </si>
  <si>
    <t>天王殿</t>
    <rPh sb="0" eb="1">
      <t>てん</t>
    </rPh>
    <rPh sb="1" eb="2">
      <t>おう</t>
    </rPh>
    <rPh sb="2" eb="3">
      <t>でん</t>
    </rPh>
    <phoneticPr fontId="13" type="Hiragana"/>
  </si>
  <si>
    <t>鐘楼</t>
    <rPh sb="0" eb="1">
      <t>かね</t>
    </rPh>
    <rPh sb="1" eb="2">
      <t>ろう</t>
    </rPh>
    <phoneticPr fontId="13" type="Hiragana"/>
  </si>
  <si>
    <t>山門</t>
    <rPh sb="0" eb="2">
      <t>さんもん</t>
    </rPh>
    <phoneticPr fontId="13" type="Hiragana"/>
  </si>
  <si>
    <t>平　成　２５　年　度</t>
  </si>
  <si>
    <t>平　成　２５　年　度</t>
    <phoneticPr fontId="15"/>
  </si>
  <si>
    <t>平成２１年度　</t>
    <rPh sb="0" eb="2">
      <t>ヘイセイ</t>
    </rPh>
    <rPh sb="5" eb="6">
      <t>ド</t>
    </rPh>
    <phoneticPr fontId="2"/>
  </si>
  <si>
    <t>２２年度　</t>
    <rPh sb="3" eb="4">
      <t>ド</t>
    </rPh>
    <phoneticPr fontId="2"/>
  </si>
  <si>
    <t>２３年度　</t>
    <rPh sb="3" eb="4">
      <t>ド</t>
    </rPh>
    <phoneticPr fontId="2"/>
  </si>
  <si>
    <t>２４年度　</t>
    <rPh sb="3" eb="4">
      <t>ド</t>
    </rPh>
    <phoneticPr fontId="2"/>
  </si>
  <si>
    <t>２５年度　</t>
    <rPh sb="3" eb="4">
      <t>ド</t>
    </rPh>
    <phoneticPr fontId="2"/>
  </si>
  <si>
    <t>２５年　４月　</t>
    <rPh sb="2" eb="3">
      <t>ネン</t>
    </rPh>
    <rPh sb="5" eb="6">
      <t>ガツ</t>
    </rPh>
    <phoneticPr fontId="3"/>
  </si>
  <si>
    <t>２６年　１月　</t>
    <rPh sb="2" eb="3">
      <t>ネン</t>
    </rPh>
    <phoneticPr fontId="3"/>
  </si>
  <si>
    <t>　　２５　　年　　度　</t>
  </si>
  <si>
    <t>市川森一・上映展示会　※1</t>
    <rPh sb="0" eb="2">
      <t>イチカワ</t>
    </rPh>
    <rPh sb="2" eb="4">
      <t>シンイチ</t>
    </rPh>
    <rPh sb="5" eb="7">
      <t>ジョウエイ</t>
    </rPh>
    <rPh sb="7" eb="10">
      <t>テンジカイ</t>
    </rPh>
    <phoneticPr fontId="2"/>
  </si>
  <si>
    <t>恐竜展　2013</t>
    <rPh sb="0" eb="2">
      <t>キョウリュウ</t>
    </rPh>
    <rPh sb="2" eb="3">
      <t>テン</t>
    </rPh>
    <phoneticPr fontId="2"/>
  </si>
  <si>
    <t>重要文化財指定記念特別展　「対馬藩と朝鮮通信使～12万点の宗家文書が語る歴史の真実～」　※4</t>
    <rPh sb="0" eb="2">
      <t>ジュウヨウ</t>
    </rPh>
    <rPh sb="2" eb="5">
      <t>ブンカザイ</t>
    </rPh>
    <rPh sb="5" eb="7">
      <t>シテイ</t>
    </rPh>
    <rPh sb="7" eb="9">
      <t>キネン</t>
    </rPh>
    <rPh sb="9" eb="12">
      <t>トクベツテン</t>
    </rPh>
    <rPh sb="14" eb="16">
      <t>ツシマ</t>
    </rPh>
    <rPh sb="16" eb="17">
      <t>ハン</t>
    </rPh>
    <rPh sb="18" eb="20">
      <t>チョウセン</t>
    </rPh>
    <rPh sb="20" eb="23">
      <t>ツウシンシ</t>
    </rPh>
    <rPh sb="26" eb="28">
      <t>マンテン</t>
    </rPh>
    <rPh sb="29" eb="31">
      <t>ソウケ</t>
    </rPh>
    <rPh sb="31" eb="33">
      <t>ブンショ</t>
    </rPh>
    <rPh sb="34" eb="35">
      <t>カタ</t>
    </rPh>
    <rPh sb="36" eb="38">
      <t>レキシ</t>
    </rPh>
    <rPh sb="39" eb="41">
      <t>シンジツ</t>
    </rPh>
    <phoneticPr fontId="2"/>
  </si>
  <si>
    <t>魅惑の清朝陶磁　※5</t>
    <rPh sb="0" eb="2">
      <t>ミワク</t>
    </rPh>
    <rPh sb="3" eb="5">
      <t>セイチョウ</t>
    </rPh>
    <rPh sb="5" eb="7">
      <t>トウジ</t>
    </rPh>
    <phoneticPr fontId="2"/>
  </si>
  <si>
    <t>※１和ガラスのきらめき展及び市川森一展は同時期開催（市川森一展は入場無料）</t>
    <rPh sb="2" eb="3">
      <t>ワ</t>
    </rPh>
    <rPh sb="11" eb="12">
      <t>テン</t>
    </rPh>
    <rPh sb="12" eb="13">
      <t>オヨ</t>
    </rPh>
    <rPh sb="14" eb="16">
      <t>イチカワ</t>
    </rPh>
    <rPh sb="16" eb="17">
      <t>モリ</t>
    </rPh>
    <rPh sb="17" eb="18">
      <t>イチ</t>
    </rPh>
    <rPh sb="18" eb="19">
      <t>テン</t>
    </rPh>
    <rPh sb="20" eb="23">
      <t>ドウジキ</t>
    </rPh>
    <rPh sb="23" eb="25">
      <t>カイサイ</t>
    </rPh>
    <rPh sb="26" eb="28">
      <t>イチカワ</t>
    </rPh>
    <rPh sb="28" eb="29">
      <t>モリ</t>
    </rPh>
    <rPh sb="29" eb="30">
      <t>イチ</t>
    </rPh>
    <rPh sb="30" eb="31">
      <t>テン</t>
    </rPh>
    <rPh sb="32" eb="34">
      <t>ニュウジョウ</t>
    </rPh>
    <rPh sb="34" eb="36">
      <t>ムリョウ</t>
    </rPh>
    <phoneticPr fontId="2"/>
  </si>
  <si>
    <t>※２和ガラス展高校生以下無料</t>
    <rPh sb="2" eb="3">
      <t>ワ</t>
    </rPh>
    <rPh sb="6" eb="7">
      <t>テン</t>
    </rPh>
    <rPh sb="7" eb="10">
      <t>コウコウセイ</t>
    </rPh>
    <rPh sb="10" eb="12">
      <t>イカ</t>
    </rPh>
    <rPh sb="12" eb="14">
      <t>ムリョウ</t>
    </rPh>
    <phoneticPr fontId="2"/>
  </si>
  <si>
    <t>※３歌川国芳展小学生以下無料</t>
    <rPh sb="2" eb="4">
      <t>ウタガワ</t>
    </rPh>
    <rPh sb="4" eb="5">
      <t>クニ</t>
    </rPh>
    <rPh sb="5" eb="6">
      <t>ヨシ</t>
    </rPh>
    <rPh sb="6" eb="7">
      <t>テン</t>
    </rPh>
    <rPh sb="7" eb="10">
      <t>ショウガクセイ</t>
    </rPh>
    <rPh sb="10" eb="12">
      <t>イカ</t>
    </rPh>
    <rPh sb="12" eb="14">
      <t>ムリョウ</t>
    </rPh>
    <phoneticPr fontId="2"/>
  </si>
  <si>
    <t>※４対馬藩と朝鮮通信使展高校生以下無料</t>
    <rPh sb="2" eb="4">
      <t>ツシマ</t>
    </rPh>
    <rPh sb="4" eb="5">
      <t>ハン</t>
    </rPh>
    <rPh sb="6" eb="8">
      <t>チョウセン</t>
    </rPh>
    <rPh sb="8" eb="11">
      <t>ツウシンシ</t>
    </rPh>
    <rPh sb="11" eb="12">
      <t>テン</t>
    </rPh>
    <rPh sb="12" eb="15">
      <t>コウコウセイ</t>
    </rPh>
    <rPh sb="15" eb="17">
      <t>イカ</t>
    </rPh>
    <rPh sb="17" eb="19">
      <t>ムリョウ</t>
    </rPh>
    <phoneticPr fontId="2"/>
  </si>
  <si>
    <t>※５清朝陶磁展高校生以下無料</t>
    <rPh sb="2" eb="4">
      <t>シンチョウ</t>
    </rPh>
    <rPh sb="4" eb="6">
      <t>トウジ</t>
    </rPh>
    <rPh sb="6" eb="7">
      <t>テン</t>
    </rPh>
    <rPh sb="7" eb="10">
      <t>コウコウセイ</t>
    </rPh>
    <rPh sb="10" eb="12">
      <t>イカ</t>
    </rPh>
    <rPh sb="12" eb="14">
      <t>ムリョウ</t>
    </rPh>
    <phoneticPr fontId="2"/>
  </si>
  <si>
    <t xml:space="preserve">（平成２6年10月6日現在）  </t>
    <rPh sb="1" eb="3">
      <t>へいせい</t>
    </rPh>
    <rPh sb="5" eb="6">
      <t>ねん</t>
    </rPh>
    <rPh sb="8" eb="9">
      <t>がつ</t>
    </rPh>
    <rPh sb="10" eb="11">
      <t>ひ</t>
    </rPh>
    <rPh sb="11" eb="13">
      <t>げんざい</t>
    </rPh>
    <phoneticPr fontId="13" type="Hiragana"/>
  </si>
  <si>
    <t>平成　　２１年　</t>
    <rPh sb="0" eb="2">
      <t>ヘイセイ</t>
    </rPh>
    <phoneticPr fontId="2"/>
  </si>
  <si>
    <t>平成　２１年度</t>
    <rPh sb="0" eb="2">
      <t>ヘイセイ</t>
    </rPh>
    <phoneticPr fontId="3"/>
  </si>
  <si>
    <t xml:space="preserve">  ２４　年　度　　　</t>
  </si>
  <si>
    <t>２５　年　度　　　</t>
  </si>
  <si>
    <t>　　　原爆資料館、男女共同参画推進センター、地球市民ひろば、もりまちハートセンター、三重地区市民センター、</t>
    <rPh sb="3" eb="5">
      <t>ゲンバク</t>
    </rPh>
    <rPh sb="5" eb="8">
      <t>シリョウカン</t>
    </rPh>
    <rPh sb="9" eb="11">
      <t>ダンジョ</t>
    </rPh>
    <rPh sb="11" eb="13">
      <t>キョウドウ</t>
    </rPh>
    <rPh sb="13" eb="15">
      <t>サンカク</t>
    </rPh>
    <rPh sb="15" eb="17">
      <t>スイシン</t>
    </rPh>
    <rPh sb="22" eb="24">
      <t>チキュウ</t>
    </rPh>
    <rPh sb="24" eb="26">
      <t>シミン</t>
    </rPh>
    <rPh sb="42" eb="44">
      <t>ミエ</t>
    </rPh>
    <rPh sb="44" eb="46">
      <t>チク</t>
    </rPh>
    <rPh sb="46" eb="48">
      <t>シミン</t>
    </rPh>
    <phoneticPr fontId="2"/>
  </si>
  <si>
    <t>　　　野母崎文化センター、高島ふれあいセンター、ヴィラ・オリンピカ伊王島、琴海文化センター、琴海南部文化センター、</t>
    <rPh sb="3" eb="6">
      <t>ノモザキ</t>
    </rPh>
    <rPh sb="6" eb="8">
      <t>ブンカ</t>
    </rPh>
    <rPh sb="13" eb="15">
      <t>タカシマ</t>
    </rPh>
    <rPh sb="33" eb="36">
      <t>イオウジマ</t>
    </rPh>
    <rPh sb="37" eb="39">
      <t>キンカイ</t>
    </rPh>
    <rPh sb="39" eb="41">
      <t>ブンカ</t>
    </rPh>
    <rPh sb="46" eb="48">
      <t>キンカイ</t>
    </rPh>
    <rPh sb="48" eb="50">
      <t>ナンブ</t>
    </rPh>
    <rPh sb="50" eb="52">
      <t>ブンカ</t>
    </rPh>
    <phoneticPr fontId="2"/>
  </si>
  <si>
    <t>　　　平成　２２年　</t>
    <rPh sb="3" eb="5">
      <t>ヘイセイ</t>
    </rPh>
    <phoneticPr fontId="2"/>
  </si>
  <si>
    <t>　　　　　２６年　</t>
  </si>
  <si>
    <t>平成 ２２年</t>
    <rPh sb="0" eb="2">
      <t>ヘイセイ</t>
    </rPh>
    <phoneticPr fontId="2"/>
  </si>
  <si>
    <t>２６年</t>
  </si>
  <si>
    <t>　　　   　    平成   　２２　　年　　</t>
    <rPh sb="11" eb="13">
      <t>ヘイセイ</t>
    </rPh>
    <phoneticPr fontId="2"/>
  </si>
  <si>
    <t>　　　   　       　　２６　　年　　</t>
  </si>
  <si>
    <t>　　　   　     平成  　　２２　　年　　</t>
    <rPh sb="12" eb="14">
      <t>ヘイセイ</t>
    </rPh>
    <phoneticPr fontId="2"/>
  </si>
  <si>
    <t>　　　   　       　　２６　　年　　</t>
    <phoneticPr fontId="2"/>
  </si>
  <si>
    <t>3（94）</t>
  </si>
  <si>
    <t>平成２６年</t>
  </si>
  <si>
    <t>3（95）</t>
    <phoneticPr fontId="2"/>
  </si>
  <si>
    <t>平　　　　　成　　　　　２６　　　　　年</t>
    <rPh sb="0" eb="1">
      <t>ヒラ</t>
    </rPh>
    <rPh sb="6" eb="7">
      <t>シゲル</t>
    </rPh>
    <rPh sb="19" eb="20">
      <t>ネン</t>
    </rPh>
    <phoneticPr fontId="2"/>
  </si>
  <si>
    <t>平成　２２年　</t>
    <rPh sb="0" eb="2">
      <t>ヘイセイ</t>
    </rPh>
    <phoneticPr fontId="2"/>
  </si>
  <si>
    <t>２６年　</t>
  </si>
  <si>
    <t xml:space="preserve"> ２2　　年</t>
    <phoneticPr fontId="2"/>
  </si>
  <si>
    <t xml:space="preserve"> ２６　　年</t>
  </si>
  <si>
    <t>&lt;国指定史跡&gt;（8）</t>
    <rPh sb="1" eb="2">
      <t>くに</t>
    </rPh>
    <rPh sb="2" eb="4">
      <t>してい</t>
    </rPh>
    <rPh sb="4" eb="6">
      <t>しせき</t>
    </rPh>
    <phoneticPr fontId="13" type="Hiragana"/>
  </si>
  <si>
    <t>&lt;県指定有形文化財&gt;（33）</t>
    <rPh sb="1" eb="2">
      <t>けん</t>
    </rPh>
    <rPh sb="2" eb="4">
      <t>してい</t>
    </rPh>
    <rPh sb="4" eb="6">
      <t>ゆうけい</t>
    </rPh>
    <rPh sb="6" eb="9">
      <t>ぶんかざい</t>
    </rPh>
    <phoneticPr fontId="13" type="Hiragana"/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</si>
  <si>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3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</si>
  <si>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3" type="Hiragana"/>
  </si>
  <si>
    <t>歌川国芳展　奇想の浮世絵展による江戸案内　※3</t>
    <rPh sb="0" eb="1">
      <t>ウタ</t>
    </rPh>
    <rPh sb="1" eb="2">
      <t>カワ</t>
    </rPh>
    <rPh sb="2" eb="3">
      <t>クニ</t>
    </rPh>
    <rPh sb="4" eb="5">
      <t>テン</t>
    </rPh>
    <rPh sb="6" eb="8">
      <t>キソウ</t>
    </rPh>
    <rPh sb="9" eb="12">
      <t>ウキヨエ</t>
    </rPh>
    <rPh sb="12" eb="13">
      <t>テン</t>
    </rPh>
    <rPh sb="16" eb="18">
      <t>エド</t>
    </rPh>
    <rPh sb="18" eb="20">
      <t>アンナイ</t>
    </rPh>
    <phoneticPr fontId="2"/>
  </si>
  <si>
    <t>神戸市立博物館所蔵名品選　和ガラスのきらめき～びいどろの光・ギヤマンの粋　※1,2</t>
    <rPh sb="0" eb="2">
      <t>コウベ</t>
    </rPh>
    <rPh sb="2" eb="4">
      <t>シリツ</t>
    </rPh>
    <rPh sb="4" eb="6">
      <t>ハクブツ</t>
    </rPh>
    <rPh sb="6" eb="7">
      <t>カン</t>
    </rPh>
    <rPh sb="7" eb="9">
      <t>ショゾウ</t>
    </rPh>
    <rPh sb="9" eb="10">
      <t>メイ</t>
    </rPh>
    <rPh sb="10" eb="11">
      <t>ヒン</t>
    </rPh>
    <rPh sb="11" eb="12">
      <t>セン</t>
    </rPh>
    <rPh sb="13" eb="14">
      <t>ワ</t>
    </rPh>
    <rPh sb="28" eb="29">
      <t>ヒカリ</t>
    </rPh>
    <rPh sb="35" eb="36">
      <t>イキ</t>
    </rPh>
    <phoneticPr fontId="2"/>
  </si>
  <si>
    <t>注１.　年齢は､４月１日による満年齢である。　　　　　</t>
    <rPh sb="0" eb="1">
      <t>チュウ</t>
    </rPh>
    <rPh sb="4" eb="6">
      <t>ネンレイ</t>
    </rPh>
    <rPh sb="9" eb="10">
      <t>ガツ</t>
    </rPh>
    <rPh sb="11" eb="12">
      <t>ニチ</t>
    </rPh>
    <rPh sb="15" eb="18">
      <t>マンネンレイ</t>
    </rPh>
    <phoneticPr fontId="2"/>
  </si>
  <si>
    <t>　注1.学校数の（　）数は分校の再掲である。</t>
    <rPh sb="1" eb="2">
      <t>チュウ</t>
    </rPh>
    <rPh sb="4" eb="6">
      <t>ガッコウ</t>
    </rPh>
    <rPh sb="6" eb="7">
      <t>スウ</t>
    </rPh>
    <rPh sb="11" eb="12">
      <t>スウ</t>
    </rPh>
    <rPh sb="13" eb="15">
      <t>ブンコウ</t>
    </rPh>
    <rPh sb="16" eb="18">
      <t>サイケイ</t>
    </rPh>
    <phoneticPr fontId="2"/>
  </si>
  <si>
    <t>（注）　この表は、市立図書館、香焼図書館、市内公民館（26ヵ所）、市内ふれあいセンター（16ヵ所）、永井隆記念館、</t>
    <rPh sb="33" eb="35">
      <t>シナイ</t>
    </rPh>
    <rPh sb="47" eb="48">
      <t>ショ</t>
    </rPh>
    <rPh sb="50" eb="52">
      <t>ナガイ</t>
    </rPh>
    <rPh sb="52" eb="53">
      <t>タカシ</t>
    </rPh>
    <rPh sb="53" eb="55">
      <t>キネン</t>
    </rPh>
    <rPh sb="55" eb="56">
      <t>カン</t>
    </rPh>
    <phoneticPr fontId="2"/>
  </si>
  <si>
    <t>　　　資料点数は、図書・雑誌・視聴覚資料等の全ての総数となっている。</t>
    <rPh sb="3" eb="5">
      <t>シリョウ</t>
    </rPh>
    <rPh sb="5" eb="7">
      <t>テンスウ</t>
    </rPh>
    <rPh sb="9" eb="11">
      <t>トショ</t>
    </rPh>
    <rPh sb="12" eb="14">
      <t>ザッシ</t>
    </rPh>
    <rPh sb="15" eb="18">
      <t>シチョウカク</t>
    </rPh>
    <rPh sb="18" eb="20">
      <t>シリョウ</t>
    </rPh>
    <rPh sb="20" eb="21">
      <t>トウ</t>
    </rPh>
    <rPh sb="22" eb="23">
      <t>スベ</t>
    </rPh>
    <rPh sb="25" eb="27">
      <t>ソウスウ</t>
    </rPh>
    <phoneticPr fontId="2"/>
  </si>
  <si>
    <t>　　　琴海さざなみ会館、銭座地区コミュニティセンター内の図書室（計５７館）、外海自動車文庫の利用状況となっている。</t>
    <rPh sb="3" eb="5">
      <t>キンカイ</t>
    </rPh>
    <rPh sb="9" eb="11">
      <t>カイカン</t>
    </rPh>
    <rPh sb="12" eb="14">
      <t>ゼニザ</t>
    </rPh>
    <rPh sb="14" eb="16">
      <t>チク</t>
    </rPh>
    <rPh sb="26" eb="27">
      <t>ナイ</t>
    </rPh>
    <rPh sb="28" eb="31">
      <t>トショシツ</t>
    </rPh>
    <rPh sb="32" eb="33">
      <t>ケイ</t>
    </rPh>
    <rPh sb="35" eb="36">
      <t>カン</t>
    </rPh>
    <rPh sb="38" eb="40">
      <t>ソトメ</t>
    </rPh>
    <rPh sb="40" eb="43">
      <t>ジドウシャ</t>
    </rPh>
    <rPh sb="43" eb="45">
      <t>ブンコ</t>
    </rPh>
    <rPh sb="46" eb="48">
      <t>リヨウ</t>
    </rPh>
    <rPh sb="48" eb="50">
      <t>ジョウキョウ</t>
    </rPh>
    <phoneticPr fontId="2"/>
  </si>
  <si>
    <t>-</t>
    <phoneticPr fontId="2"/>
  </si>
  <si>
    <t>&lt;国指定重要文化財&gt;（31）</t>
    <rPh sb="1" eb="2">
      <t>くに</t>
    </rPh>
    <rPh sb="2" eb="4">
      <t>してい</t>
    </rPh>
    <rPh sb="4" eb="6">
      <t>じゅうよう</t>
    </rPh>
    <rPh sb="6" eb="9">
      <t>ぶんかざい</t>
    </rPh>
    <phoneticPr fontId="13" type="Hiragana"/>
  </si>
  <si>
    <t xml:space="preserve">市指定　計　　131　　　合計　250  </t>
    <rPh sb="0" eb="1">
      <t>し</t>
    </rPh>
    <rPh sb="1" eb="3">
      <t>してい</t>
    </rPh>
    <rPh sb="4" eb="5">
      <t>けい</t>
    </rPh>
    <phoneticPr fontId="13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</si>
  <si>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3" type="Hiragana"/>
  </si>
  <si>
    <t xml:space="preserve">国指定　計　42  </t>
    <phoneticPr fontId="13" type="Hiragana"/>
  </si>
  <si>
    <t>(単位　人、日、％)</t>
    <rPh sb="1" eb="3">
      <t>タンイ</t>
    </rPh>
    <rPh sb="4" eb="5">
      <t>ヒト</t>
    </rPh>
    <rPh sb="6" eb="7">
      <t>ニチ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</si>
</sst>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176" formatCode="#,##0_-"/>
    <numFmt numFmtId="177" formatCode="#,##0_);[Red]\(#,##0\)"/>
    <numFmt numFmtId="178" formatCode="#,##0_ "/>
    <numFmt numFmtId="179" formatCode="0.E+00"/>
    <numFmt numFmtId="180" formatCode="#,##0;&quot;△ &quot;#,##0"/>
    <numFmt numFmtId="181" formatCode="#,##0.0;&quot;△ &quot;#,##0.0"/>
    <numFmt numFmtId="182" formatCode="#,##0.0_ ;[Red]\-#,##0.0\ "/>
    <numFmt numFmtId="183" formatCode="0.0_);[Red]\(0.0\)"/>
    <numFmt numFmtId="184" formatCode="0.0000000000_ "/>
    <numFmt numFmtId="185" formatCode="0_ 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8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4" fillId="0" borderId="0"/>
  </cellStyleXfs>
  <cellXfs count="650">
    <xf numFmtId="0" fontId="0" fillId="0" borderId="0" xfId="0"/>
    <xf numFmtId="176" fontId="5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9" fontId="6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/>
    </xf>
    <xf numFmtId="178" fontId="6" fillId="0" borderId="0" xfId="0" applyNumberFormat="1" applyFont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49" fontId="5" fillId="0" borderId="0" xfId="0" applyNumberFormat="1" applyFont="1" applyAlignment="1">
      <alignment horizontal="right" vertical="center"/>
    </xf>
    <xf numFmtId="0" fontId="5" fillId="0" borderId="0" xfId="0" applyFont="1" applyBorder="1" applyAlignment="1">
      <alignment horizontal="center" vertical="center" textRotation="255"/>
    </xf>
    <xf numFmtId="49" fontId="5" fillId="0" borderId="0" xfId="0" applyNumberFormat="1" applyFont="1" applyBorder="1" applyAlignment="1">
      <alignment horizontal="right" vertical="center"/>
    </xf>
    <xf numFmtId="49" fontId="5" fillId="0" borderId="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textRotation="255"/>
    </xf>
    <xf numFmtId="178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5" fillId="0" borderId="0" xfId="0" applyFont="1"/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79" fontId="6" fillId="0" borderId="19" xfId="0" applyNumberFormat="1" applyFont="1" applyBorder="1" applyAlignment="1">
      <alignment vertical="center"/>
    </xf>
    <xf numFmtId="179" fontId="6" fillId="0" borderId="20" xfId="0" applyNumberFormat="1" applyFont="1" applyBorder="1" applyAlignment="1">
      <alignment vertical="center"/>
    </xf>
    <xf numFmtId="179" fontId="6" fillId="0" borderId="3" xfId="0" applyNumberFormat="1" applyFont="1" applyBorder="1" applyAlignment="1">
      <alignment vertical="center"/>
    </xf>
    <xf numFmtId="179" fontId="6" fillId="0" borderId="0" xfId="0" applyNumberFormat="1" applyFont="1" applyBorder="1" applyAlignment="1">
      <alignment vertical="center"/>
    </xf>
    <xf numFmtId="0" fontId="5" fillId="0" borderId="2" xfId="0" applyFont="1" applyBorder="1" applyAlignment="1">
      <alignment horizontal="distributed" vertical="center"/>
    </xf>
    <xf numFmtId="0" fontId="5" fillId="0" borderId="21" xfId="0" applyFont="1" applyBorder="1" applyAlignment="1">
      <alignment horizontal="center" vertical="center"/>
    </xf>
    <xf numFmtId="49" fontId="5" fillId="0" borderId="19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2" xfId="0" applyFont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7" fontId="5" fillId="0" borderId="3" xfId="0" applyNumberFormat="1" applyFont="1" applyBorder="1" applyAlignment="1">
      <alignment horizontal="right" vertical="center"/>
    </xf>
    <xf numFmtId="177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distributed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176" fontId="5" fillId="0" borderId="0" xfId="0" applyNumberFormat="1" applyFont="1" applyFill="1" applyAlignment="1">
      <alignment vertical="center"/>
    </xf>
    <xf numFmtId="180" fontId="5" fillId="0" borderId="4" xfId="0" applyNumberFormat="1" applyFont="1" applyBorder="1" applyAlignment="1" applyProtection="1">
      <alignment horizontal="right" vertical="center"/>
      <protection locked="0"/>
    </xf>
    <xf numFmtId="0" fontId="8" fillId="0" borderId="0" xfId="0" applyFont="1" applyAlignment="1">
      <alignment vertical="center"/>
    </xf>
    <xf numFmtId="49" fontId="6" fillId="0" borderId="20" xfId="0" applyNumberFormat="1" applyFont="1" applyBorder="1" applyAlignment="1">
      <alignment vertical="center"/>
    </xf>
    <xf numFmtId="49" fontId="6" fillId="0" borderId="9" xfId="0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180" fontId="5" fillId="0" borderId="0" xfId="0" applyNumberFormat="1" applyFont="1" applyBorder="1" applyAlignment="1">
      <alignment horizontal="right" vertical="center"/>
    </xf>
    <xf numFmtId="180" fontId="5" fillId="0" borderId="0" xfId="0" applyNumberFormat="1" applyFont="1" applyAlignment="1">
      <alignment vertical="center"/>
    </xf>
    <xf numFmtId="180" fontId="5" fillId="0" borderId="0" xfId="0" applyNumberFormat="1" applyFont="1" applyBorder="1" applyAlignment="1">
      <alignment vertical="center"/>
    </xf>
    <xf numFmtId="180" fontId="5" fillId="0" borderId="0" xfId="0" applyNumberFormat="1" applyFont="1" applyAlignment="1">
      <alignment horizontal="right" vertical="center"/>
    </xf>
    <xf numFmtId="180" fontId="5" fillId="0" borderId="22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  <protection locked="0"/>
    </xf>
    <xf numFmtId="180" fontId="5" fillId="0" borderId="0" xfId="0" applyNumberFormat="1" applyFont="1" applyAlignment="1" applyProtection="1">
      <alignment horizontal="right" vertical="center"/>
      <protection locked="0"/>
    </xf>
    <xf numFmtId="180" fontId="5" fillId="0" borderId="20" xfId="0" applyNumberFormat="1" applyFont="1" applyBorder="1" applyAlignment="1">
      <alignment horizontal="right" vertical="center"/>
    </xf>
    <xf numFmtId="180" fontId="5" fillId="0" borderId="20" xfId="0" applyNumberFormat="1" applyFont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horizontal="distributed" vertical="center" justifyLastLine="1"/>
    </xf>
    <xf numFmtId="0" fontId="12" fillId="0" borderId="0" xfId="0" applyFont="1" applyAlignment="1">
      <alignment vertical="center"/>
    </xf>
    <xf numFmtId="180" fontId="5" fillId="0" borderId="3" xfId="0" applyNumberFormat="1" applyFont="1" applyBorder="1" applyAlignment="1" applyProtection="1">
      <alignment horizontal="right" vertical="center"/>
    </xf>
    <xf numFmtId="180" fontId="5" fillId="0" borderId="0" xfId="0" applyNumberFormat="1" applyFont="1" applyBorder="1" applyAlignment="1" applyProtection="1">
      <alignment horizontal="right" vertical="center"/>
    </xf>
    <xf numFmtId="0" fontId="5" fillId="0" borderId="4" xfId="0" applyFont="1" applyBorder="1" applyAlignment="1" applyProtection="1">
      <alignment vertical="center"/>
      <protection locked="0"/>
    </xf>
    <xf numFmtId="180" fontId="5" fillId="0" borderId="4" xfId="0" applyNumberFormat="1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0" fontId="0" fillId="0" borderId="0" xfId="0" applyAlignment="1"/>
    <xf numFmtId="181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Alignment="1">
      <alignment horizontal="right" vertical="center"/>
    </xf>
    <xf numFmtId="181" fontId="5" fillId="0" borderId="4" xfId="0" applyNumberFormat="1" applyFont="1" applyBorder="1" applyAlignment="1" applyProtection="1">
      <alignment horizontal="right" vertical="center"/>
    </xf>
    <xf numFmtId="181" fontId="5" fillId="0" borderId="0" xfId="0" applyNumberFormat="1" applyFont="1" applyBorder="1" applyAlignment="1" applyProtection="1">
      <alignment horizontal="right" vertical="center"/>
    </xf>
    <xf numFmtId="181" fontId="5" fillId="0" borderId="0" xfId="0" applyNumberFormat="1" applyFont="1" applyAlignment="1" applyProtection="1">
      <alignment horizontal="right" vertical="center"/>
    </xf>
    <xf numFmtId="180" fontId="5" fillId="0" borderId="0" xfId="0" applyNumberFormat="1" applyFont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0" xfId="0" applyFont="1" applyAlignment="1">
      <alignment horizontal="center"/>
    </xf>
    <xf numFmtId="178" fontId="5" fillId="0" borderId="0" xfId="0" applyNumberFormat="1" applyFont="1" applyAlignment="1">
      <alignment vertical="center"/>
    </xf>
    <xf numFmtId="49" fontId="5" fillId="0" borderId="4" xfId="0" applyNumberFormat="1" applyFont="1" applyBorder="1" applyAlignment="1" applyProtection="1">
      <alignment horizontal="right" vertical="center"/>
      <protection locked="0"/>
    </xf>
    <xf numFmtId="0" fontId="5" fillId="0" borderId="24" xfId="0" applyFont="1" applyBorder="1" applyAlignment="1">
      <alignment horizontal="center" vertical="center"/>
    </xf>
    <xf numFmtId="0" fontId="5" fillId="0" borderId="0" xfId="0" applyNumberFormat="1" applyFont="1" applyAlignment="1">
      <alignment horizontal="left" indent="1"/>
    </xf>
    <xf numFmtId="0" fontId="5" fillId="0" borderId="0" xfId="0" applyNumberFormat="1" applyFont="1" applyAlignment="1"/>
    <xf numFmtId="49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49" fontId="5" fillId="0" borderId="3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6" fillId="0" borderId="0" xfId="0" applyFont="1" applyFill="1" applyAlignment="1">
      <alignment vertical="center"/>
    </xf>
    <xf numFmtId="0" fontId="8" fillId="0" borderId="0" xfId="3" applyFont="1" applyAlignment="1">
      <alignment horizontal="right" vertical="center"/>
    </xf>
    <xf numFmtId="0" fontId="8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5" fillId="0" borderId="0" xfId="3" applyFont="1" applyFill="1" applyBorder="1" applyAlignment="1">
      <alignment vertical="center"/>
    </xf>
    <xf numFmtId="0" fontId="5" fillId="0" borderId="0" xfId="3" applyFont="1" applyFill="1" applyAlignment="1"/>
    <xf numFmtId="0" fontId="5" fillId="0" borderId="5" xfId="3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5" fillId="0" borderId="25" xfId="3" applyFont="1" applyFill="1" applyBorder="1" applyAlignment="1">
      <alignment horizontal="center" vertical="center" wrapText="1"/>
    </xf>
    <xf numFmtId="0" fontId="5" fillId="0" borderId="26" xfId="3" applyFont="1" applyFill="1" applyBorder="1" applyAlignment="1">
      <alignment horizontal="center" vertical="center"/>
    </xf>
    <xf numFmtId="0" fontId="5" fillId="0" borderId="25" xfId="3" applyFont="1" applyFill="1" applyBorder="1" applyAlignment="1">
      <alignment horizontal="center" vertical="center"/>
    </xf>
    <xf numFmtId="0" fontId="5" fillId="0" borderId="27" xfId="3" applyFont="1" applyFill="1" applyBorder="1" applyAlignment="1">
      <alignment horizontal="center" vertical="center" wrapText="1"/>
    </xf>
    <xf numFmtId="0" fontId="5" fillId="0" borderId="28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distributed"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82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182" fontId="5" fillId="0" borderId="0" xfId="1" applyNumberFormat="1" applyFont="1" applyFill="1" applyBorder="1" applyAlignment="1">
      <alignment vertical="center"/>
    </xf>
    <xf numFmtId="0" fontId="16" fillId="0" borderId="4" xfId="3" applyFont="1" applyFill="1" applyBorder="1" applyAlignment="1">
      <alignment vertical="center"/>
    </xf>
    <xf numFmtId="38" fontId="5" fillId="0" borderId="4" xfId="1" applyFont="1" applyFill="1" applyBorder="1" applyAlignment="1" applyProtection="1">
      <alignment vertical="center"/>
      <protection locked="0"/>
    </xf>
    <xf numFmtId="182" fontId="5" fillId="0" borderId="4" xfId="1" applyNumberFormat="1" applyFont="1" applyFill="1" applyBorder="1" applyAlignment="1">
      <alignment vertical="center"/>
    </xf>
    <xf numFmtId="0" fontId="5" fillId="0" borderId="5" xfId="3" applyFont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5" fillId="0" borderId="0" xfId="3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5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vertical="center"/>
    </xf>
    <xf numFmtId="0" fontId="16" fillId="0" borderId="15" xfId="3" applyFont="1" applyFill="1" applyBorder="1" applyAlignment="1">
      <alignment vertical="center"/>
    </xf>
    <xf numFmtId="0" fontId="5" fillId="0" borderId="17" xfId="3" applyFont="1" applyFill="1" applyBorder="1" applyAlignment="1">
      <alignment horizontal="center" vertical="center" wrapText="1"/>
    </xf>
    <xf numFmtId="0" fontId="5" fillId="0" borderId="17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38" fontId="5" fillId="0" borderId="20" xfId="1" applyFont="1" applyFill="1" applyBorder="1" applyAlignment="1" applyProtection="1">
      <alignment vertical="center"/>
      <protection locked="0"/>
    </xf>
    <xf numFmtId="182" fontId="5" fillId="0" borderId="20" xfId="1" applyNumberFormat="1" applyFont="1" applyFill="1" applyBorder="1" applyAlignment="1" applyProtection="1">
      <alignment vertical="center"/>
      <protection locked="0"/>
    </xf>
    <xf numFmtId="183" fontId="5" fillId="0" borderId="0" xfId="1" applyNumberFormat="1" applyFont="1" applyFill="1" applyBorder="1" applyAlignment="1" applyProtection="1">
      <alignment vertical="center"/>
      <protection locked="0"/>
    </xf>
    <xf numFmtId="183" fontId="5" fillId="0" borderId="4" xfId="1" applyNumberFormat="1" applyFont="1" applyFill="1" applyBorder="1" applyAlignment="1" applyProtection="1">
      <alignment vertical="center"/>
      <protection locked="0"/>
    </xf>
    <xf numFmtId="180" fontId="6" fillId="0" borderId="0" xfId="0" applyNumberFormat="1" applyFont="1" applyAlignment="1">
      <alignment vertical="center"/>
    </xf>
    <xf numFmtId="41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Alignment="1">
      <alignment vertical="center"/>
    </xf>
    <xf numFmtId="180" fontId="5" fillId="0" borderId="2" xfId="0" applyNumberFormat="1" applyFont="1" applyFill="1" applyBorder="1" applyAlignment="1" applyProtection="1">
      <alignment horizontal="right" vertical="center"/>
      <protection locked="0"/>
    </xf>
    <xf numFmtId="49" fontId="5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5" xfId="0" applyFont="1" applyBorder="1" applyAlignment="1">
      <alignment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3" xfId="0" applyFont="1" applyBorder="1"/>
    <xf numFmtId="49" fontId="5" fillId="0" borderId="1" xfId="0" applyNumberFormat="1" applyFont="1" applyBorder="1"/>
    <xf numFmtId="0" fontId="5" fillId="0" borderId="1" xfId="0" applyFont="1" applyBorder="1" applyAlignment="1">
      <alignment wrapText="1"/>
    </xf>
    <xf numFmtId="38" fontId="5" fillId="0" borderId="3" xfId="1" applyFont="1" applyFill="1" applyBorder="1" applyAlignment="1" applyProtection="1">
      <alignment vertical="center"/>
      <protection locked="0"/>
    </xf>
    <xf numFmtId="38" fontId="5" fillId="0" borderId="22" xfId="1" applyFont="1" applyFill="1" applyBorder="1" applyAlignment="1" applyProtection="1">
      <alignment vertical="center"/>
      <protection locked="0"/>
    </xf>
    <xf numFmtId="0" fontId="5" fillId="0" borderId="15" xfId="3" applyFont="1" applyFill="1" applyBorder="1" applyAlignment="1">
      <alignment horizontal="center" vertical="center"/>
    </xf>
    <xf numFmtId="38" fontId="5" fillId="0" borderId="19" xfId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41" fontId="5" fillId="0" borderId="0" xfId="0" applyNumberFormat="1" applyFont="1" applyAlignment="1">
      <alignment vertical="center"/>
    </xf>
    <xf numFmtId="41" fontId="5" fillId="0" borderId="18" xfId="0" applyNumberFormat="1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horizontal="center" vertical="center"/>
    </xf>
    <xf numFmtId="41" fontId="5" fillId="0" borderId="15" xfId="0" applyNumberFormat="1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180" fontId="6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4" xfId="0" applyFont="1" applyBorder="1" applyAlignment="1">
      <alignment horizontal="distributed" vertical="center" justifyLastLine="1"/>
    </xf>
    <xf numFmtId="0" fontId="5" fillId="0" borderId="17" xfId="0" applyFont="1" applyBorder="1" applyAlignment="1">
      <alignment horizontal="distributed" vertical="center" justifyLastLine="1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0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1" xfId="0" applyNumberFormat="1" applyFont="1" applyFill="1" applyBorder="1" applyAlignment="1" applyProtection="1">
      <alignment horizontal="right" vertical="center"/>
      <protection locked="0"/>
    </xf>
    <xf numFmtId="41" fontId="5" fillId="0" borderId="3" xfId="0" applyNumberFormat="1" applyFont="1" applyBorder="1" applyAlignment="1" applyProtection="1">
      <alignment horizontal="right" vertical="center"/>
    </xf>
    <xf numFmtId="41" fontId="5" fillId="0" borderId="0" xfId="0" applyNumberFormat="1" applyFont="1" applyAlignment="1" applyProtection="1">
      <alignment horizontal="right" vertical="center"/>
    </xf>
    <xf numFmtId="41" fontId="5" fillId="0" borderId="0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</xf>
    <xf numFmtId="41" fontId="5" fillId="0" borderId="4" xfId="0" applyNumberFormat="1" applyFont="1" applyBorder="1" applyAlignment="1" applyProtection="1">
      <alignment horizontal="right" vertical="center"/>
      <protection locked="0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/>
    <xf numFmtId="0" fontId="5" fillId="0" borderId="0" xfId="0" applyFont="1" applyBorder="1" applyAlignment="1"/>
    <xf numFmtId="183" fontId="5" fillId="0" borderId="0" xfId="1" applyNumberFormat="1" applyFont="1" applyFill="1" applyBorder="1" applyAlignment="1" applyProtection="1">
      <alignment horizontal="right" vertical="center"/>
      <protection locked="0"/>
    </xf>
    <xf numFmtId="41" fontId="5" fillId="0" borderId="4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>
      <alignment horizontal="right" vertical="center"/>
    </xf>
    <xf numFmtId="41" fontId="5" fillId="0" borderId="3" xfId="0" applyNumberFormat="1" applyFont="1" applyBorder="1" applyAlignment="1" applyProtection="1">
      <alignment horizontal="right" vertical="center"/>
      <protection locked="0"/>
    </xf>
    <xf numFmtId="41" fontId="5" fillId="0" borderId="2" xfId="0" applyNumberFormat="1" applyFont="1" applyFill="1" applyBorder="1" applyAlignment="1" applyProtection="1">
      <alignment horizontal="right" vertical="center"/>
      <protection locked="0"/>
    </xf>
    <xf numFmtId="41" fontId="5" fillId="0" borderId="22" xfId="0" applyNumberFormat="1" applyFont="1" applyBorder="1" applyAlignment="1" applyProtection="1">
      <alignment horizontal="right" vertical="center"/>
      <protection locked="0"/>
    </xf>
    <xf numFmtId="41" fontId="5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1" fontId="5" fillId="0" borderId="0" xfId="1" applyNumberFormat="1" applyFont="1" applyAlignment="1">
      <alignment vertical="center"/>
    </xf>
    <xf numFmtId="41" fontId="5" fillId="0" borderId="0" xfId="1" applyNumberFormat="1" applyFont="1" applyAlignment="1" applyProtection="1">
      <alignment horizontal="right" vertical="center"/>
      <protection locked="0"/>
    </xf>
    <xf numFmtId="41" fontId="5" fillId="0" borderId="0" xfId="1" applyNumberFormat="1" applyFont="1" applyAlignment="1">
      <alignment horizontal="right" vertical="center"/>
    </xf>
    <xf numFmtId="41" fontId="5" fillId="0" borderId="0" xfId="1" applyNumberFormat="1" applyFont="1" applyFill="1" applyAlignment="1" applyProtection="1">
      <alignment horizontal="right" vertical="center"/>
      <protection locked="0"/>
    </xf>
    <xf numFmtId="41" fontId="5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distributed" vertical="center" justifyLastLine="1"/>
    </xf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49" fontId="5" fillId="0" borderId="0" xfId="0" applyNumberFormat="1" applyFont="1" applyAlignment="1">
      <alignment horizontal="left" vertical="center"/>
    </xf>
    <xf numFmtId="184" fontId="5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center"/>
    </xf>
    <xf numFmtId="41" fontId="5" fillId="0" borderId="3" xfId="0" applyNumberFormat="1" applyFont="1" applyFill="1" applyBorder="1" applyAlignment="1" applyProtection="1">
      <alignment horizontal="right" vertical="center"/>
    </xf>
    <xf numFmtId="41" fontId="5" fillId="0" borderId="3" xfId="0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41" fontId="5" fillId="0" borderId="2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1" fontId="5" fillId="0" borderId="1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 vertical="center"/>
    </xf>
    <xf numFmtId="41" fontId="5" fillId="0" borderId="20" xfId="0" applyNumberFormat="1" applyFont="1" applyFill="1" applyBorder="1" applyAlignment="1">
      <alignment horizontal="right" vertical="center"/>
    </xf>
    <xf numFmtId="41" fontId="5" fillId="0" borderId="20" xfId="0" applyNumberFormat="1" applyFont="1" applyFill="1" applyBorder="1" applyAlignment="1" applyProtection="1">
      <alignment horizontal="right" vertical="center"/>
      <protection locked="0"/>
    </xf>
    <xf numFmtId="41" fontId="5" fillId="0" borderId="20" xfId="0" applyNumberFormat="1" applyFont="1" applyBorder="1" applyAlignment="1" applyProtection="1">
      <alignment horizontal="right" vertical="center"/>
      <protection locked="0"/>
    </xf>
    <xf numFmtId="49" fontId="5" fillId="0" borderId="0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 vertical="center"/>
    </xf>
    <xf numFmtId="49" fontId="12" fillId="0" borderId="0" xfId="0" applyNumberFormat="1" applyFont="1" applyAlignment="1">
      <alignment vertical="center"/>
    </xf>
    <xf numFmtId="0" fontId="0" fillId="0" borderId="9" xfId="0" applyBorder="1" applyAlignment="1">
      <alignment horizontal="distributed" vertical="center" justifyLastLine="1"/>
    </xf>
    <xf numFmtId="0" fontId="0" fillId="0" borderId="19" xfId="0" applyBorder="1" applyAlignment="1">
      <alignment horizontal="distributed" vertical="center" justifyLastLine="1"/>
    </xf>
    <xf numFmtId="0" fontId="0" fillId="0" borderId="20" xfId="0" applyBorder="1" applyAlignment="1">
      <alignment horizontal="distributed" vertical="center" justifyLastLine="1"/>
    </xf>
    <xf numFmtId="0" fontId="0" fillId="0" borderId="2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4" xfId="0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20" xfId="0" applyFont="1" applyBorder="1" applyAlignment="1">
      <alignment horizontal="distributed" vertical="center" justifyLastLine="1"/>
    </xf>
    <xf numFmtId="41" fontId="5" fillId="0" borderId="1" xfId="0" applyNumberFormat="1" applyFont="1" applyFill="1" applyBorder="1" applyAlignment="1">
      <alignment horizontal="left" vertical="center" wrapText="1"/>
    </xf>
    <xf numFmtId="41" fontId="5" fillId="0" borderId="1" xfId="0" applyNumberFormat="1" applyFont="1" applyBorder="1" applyAlignment="1">
      <alignment horizontal="left" vertical="center" wrapText="1"/>
    </xf>
    <xf numFmtId="0" fontId="5" fillId="0" borderId="19" xfId="0" applyFont="1" applyBorder="1" applyAlignment="1">
      <alignment horizontal="distributed" vertical="center" justifyLastLine="1"/>
    </xf>
    <xf numFmtId="41" fontId="5" fillId="0" borderId="20" xfId="0" applyNumberFormat="1" applyFont="1" applyBorder="1" applyAlignment="1" applyProtection="1">
      <alignment horizontal="right" vertical="center"/>
    </xf>
    <xf numFmtId="49" fontId="5" fillId="0" borderId="0" xfId="0" applyNumberFormat="1" applyFont="1" applyBorder="1" applyAlignment="1">
      <alignment horizontal="left"/>
    </xf>
    <xf numFmtId="0" fontId="5" fillId="0" borderId="4" xfId="0" applyFont="1" applyBorder="1" applyAlignment="1"/>
    <xf numFmtId="0" fontId="5" fillId="0" borderId="1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 wrapText="1"/>
    </xf>
    <xf numFmtId="0" fontId="5" fillId="0" borderId="9" xfId="0" applyFont="1" applyBorder="1" applyAlignment="1">
      <alignment horizontal="distributed" vertical="center" justifyLastLine="1"/>
    </xf>
    <xf numFmtId="0" fontId="5" fillId="0" borderId="2" xfId="0" applyFont="1" applyBorder="1" applyAlignment="1"/>
    <xf numFmtId="0" fontId="5" fillId="0" borderId="5" xfId="0" applyFont="1" applyBorder="1" applyAlignment="1">
      <alignment vertical="top"/>
    </xf>
    <xf numFmtId="0" fontId="5" fillId="0" borderId="5" xfId="0" applyFont="1" applyBorder="1"/>
    <xf numFmtId="0" fontId="5" fillId="0" borderId="5" xfId="0" applyFont="1" applyBorder="1" applyAlignment="1">
      <alignment horizontal="center"/>
    </xf>
    <xf numFmtId="0" fontId="13" fillId="0" borderId="1" xfId="0" applyNumberFormat="1" applyFont="1" applyBorder="1" applyAlignment="1">
      <alignment horizontal="distributed" vertical="center" wrapText="1"/>
    </xf>
    <xf numFmtId="0" fontId="18" fillId="0" borderId="1" xfId="0" applyNumberFormat="1" applyFont="1" applyBorder="1" applyAlignment="1">
      <alignment horizontal="distributed" vertical="center"/>
    </xf>
    <xf numFmtId="0" fontId="5" fillId="0" borderId="5" xfId="0" applyFont="1" applyBorder="1" applyAlignment="1" applyProtection="1">
      <protection locked="0"/>
    </xf>
    <xf numFmtId="0" fontId="19" fillId="0" borderId="0" xfId="0" applyFont="1" applyAlignment="1">
      <alignment vertical="center"/>
    </xf>
    <xf numFmtId="0" fontId="0" fillId="0" borderId="5" xfId="0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49" fontId="5" fillId="0" borderId="5" xfId="0" applyNumberFormat="1" applyFont="1" applyBorder="1" applyAlignment="1" applyProtection="1">
      <alignment vertical="center"/>
      <protection locked="0"/>
    </xf>
    <xf numFmtId="38" fontId="5" fillId="0" borderId="0" xfId="2" applyFont="1" applyAlignment="1">
      <alignment horizontal="right" vertical="center"/>
    </xf>
    <xf numFmtId="38" fontId="5" fillId="0" borderId="0" xfId="2" applyFont="1" applyAlignment="1">
      <alignment vertical="center"/>
    </xf>
    <xf numFmtId="38" fontId="5" fillId="0" borderId="5" xfId="1" applyFont="1" applyBorder="1" applyAlignment="1" applyProtection="1">
      <alignment vertical="center"/>
    </xf>
    <xf numFmtId="180" fontId="5" fillId="0" borderId="3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</xf>
    <xf numFmtId="180" fontId="5" fillId="0" borderId="0" xfId="0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 applyAlignment="1">
      <alignment vertical="center"/>
    </xf>
    <xf numFmtId="49" fontId="9" fillId="0" borderId="3" xfId="0" applyNumberFormat="1" applyFont="1" applyBorder="1" applyAlignment="1"/>
    <xf numFmtId="0" fontId="5" fillId="0" borderId="1" xfId="0" applyFont="1" applyFill="1" applyBorder="1"/>
    <xf numFmtId="49" fontId="5" fillId="0" borderId="0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/>
    </xf>
    <xf numFmtId="41" fontId="5" fillId="0" borderId="0" xfId="0" applyNumberFormat="1" applyFont="1" applyBorder="1" applyAlignment="1">
      <alignment horizontal="right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7" xfId="0" applyFont="1" applyBorder="1" applyAlignment="1">
      <alignment horizontal="center" vertical="center" justifyLastLine="1"/>
    </xf>
    <xf numFmtId="41" fontId="5" fillId="0" borderId="0" xfId="0" applyNumberFormat="1" applyFont="1" applyAlignment="1">
      <alignment horizontal="center" vertical="center"/>
    </xf>
    <xf numFmtId="41" fontId="5" fillId="0" borderId="0" xfId="0" applyNumberFormat="1" applyFont="1" applyBorder="1" applyAlignment="1">
      <alignment horizontal="center" vertical="center"/>
    </xf>
    <xf numFmtId="41" fontId="5" fillId="0" borderId="0" xfId="0" applyNumberFormat="1" applyFont="1" applyAlignment="1" applyProtection="1">
      <alignment horizontal="center" vertical="center"/>
      <protection locked="0"/>
    </xf>
    <xf numFmtId="41" fontId="5" fillId="0" borderId="0" xfId="0" applyNumberFormat="1" applyFont="1" applyFill="1" applyAlignment="1" applyProtection="1">
      <alignment horizontal="center" vertical="center"/>
      <protection locked="0"/>
    </xf>
    <xf numFmtId="41" fontId="5" fillId="0" borderId="0" xfId="0" applyNumberFormat="1" applyFont="1" applyBorder="1" applyAlignment="1" applyProtection="1">
      <alignment horizontal="center" vertical="center"/>
      <protection locked="0"/>
    </xf>
    <xf numFmtId="41" fontId="5" fillId="0" borderId="0" xfId="0" applyNumberFormat="1" applyFont="1" applyFill="1" applyBorder="1" applyAlignment="1" applyProtection="1">
      <alignment horizontal="center" vertical="center"/>
      <protection locked="0"/>
    </xf>
    <xf numFmtId="41" fontId="5" fillId="0" borderId="1" xfId="0" applyNumberFormat="1" applyFont="1" applyFill="1" applyBorder="1" applyAlignment="1" applyProtection="1">
      <alignment horizontal="center" vertical="center"/>
      <protection locked="0"/>
    </xf>
    <xf numFmtId="180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Border="1" applyAlignment="1" applyProtection="1">
      <alignment horizontal="center" vertical="center"/>
      <protection locked="0"/>
    </xf>
    <xf numFmtId="180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49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41" fontId="5" fillId="0" borderId="0" xfId="0" quotePrefix="1" applyNumberFormat="1" applyFont="1" applyAlignment="1">
      <alignment horizontal="center" vertical="center"/>
    </xf>
    <xf numFmtId="180" fontId="5" fillId="0" borderId="0" xfId="1" applyNumberFormat="1" applyFont="1" applyAlignment="1">
      <alignment vertical="center"/>
    </xf>
    <xf numFmtId="0" fontId="5" fillId="0" borderId="4" xfId="0" applyFont="1" applyBorder="1"/>
    <xf numFmtId="49" fontId="5" fillId="0" borderId="1" xfId="0" applyNumberFormat="1" applyFont="1" applyBorder="1" applyAlignment="1"/>
    <xf numFmtId="57" fontId="5" fillId="0" borderId="3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6" fillId="0" borderId="0" xfId="0" applyFont="1"/>
    <xf numFmtId="41" fontId="5" fillId="0" borderId="11" xfId="0" applyNumberFormat="1" applyFont="1" applyBorder="1" applyAlignment="1">
      <alignment horizontal="right" vertical="center"/>
    </xf>
    <xf numFmtId="41" fontId="5" fillId="0" borderId="29" xfId="0" applyNumberFormat="1" applyFont="1" applyBorder="1" applyAlignment="1" applyProtection="1">
      <alignment horizontal="right" vertical="center"/>
      <protection locked="0"/>
    </xf>
    <xf numFmtId="38" fontId="5" fillId="0" borderId="16" xfId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/>
    </xf>
    <xf numFmtId="41" fontId="5" fillId="0" borderId="0" xfId="0" quotePrefix="1" applyNumberFormat="1" applyFont="1" applyFill="1" applyAlignment="1" applyProtection="1">
      <alignment horizontal="right" vertical="center"/>
      <protection locked="0"/>
    </xf>
    <xf numFmtId="41" fontId="5" fillId="0" borderId="0" xfId="0" applyNumberFormat="1" applyFont="1" applyFill="1" applyAlignment="1">
      <alignment horizontal="right" vertical="center"/>
    </xf>
    <xf numFmtId="181" fontId="5" fillId="0" borderId="22" xfId="0" applyNumberFormat="1" applyFont="1" applyBorder="1" applyAlignment="1" applyProtection="1">
      <alignment horizontal="right" vertical="center"/>
    </xf>
    <xf numFmtId="181" fontId="5" fillId="0" borderId="2" xfId="0" applyNumberFormat="1" applyFont="1" applyBorder="1" applyAlignment="1" applyProtection="1">
      <alignment horizontal="right" vertical="center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0" fontId="14" fillId="0" borderId="0" xfId="3" applyFont="1" applyBorder="1" applyAlignment="1">
      <alignment horizontal="distributed" vertical="center"/>
    </xf>
    <xf numFmtId="181" fontId="5" fillId="0" borderId="3" xfId="0" applyNumberFormat="1" applyFont="1" applyBorder="1" applyAlignment="1" applyProtection="1">
      <alignment horizontal="right" vertical="center"/>
    </xf>
    <xf numFmtId="181" fontId="5" fillId="0" borderId="1" xfId="0" applyNumberFormat="1" applyFont="1" applyBorder="1" applyAlignment="1" applyProtection="1">
      <alignment horizontal="right" vertical="center"/>
    </xf>
    <xf numFmtId="38" fontId="17" fillId="0" borderId="3" xfId="1" applyFont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38" fontId="21" fillId="0" borderId="0" xfId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 wrapText="1"/>
    </xf>
    <xf numFmtId="177" fontId="5" fillId="0" borderId="0" xfId="0" applyNumberFormat="1" applyFont="1" applyAlignment="1" applyProtection="1">
      <alignment horizontal="right" vertical="center"/>
      <protection locked="0"/>
    </xf>
    <xf numFmtId="38" fontId="5" fillId="0" borderId="0" xfId="1" applyFont="1" applyFill="1" applyBorder="1" applyAlignment="1" applyProtection="1">
      <alignment horizontal="right" vertical="center"/>
    </xf>
    <xf numFmtId="38" fontId="5" fillId="0" borderId="0" xfId="1" applyFont="1" applyFill="1" applyAlignment="1">
      <alignment vertical="center"/>
    </xf>
    <xf numFmtId="0" fontId="5" fillId="0" borderId="1" xfId="0" applyFont="1" applyBorder="1" applyAlignment="1">
      <alignment shrinkToFit="1"/>
    </xf>
    <xf numFmtId="49" fontId="5" fillId="0" borderId="6" xfId="0" applyNumberFormat="1" applyFont="1" applyBorder="1" applyAlignment="1">
      <alignment horizontal="center"/>
    </xf>
    <xf numFmtId="38" fontId="5" fillId="0" borderId="0" xfId="1" applyFont="1" applyFill="1" applyBorder="1" applyAlignment="1">
      <alignment horizontal="right" vertical="center"/>
    </xf>
    <xf numFmtId="38" fontId="5" fillId="0" borderId="4" xfId="1" applyFont="1" applyFill="1" applyBorder="1" applyAlignment="1">
      <alignment horizontal="right" vertical="center"/>
    </xf>
    <xf numFmtId="41" fontId="20" fillId="0" borderId="0" xfId="0" applyNumberFormat="1" applyFont="1" applyFill="1" applyAlignment="1">
      <alignment vertical="center"/>
    </xf>
    <xf numFmtId="185" fontId="5" fillId="0" borderId="0" xfId="0" applyNumberFormat="1" applyFont="1" applyFill="1" applyAlignment="1">
      <alignment vertical="center"/>
    </xf>
    <xf numFmtId="0" fontId="5" fillId="0" borderId="3" xfId="0" quotePrefix="1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180" fontId="17" fillId="0" borderId="0" xfId="2" applyNumberFormat="1" applyFont="1" applyAlignment="1">
      <alignment vertical="center"/>
    </xf>
    <xf numFmtId="180" fontId="17" fillId="0" borderId="3" xfId="1" applyNumberFormat="1" applyFont="1" applyBorder="1" applyAlignment="1">
      <alignment horizontal="right" vertical="center"/>
    </xf>
    <xf numFmtId="180" fontId="17" fillId="0" borderId="22" xfId="1" applyNumberFormat="1" applyFont="1" applyBorder="1" applyAlignment="1">
      <alignment horizontal="right" vertical="center"/>
    </xf>
    <xf numFmtId="180" fontId="17" fillId="0" borderId="0" xfId="1" applyNumberFormat="1" applyFont="1" applyFill="1" applyBorder="1" applyAlignment="1">
      <alignment horizontal="right" vertical="center"/>
    </xf>
    <xf numFmtId="180" fontId="21" fillId="0" borderId="0" xfId="1" applyNumberFormat="1" applyFont="1" applyFill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180" fontId="17" fillId="0" borderId="4" xfId="1" applyNumberFormat="1" applyFont="1" applyFill="1" applyBorder="1" applyAlignment="1">
      <alignment horizontal="right" vertical="center"/>
    </xf>
    <xf numFmtId="180" fontId="21" fillId="0" borderId="4" xfId="1" applyNumberFormat="1" applyFont="1" applyFill="1" applyBorder="1" applyAlignment="1">
      <alignment horizontal="right" vertical="center"/>
    </xf>
    <xf numFmtId="180" fontId="17" fillId="0" borderId="4" xfId="1" applyNumberFormat="1" applyFont="1" applyBorder="1" applyAlignment="1">
      <alignment horizontal="right" vertical="center"/>
    </xf>
    <xf numFmtId="0" fontId="5" fillId="0" borderId="1" xfId="0" applyFont="1" applyBorder="1" applyAlignment="1"/>
    <xf numFmtId="0" fontId="5" fillId="0" borderId="30" xfId="3" applyFont="1" applyFill="1" applyBorder="1" applyAlignment="1">
      <alignment horizontal="center" vertical="center"/>
    </xf>
    <xf numFmtId="41" fontId="5" fillId="0" borderId="22" xfId="0" applyNumberFormat="1" applyFont="1" applyBorder="1" applyAlignment="1">
      <alignment horizontal="right" vertical="center"/>
    </xf>
    <xf numFmtId="41" fontId="5" fillId="0" borderId="4" xfId="0" applyNumberFormat="1" applyFont="1" applyBorder="1" applyAlignment="1">
      <alignment horizontal="left"/>
    </xf>
    <xf numFmtId="41" fontId="5" fillId="0" borderId="4" xfId="0" applyNumberFormat="1" applyFont="1" applyBorder="1" applyAlignme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NumberFormat="1" applyFont="1" applyFill="1" applyBorder="1" applyAlignment="1">
      <alignment horizontal="right"/>
    </xf>
    <xf numFmtId="57" fontId="5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5" fillId="0" borderId="1" xfId="3" applyFont="1" applyFill="1" applyBorder="1" applyAlignment="1">
      <alignment vertical="center"/>
    </xf>
    <xf numFmtId="0" fontId="5" fillId="0" borderId="2" xfId="3" applyFont="1" applyFill="1" applyBorder="1" applyAlignment="1">
      <alignment vertical="center" shrinkToFit="1"/>
    </xf>
    <xf numFmtId="0" fontId="5" fillId="0" borderId="22" xfId="0" applyFont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shrinkToFit="1"/>
    </xf>
    <xf numFmtId="49" fontId="5" fillId="0" borderId="0" xfId="0" applyNumberFormat="1" applyFont="1" applyBorder="1"/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" xfId="0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3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5" fillId="0" borderId="4" xfId="0" applyFont="1" applyBorder="1" applyAlignment="1" applyProtection="1">
      <alignment horizontal="right"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23" xfId="0" applyFont="1" applyBorder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24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18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5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8" xfId="0" applyFont="1" applyBorder="1" applyAlignment="1">
      <alignment horizontal="center" vertical="center" justifyLastLine="1"/>
    </xf>
    <xf numFmtId="0" fontId="5" fillId="0" borderId="31" xfId="0" applyFont="1" applyBorder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right" vertical="center" justifyLastLine="1"/>
    </xf>
    <xf numFmtId="0" fontId="5" fillId="0" borderId="23" xfId="0" applyFont="1" applyBorder="1" applyAlignment="1">
      <alignment horizontal="right" vertical="center" justifyLastLine="1"/>
    </xf>
    <xf numFmtId="0" fontId="5" fillId="0" borderId="23" xfId="0" applyFont="1" applyBorder="1" applyAlignment="1">
      <alignment horizontal="left" vertical="center" justifyLastLine="1"/>
    </xf>
    <xf numFmtId="0" fontId="5" fillId="0" borderId="14" xfId="0" applyFont="1" applyBorder="1" applyAlignment="1">
      <alignment horizontal="left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justifyLastLine="1"/>
    </xf>
    <xf numFmtId="0" fontId="5" fillId="0" borderId="18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wrapText="1" justifyLastLine="1"/>
    </xf>
    <xf numFmtId="0" fontId="5" fillId="0" borderId="3" xfId="0" applyFont="1" applyBorder="1" applyAlignment="1">
      <alignment horizontal="center" vertical="center" wrapText="1" justifyLastLine="1"/>
    </xf>
    <xf numFmtId="0" fontId="5" fillId="0" borderId="13" xfId="0" applyFont="1" applyBorder="1" applyAlignment="1">
      <alignment horizontal="center" vertical="center" wrapText="1" justifyLastLine="1"/>
    </xf>
    <xf numFmtId="0" fontId="5" fillId="0" borderId="32" xfId="0" applyFont="1" applyBorder="1" applyAlignment="1">
      <alignment horizontal="center" vertical="center" justifyLastLine="1"/>
    </xf>
    <xf numFmtId="0" fontId="5" fillId="0" borderId="16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distributed" textRotation="255" justifyLastLine="1"/>
    </xf>
    <xf numFmtId="0" fontId="5" fillId="0" borderId="24" xfId="0" applyFont="1" applyBorder="1" applyAlignment="1">
      <alignment horizontal="center" vertical="distributed" textRotation="255" justifyLastLine="1"/>
    </xf>
    <xf numFmtId="0" fontId="5" fillId="0" borderId="3" xfId="0" applyFont="1" applyBorder="1" applyAlignment="1">
      <alignment horizontal="center" vertical="distributed" textRotation="255" justifyLastLine="1"/>
    </xf>
    <xf numFmtId="0" fontId="5" fillId="0" borderId="1" xfId="0" applyFont="1" applyBorder="1" applyAlignment="1">
      <alignment horizontal="center" vertical="distributed" textRotation="255" justifyLastLine="1"/>
    </xf>
    <xf numFmtId="0" fontId="5" fillId="0" borderId="13" xfId="0" applyFont="1" applyBorder="1" applyAlignment="1">
      <alignment horizontal="center" vertical="distributed" textRotation="255" justifyLastLine="1"/>
    </xf>
    <xf numFmtId="0" fontId="5" fillId="0" borderId="18" xfId="0" applyFont="1" applyBorder="1" applyAlignment="1">
      <alignment horizontal="center" vertical="distributed" textRotation="255" justifyLastLine="1"/>
    </xf>
    <xf numFmtId="0" fontId="5" fillId="0" borderId="32" xfId="0" applyFont="1" applyBorder="1" applyAlignment="1">
      <alignment horizontal="center" vertical="center" textRotation="255" justifyLastLine="1"/>
    </xf>
    <xf numFmtId="0" fontId="5" fillId="0" borderId="16" xfId="0" applyFont="1" applyBorder="1" applyAlignment="1">
      <alignment horizontal="center" vertical="center" textRotation="255" justifyLastLine="1"/>
    </xf>
    <xf numFmtId="0" fontId="6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1" fontId="5" fillId="0" borderId="5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5" fillId="0" borderId="0" xfId="0" applyNumberFormat="1" applyFont="1" applyAlignment="1">
      <alignment vertical="center"/>
    </xf>
    <xf numFmtId="41" fontId="5" fillId="0" borderId="7" xfId="0" applyNumberFormat="1" applyFont="1" applyBorder="1" applyAlignment="1">
      <alignment horizontal="center" vertical="center"/>
    </xf>
    <xf numFmtId="41" fontId="5" fillId="0" borderId="16" xfId="0" applyNumberFormat="1" applyFont="1" applyBorder="1" applyAlignment="1">
      <alignment horizontal="center" vertical="center"/>
    </xf>
    <xf numFmtId="41" fontId="8" fillId="0" borderId="0" xfId="0" applyNumberFormat="1" applyFont="1" applyAlignment="1">
      <alignment horizontal="center" vertical="center"/>
    </xf>
    <xf numFmtId="41" fontId="5" fillId="0" borderId="4" xfId="0" applyNumberFormat="1" applyFont="1" applyBorder="1" applyAlignment="1">
      <alignment horizontal="right" vertical="center"/>
    </xf>
    <xf numFmtId="41" fontId="5" fillId="0" borderId="31" xfId="0" applyNumberFormat="1" applyFont="1" applyBorder="1" applyAlignment="1">
      <alignment horizontal="center" vertical="center"/>
    </xf>
    <xf numFmtId="41" fontId="5" fillId="0" borderId="10" xfId="0" applyNumberFormat="1" applyFont="1" applyBorder="1" applyAlignment="1">
      <alignment horizontal="center" vertical="center"/>
    </xf>
    <xf numFmtId="41" fontId="5" fillId="0" borderId="24" xfId="0" applyNumberFormat="1" applyFont="1" applyBorder="1" applyAlignment="1">
      <alignment horizontal="center" vertical="center"/>
    </xf>
    <xf numFmtId="41" fontId="5" fillId="0" borderId="18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left" vertical="center"/>
    </xf>
    <xf numFmtId="0" fontId="5" fillId="0" borderId="33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5" fillId="0" borderId="9" xfId="0" applyFont="1" applyBorder="1" applyAlignment="1">
      <alignment horizontal="center" vertical="distributed" textRotation="255" justifyLastLine="1"/>
    </xf>
    <xf numFmtId="0" fontId="8" fillId="0" borderId="0" xfId="0" applyFont="1" applyAlignment="1">
      <alignment horizontal="center" vertical="center"/>
    </xf>
    <xf numFmtId="0" fontId="5" fillId="0" borderId="5" xfId="0" applyFont="1" applyBorder="1" applyAlignment="1"/>
    <xf numFmtId="0" fontId="5" fillId="0" borderId="2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distributed" textRotation="255" justifyLastLine="1"/>
    </xf>
    <xf numFmtId="0" fontId="5" fillId="0" borderId="0" xfId="0" applyFont="1" applyBorder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6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5" fillId="0" borderId="5" xfId="0" applyFont="1" applyBorder="1" applyAlignment="1">
      <alignment horizontal="distributed" vertical="center"/>
    </xf>
    <xf numFmtId="0" fontId="5" fillId="0" borderId="24" xfId="0" applyFont="1" applyBorder="1" applyAlignment="1">
      <alignment horizontal="distributed" vertical="center"/>
    </xf>
    <xf numFmtId="0" fontId="5" fillId="0" borderId="15" xfId="0" applyFont="1" applyBorder="1" applyAlignment="1">
      <alignment horizontal="distributed" vertical="center"/>
    </xf>
    <xf numFmtId="0" fontId="5" fillId="0" borderId="18" xfId="0" applyFont="1" applyBorder="1" applyAlignment="1">
      <alignment horizontal="distributed" vertical="center"/>
    </xf>
    <xf numFmtId="0" fontId="5" fillId="0" borderId="0" xfId="0" applyNumberFormat="1" applyFont="1" applyBorder="1" applyAlignment="1">
      <alignment horizontal="distributed" vertical="center"/>
    </xf>
    <xf numFmtId="0" fontId="5" fillId="0" borderId="1" xfId="0" applyNumberFormat="1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24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18" xfId="0" applyFont="1" applyBorder="1" applyAlignment="1">
      <alignment horizontal="distributed" vertical="center" justifyLastLine="1"/>
    </xf>
    <xf numFmtId="49" fontId="5" fillId="0" borderId="17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1" fontId="5" fillId="0" borderId="12" xfId="0" applyNumberFormat="1" applyFont="1" applyBorder="1" applyAlignment="1">
      <alignment horizontal="center" vertical="center"/>
    </xf>
    <xf numFmtId="181" fontId="5" fillId="0" borderId="23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right" vertical="center"/>
    </xf>
    <xf numFmtId="180" fontId="5" fillId="0" borderId="12" xfId="0" applyNumberFormat="1" applyFont="1" applyBorder="1" applyAlignment="1">
      <alignment horizontal="center" vertical="center"/>
    </xf>
    <xf numFmtId="180" fontId="5" fillId="0" borderId="2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right" vertical="center"/>
    </xf>
    <xf numFmtId="49" fontId="5" fillId="0" borderId="2" xfId="0" applyNumberFormat="1" applyFont="1" applyBorder="1" applyAlignment="1">
      <alignment horizontal="right" vertical="center"/>
    </xf>
    <xf numFmtId="179" fontId="5" fillId="0" borderId="3" xfId="0" applyNumberFormat="1" applyFont="1" applyBorder="1" applyAlignment="1">
      <alignment horizontal="right" vertical="center"/>
    </xf>
    <xf numFmtId="179" fontId="5" fillId="0" borderId="0" xfId="0" applyNumberFormat="1" applyFont="1" applyBorder="1" applyAlignment="1">
      <alignment horizontal="right" vertical="center"/>
    </xf>
    <xf numFmtId="179" fontId="5" fillId="0" borderId="22" xfId="0" applyNumberFormat="1" applyFont="1" applyBorder="1" applyAlignment="1">
      <alignment horizontal="right" vertical="center"/>
    </xf>
    <xf numFmtId="179" fontId="5" fillId="0" borderId="4" xfId="0" applyNumberFormat="1" applyFont="1" applyBorder="1" applyAlignment="1">
      <alignment horizontal="right" vertical="center"/>
    </xf>
    <xf numFmtId="181" fontId="5" fillId="0" borderId="14" xfId="0" applyNumberFormat="1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/>
    </xf>
    <xf numFmtId="181" fontId="5" fillId="0" borderId="12" xfId="0" applyNumberFormat="1" applyFont="1" applyBorder="1" applyAlignment="1" applyProtection="1">
      <alignment horizontal="center" vertical="center"/>
      <protection locked="0"/>
    </xf>
    <xf numFmtId="181" fontId="5" fillId="0" borderId="23" xfId="0" applyNumberFormat="1" applyFont="1" applyBorder="1" applyAlignment="1" applyProtection="1">
      <alignment horizontal="center" vertical="center"/>
      <protection locked="0"/>
    </xf>
    <xf numFmtId="181" fontId="5" fillId="0" borderId="14" xfId="0" applyNumberFormat="1" applyFont="1" applyBorder="1" applyAlignment="1" applyProtection="1">
      <alignment horizontal="center" vertical="center"/>
      <protection locked="0"/>
    </xf>
    <xf numFmtId="0" fontId="5" fillId="0" borderId="0" xfId="3" applyFont="1" applyFill="1" applyAlignment="1">
      <alignment horizontal="center" vertical="center"/>
    </xf>
    <xf numFmtId="0" fontId="5" fillId="0" borderId="4" xfId="3" applyFont="1" applyFill="1" applyBorder="1" applyAlignment="1">
      <alignment horizontal="distributed" vertical="center" shrinkToFit="1"/>
    </xf>
    <xf numFmtId="0" fontId="5" fillId="0" borderId="0" xfId="3" applyFont="1" applyFill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5" fillId="0" borderId="41" xfId="3" applyFont="1" applyFill="1" applyBorder="1" applyAlignment="1">
      <alignment horizontal="center" vertical="center"/>
    </xf>
    <xf numFmtId="0" fontId="5" fillId="0" borderId="42" xfId="3" applyFont="1" applyFill="1" applyBorder="1" applyAlignment="1">
      <alignment horizontal="center" vertical="center"/>
    </xf>
    <xf numFmtId="0" fontId="5" fillId="0" borderId="43" xfId="3" applyFont="1" applyFill="1" applyBorder="1" applyAlignment="1">
      <alignment horizontal="center" vertical="center"/>
    </xf>
    <xf numFmtId="0" fontId="5" fillId="0" borderId="44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5" fillId="0" borderId="31" xfId="3" applyFont="1" applyFill="1" applyBorder="1" applyAlignment="1">
      <alignment horizontal="center" vertical="center"/>
    </xf>
    <xf numFmtId="0" fontId="5" fillId="0" borderId="10" xfId="3" applyFont="1" applyFill="1" applyBorder="1" applyAlignment="1">
      <alignment horizontal="center" vertical="center"/>
    </xf>
    <xf numFmtId="0" fontId="8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5" fillId="0" borderId="35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37" xfId="3" applyFont="1" applyFill="1" applyBorder="1" applyAlignment="1">
      <alignment horizontal="center" vertical="center"/>
    </xf>
    <xf numFmtId="0" fontId="5" fillId="0" borderId="38" xfId="3" applyFont="1" applyFill="1" applyBorder="1" applyAlignment="1">
      <alignment horizontal="center" vertical="center"/>
    </xf>
    <xf numFmtId="0" fontId="5" fillId="0" borderId="39" xfId="3" applyFont="1" applyFill="1" applyBorder="1" applyAlignment="1">
      <alignment horizontal="center" vertical="center"/>
    </xf>
    <xf numFmtId="0" fontId="5" fillId="0" borderId="40" xfId="3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5" fillId="0" borderId="4" xfId="3" applyFont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8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31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0" fontId="5" fillId="0" borderId="0" xfId="0" applyFont="1" applyAlignment="1">
      <alignment horizontal="right" vertical="center"/>
    </xf>
    <xf numFmtId="0" fontId="5" fillId="0" borderId="12" xfId="0" applyFont="1" applyBorder="1" applyAlignment="1">
      <alignment horizontal="distributed" vertical="center" justifyLastLine="1"/>
    </xf>
    <xf numFmtId="0" fontId="0" fillId="0" borderId="23" xfId="0" applyBorder="1" applyAlignment="1">
      <alignment horizontal="distributed" vertical="center" justifyLastLine="1"/>
    </xf>
    <xf numFmtId="0" fontId="0" fillId="0" borderId="14" xfId="0" applyBorder="1" applyAlignment="1">
      <alignment horizontal="distributed" vertical="center" justifyLastLine="1"/>
    </xf>
    <xf numFmtId="0" fontId="5" fillId="0" borderId="23" xfId="0" applyFont="1" applyBorder="1" applyAlignment="1">
      <alignment horizontal="distributed" vertical="center" justifyLastLine="1"/>
    </xf>
    <xf numFmtId="0" fontId="0" fillId="0" borderId="0" xfId="0"/>
    <xf numFmtId="0" fontId="5" fillId="0" borderId="7" xfId="0" applyFont="1" applyBorder="1" applyAlignment="1">
      <alignment horizontal="distributed" vertical="center" wrapText="1" justifyLastLine="1"/>
    </xf>
    <xf numFmtId="0" fontId="5" fillId="0" borderId="11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6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vertical="center" justifyLastLine="1"/>
    </xf>
    <xf numFmtId="0" fontId="5" fillId="0" borderId="7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0" fillId="0" borderId="31" xfId="0" applyBorder="1" applyAlignment="1">
      <alignment horizontal="distributed" vertical="center" justifyLastLine="1"/>
    </xf>
    <xf numFmtId="0" fontId="0" fillId="0" borderId="5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distributed" vertical="center" justifyLastLine="1"/>
    </xf>
    <xf numFmtId="0" fontId="0" fillId="0" borderId="24" xfId="0" applyBorder="1" applyAlignment="1">
      <alignment horizontal="distributed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1" xfId="0" applyBorder="1" applyAlignment="1">
      <alignment horizontal="distributed" vertical="center" justifyLastLine="1"/>
    </xf>
    <xf numFmtId="0" fontId="0" fillId="0" borderId="15" xfId="0" applyBorder="1" applyAlignment="1">
      <alignment horizontal="distributed" vertical="center" justifyLastLine="1"/>
    </xf>
    <xf numFmtId="0" fontId="0" fillId="0" borderId="18" xfId="0" applyBorder="1" applyAlignment="1">
      <alignment horizontal="distributed" vertical="center" justifyLastLine="1"/>
    </xf>
    <xf numFmtId="0" fontId="5" fillId="0" borderId="0" xfId="0" applyFont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0" fillId="0" borderId="16" xfId="0" applyBorder="1" applyAlignment="1">
      <alignment horizontal="distributed" vertical="center" justifyLastLine="1"/>
    </xf>
    <xf numFmtId="0" fontId="0" fillId="0" borderId="13" xfId="0" applyBorder="1" applyAlignment="1">
      <alignment horizontal="distributed" vertical="center" justifyLastLine="1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11" xfId="0" applyFont="1" applyBorder="1" applyAlignment="1">
      <alignment horizontal="center" vertical="center" justifyLastLine="1"/>
    </xf>
    <xf numFmtId="0" fontId="0" fillId="0" borderId="0" xfId="0" applyAlignment="1">
      <alignment vertical="center"/>
    </xf>
    <xf numFmtId="0" fontId="0" fillId="0" borderId="5" xfId="0" applyFont="1" applyBorder="1" applyAlignment="1">
      <alignment horizontal="distributed" vertical="center"/>
    </xf>
    <xf numFmtId="0" fontId="0" fillId="0" borderId="24" xfId="0" applyFont="1" applyBorder="1" applyAlignment="1">
      <alignment horizontal="distributed" vertical="center"/>
    </xf>
    <xf numFmtId="0" fontId="0" fillId="0" borderId="15" xfId="0" applyFont="1" applyBorder="1" applyAlignment="1">
      <alignment horizontal="distributed" vertical="center"/>
    </xf>
    <xf numFmtId="0" fontId="0" fillId="0" borderId="18" xfId="0" applyFont="1" applyBorder="1" applyAlignment="1">
      <alignment horizontal="distributed" vertical="center"/>
    </xf>
    <xf numFmtId="0" fontId="0" fillId="0" borderId="31" xfId="0" applyFont="1" applyBorder="1" applyAlignment="1">
      <alignment horizontal="distributed" vertical="center" justifyLastLine="1"/>
    </xf>
    <xf numFmtId="49" fontId="5" fillId="0" borderId="0" xfId="0" applyNumberFormat="1" applyFont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19" fillId="0" borderId="0" xfId="0" applyFont="1" applyFill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</xf>
    <xf numFmtId="49" fontId="9" fillId="0" borderId="3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8" fillId="0" borderId="0" xfId="0" applyFont="1" applyBorder="1"/>
    <xf numFmtId="0" fontId="0" fillId="0" borderId="1" xfId="0" applyBorder="1" applyAlignment="1">
      <alignment horizontal="center"/>
    </xf>
    <xf numFmtId="0" fontId="8" fillId="0" borderId="0" xfId="0" applyNumberFormat="1" applyFont="1" applyBorder="1" applyAlignment="1">
      <alignment horizontal="right"/>
    </xf>
    <xf numFmtId="0" fontId="9" fillId="0" borderId="5" xfId="0" applyNumberFormat="1" applyFont="1" applyBorder="1" applyAlignment="1">
      <alignment horizontal="center"/>
    </xf>
    <xf numFmtId="0" fontId="9" fillId="0" borderId="24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</cellXfs>
  <cellStyles count="4">
    <cellStyle name="桁区切り" xfId="1" builtinId="6"/>
    <cellStyle name="桁区切り 2" xfId="2"/>
    <cellStyle name="標準" xfId="0" builtinId="0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24</xdr:row>
      <xdr:rowOff>47625</xdr:rowOff>
    </xdr:from>
    <xdr:to>
      <xdr:col>1</xdr:col>
      <xdr:colOff>1828800</xdr:colOff>
      <xdr:row>27</xdr:row>
      <xdr:rowOff>9525</xdr:rowOff>
    </xdr:to>
    <xdr:sp macro="" textlink="">
      <xdr:nvSpPr>
        <xdr:cNvPr id="41112" name="AutoShape 1"/>
        <xdr:cNvSpPr>
          <a:spLocks noChangeArrowheads="1"/>
        </xdr:cNvSpPr>
      </xdr:nvSpPr>
      <xdr:spPr bwMode="auto">
        <a:xfrm>
          <a:off x="447675" y="5076825"/>
          <a:ext cx="2038350" cy="59055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447675</xdr:colOff>
      <xdr:row>2</xdr:row>
      <xdr:rowOff>57150</xdr:rowOff>
    </xdr:from>
    <xdr:to>
      <xdr:col>3</xdr:col>
      <xdr:colOff>1733550</xdr:colOff>
      <xdr:row>5</xdr:row>
      <xdr:rowOff>9525</xdr:rowOff>
    </xdr:to>
    <xdr:sp macro="" textlink="">
      <xdr:nvSpPr>
        <xdr:cNvPr id="41113" name="AutoShape 1"/>
        <xdr:cNvSpPr>
          <a:spLocks noChangeArrowheads="1"/>
        </xdr:cNvSpPr>
      </xdr:nvSpPr>
      <xdr:spPr bwMode="auto">
        <a:xfrm>
          <a:off x="3133725" y="476250"/>
          <a:ext cx="1885950" cy="5810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43</xdr:row>
      <xdr:rowOff>66675</xdr:rowOff>
    </xdr:from>
    <xdr:to>
      <xdr:col>1</xdr:col>
      <xdr:colOff>1790700</xdr:colOff>
      <xdr:row>47</xdr:row>
      <xdr:rowOff>0</xdr:rowOff>
    </xdr:to>
    <xdr:sp macro="" textlink="">
      <xdr:nvSpPr>
        <xdr:cNvPr id="41114" name="AutoShape 1"/>
        <xdr:cNvSpPr>
          <a:spLocks noChangeArrowheads="1"/>
        </xdr:cNvSpPr>
      </xdr:nvSpPr>
      <xdr:spPr bwMode="auto">
        <a:xfrm>
          <a:off x="381000" y="9077325"/>
          <a:ext cx="2066925" cy="7715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showGridLines="0" tabSelected="1" zoomScaleNormal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sqref="A1:M1"/>
    </sheetView>
  </sheetViews>
  <sheetFormatPr defaultRowHeight="13.5"/>
  <cols>
    <col min="1" max="1" width="8.75" style="11" customWidth="1"/>
    <col min="2" max="25" width="6.875" style="11" customWidth="1"/>
    <col min="26" max="26" width="8.75" style="11" customWidth="1"/>
    <col min="27" max="16384" width="9" style="11"/>
  </cols>
  <sheetData>
    <row r="1" spans="1:26" ht="21">
      <c r="A1" s="397" t="s">
        <v>943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  <c r="N1" s="401" t="s">
        <v>944</v>
      </c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</row>
    <row r="2" spans="1:26">
      <c r="A2" s="400"/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  <c r="Y2" s="400"/>
      <c r="Z2" s="400"/>
    </row>
    <row r="3" spans="1:26" ht="17.25">
      <c r="A3" s="398" t="s">
        <v>991</v>
      </c>
      <c r="B3" s="398"/>
      <c r="C3" s="398"/>
      <c r="D3" s="398"/>
      <c r="E3" s="398"/>
      <c r="F3" s="398"/>
      <c r="G3" s="398"/>
      <c r="H3" s="398"/>
      <c r="I3" s="398"/>
      <c r="J3" s="398"/>
      <c r="K3" s="398"/>
      <c r="L3" s="398"/>
      <c r="M3" s="398"/>
      <c r="N3" s="402" t="s">
        <v>320</v>
      </c>
      <c r="O3" s="402"/>
      <c r="P3" s="402"/>
      <c r="Q3" s="402"/>
      <c r="R3" s="402"/>
      <c r="S3" s="402"/>
      <c r="T3" s="402"/>
      <c r="U3" s="402"/>
      <c r="V3" s="402"/>
      <c r="W3" s="402"/>
      <c r="X3" s="402"/>
      <c r="Y3" s="402"/>
      <c r="Z3" s="402"/>
    </row>
    <row r="4" spans="1:26">
      <c r="A4" s="400"/>
      <c r="B4" s="400"/>
      <c r="C4" s="400"/>
      <c r="D4" s="400"/>
      <c r="E4" s="400"/>
      <c r="F4" s="400"/>
      <c r="G4" s="400"/>
      <c r="H4" s="400"/>
      <c r="I4" s="400"/>
      <c r="J4" s="400"/>
      <c r="K4" s="400"/>
      <c r="L4" s="400"/>
      <c r="M4" s="400"/>
      <c r="N4" s="400"/>
      <c r="O4" s="400"/>
      <c r="P4" s="400"/>
      <c r="Q4" s="400"/>
      <c r="R4" s="400"/>
      <c r="S4" s="400"/>
      <c r="T4" s="400"/>
      <c r="U4" s="400"/>
      <c r="V4" s="400"/>
      <c r="W4" s="400"/>
      <c r="X4" s="400"/>
      <c r="Y4" s="400"/>
      <c r="Z4" s="400"/>
    </row>
    <row r="5" spans="1:26">
      <c r="A5" s="399" t="s">
        <v>835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 t="s">
        <v>1107</v>
      </c>
      <c r="O5" s="399"/>
      <c r="P5" s="399"/>
      <c r="Q5" s="399"/>
      <c r="R5" s="399"/>
      <c r="S5" s="399"/>
      <c r="T5" s="399"/>
      <c r="U5" s="399"/>
      <c r="V5" s="399"/>
      <c r="W5" s="399"/>
      <c r="X5" s="399"/>
      <c r="Y5" s="399"/>
      <c r="Z5" s="399"/>
    </row>
    <row r="6" spans="1:26">
      <c r="A6" s="403"/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6"/>
      <c r="N6" s="400"/>
      <c r="O6" s="400"/>
      <c r="P6" s="400"/>
      <c r="Q6" s="400"/>
      <c r="R6" s="400"/>
      <c r="S6" s="400"/>
      <c r="T6" s="400"/>
      <c r="U6" s="400"/>
      <c r="V6" s="400"/>
      <c r="W6" s="400"/>
      <c r="X6" s="400"/>
      <c r="Y6" s="400"/>
      <c r="Z6" s="400"/>
    </row>
    <row r="7" spans="1:26" ht="14.25" thickBot="1">
      <c r="A7" s="396"/>
      <c r="B7" s="396"/>
      <c r="C7" s="396"/>
      <c r="D7" s="396"/>
      <c r="E7" s="396"/>
      <c r="F7" s="396"/>
      <c r="G7" s="396"/>
      <c r="H7" s="396"/>
      <c r="I7" s="396"/>
      <c r="J7" s="396"/>
      <c r="K7" s="396"/>
      <c r="L7" s="396"/>
      <c r="M7" s="396"/>
      <c r="N7" s="396" t="s">
        <v>700</v>
      </c>
      <c r="O7" s="396"/>
      <c r="P7" s="396"/>
      <c r="Q7" s="396"/>
      <c r="R7" s="396"/>
      <c r="S7" s="396"/>
      <c r="T7" s="396"/>
      <c r="U7" s="396"/>
      <c r="V7" s="396"/>
      <c r="W7" s="396"/>
      <c r="X7" s="396"/>
      <c r="Y7" s="396"/>
      <c r="Z7" s="396"/>
    </row>
    <row r="8" spans="1:26" ht="13.5" customHeight="1">
      <c r="A8" s="22" t="s">
        <v>404</v>
      </c>
      <c r="B8" s="408" t="s">
        <v>321</v>
      </c>
      <c r="C8" s="408" t="s">
        <v>322</v>
      </c>
      <c r="D8" s="411" t="s">
        <v>512</v>
      </c>
      <c r="E8" s="412"/>
      <c r="F8" s="412"/>
      <c r="G8" s="413"/>
      <c r="H8" s="417" t="s">
        <v>543</v>
      </c>
      <c r="I8" s="418"/>
      <c r="J8" s="419"/>
      <c r="K8" s="411" t="s">
        <v>323</v>
      </c>
      <c r="L8" s="412"/>
      <c r="M8" s="412"/>
      <c r="N8" s="414" t="s">
        <v>335</v>
      </c>
      <c r="O8" s="414"/>
      <c r="P8" s="414"/>
      <c r="Q8" s="414"/>
      <c r="R8" s="414"/>
      <c r="S8" s="415"/>
      <c r="T8" s="390" t="s">
        <v>339</v>
      </c>
      <c r="U8" s="391"/>
      <c r="V8" s="392"/>
      <c r="W8" s="390" t="s">
        <v>340</v>
      </c>
      <c r="X8" s="391"/>
      <c r="Y8" s="392"/>
      <c r="Z8" s="15" t="s">
        <v>404</v>
      </c>
    </row>
    <row r="9" spans="1:26">
      <c r="A9" s="8" t="s">
        <v>855</v>
      </c>
      <c r="B9" s="409"/>
      <c r="C9" s="409"/>
      <c r="D9" s="405" t="s">
        <v>341</v>
      </c>
      <c r="E9" s="407"/>
      <c r="F9" s="406"/>
      <c r="G9" s="416" t="s">
        <v>734</v>
      </c>
      <c r="H9" s="420"/>
      <c r="I9" s="421"/>
      <c r="J9" s="422"/>
      <c r="K9" s="405" t="s">
        <v>319</v>
      </c>
      <c r="L9" s="407"/>
      <c r="M9" s="407"/>
      <c r="N9" s="407" t="s">
        <v>748</v>
      </c>
      <c r="O9" s="406"/>
      <c r="P9" s="405" t="s">
        <v>749</v>
      </c>
      <c r="Q9" s="406"/>
      <c r="R9" s="405" t="s">
        <v>750</v>
      </c>
      <c r="S9" s="406"/>
      <c r="T9" s="393"/>
      <c r="U9" s="394"/>
      <c r="V9" s="395"/>
      <c r="W9" s="393"/>
      <c r="X9" s="394"/>
      <c r="Y9" s="395"/>
      <c r="Z9" s="7" t="s">
        <v>855</v>
      </c>
    </row>
    <row r="10" spans="1:26">
      <c r="A10" s="29" t="s">
        <v>721</v>
      </c>
      <c r="B10" s="410"/>
      <c r="C10" s="410"/>
      <c r="D10" s="29" t="s">
        <v>671</v>
      </c>
      <c r="E10" s="26" t="s">
        <v>443</v>
      </c>
      <c r="F10" s="31" t="s">
        <v>444</v>
      </c>
      <c r="G10" s="410"/>
      <c r="H10" s="29" t="s">
        <v>671</v>
      </c>
      <c r="I10" s="27" t="s">
        <v>443</v>
      </c>
      <c r="J10" s="31" t="s">
        <v>444</v>
      </c>
      <c r="K10" s="27" t="s">
        <v>671</v>
      </c>
      <c r="L10" s="27" t="s">
        <v>443</v>
      </c>
      <c r="M10" s="27" t="s">
        <v>444</v>
      </c>
      <c r="N10" s="29" t="s">
        <v>443</v>
      </c>
      <c r="O10" s="26" t="s">
        <v>444</v>
      </c>
      <c r="P10" s="27" t="s">
        <v>443</v>
      </c>
      <c r="Q10" s="31" t="s">
        <v>444</v>
      </c>
      <c r="R10" s="29" t="s">
        <v>443</v>
      </c>
      <c r="S10" s="26" t="s">
        <v>444</v>
      </c>
      <c r="T10" s="27" t="s">
        <v>671</v>
      </c>
      <c r="U10" s="26" t="s">
        <v>443</v>
      </c>
      <c r="V10" s="26" t="s">
        <v>444</v>
      </c>
      <c r="W10" s="27" t="s">
        <v>671</v>
      </c>
      <c r="X10" s="26" t="s">
        <v>443</v>
      </c>
      <c r="Y10" s="26" t="s">
        <v>444</v>
      </c>
      <c r="Z10" s="27" t="s">
        <v>721</v>
      </c>
    </row>
    <row r="11" spans="1:26" ht="26.25" customHeight="1">
      <c r="A11" s="12" t="s">
        <v>1085</v>
      </c>
      <c r="B11" s="228">
        <v>57</v>
      </c>
      <c r="C11" s="203">
        <v>265</v>
      </c>
      <c r="D11" s="203">
        <v>440</v>
      </c>
      <c r="E11" s="203">
        <v>45</v>
      </c>
      <c r="F11" s="203">
        <v>395</v>
      </c>
      <c r="G11" s="203">
        <v>54</v>
      </c>
      <c r="H11" s="203">
        <v>110</v>
      </c>
      <c r="I11" s="203">
        <v>61</v>
      </c>
      <c r="J11" s="203">
        <v>49</v>
      </c>
      <c r="K11" s="203">
        <v>4918</v>
      </c>
      <c r="L11" s="203">
        <v>2507</v>
      </c>
      <c r="M11" s="203">
        <v>2411</v>
      </c>
      <c r="N11" s="203">
        <v>680</v>
      </c>
      <c r="O11" s="203">
        <v>595</v>
      </c>
      <c r="P11" s="203">
        <v>881</v>
      </c>
      <c r="Q11" s="203">
        <v>863</v>
      </c>
      <c r="R11" s="203">
        <v>946</v>
      </c>
      <c r="S11" s="203">
        <v>953</v>
      </c>
      <c r="T11" s="203">
        <v>1730</v>
      </c>
      <c r="U11" s="203">
        <v>899</v>
      </c>
      <c r="V11" s="203">
        <v>831</v>
      </c>
      <c r="W11" s="203">
        <v>1987</v>
      </c>
      <c r="X11" s="203">
        <v>1008</v>
      </c>
      <c r="Y11" s="212">
        <v>979</v>
      </c>
      <c r="Z11" s="34" t="s">
        <v>803</v>
      </c>
    </row>
    <row r="12" spans="1:26" ht="26.25" customHeight="1">
      <c r="A12" s="12" t="s">
        <v>887</v>
      </c>
      <c r="B12" s="228">
        <v>55</v>
      </c>
      <c r="C12" s="203">
        <v>259</v>
      </c>
      <c r="D12" s="203">
        <v>432</v>
      </c>
      <c r="E12" s="203">
        <v>37</v>
      </c>
      <c r="F12" s="203">
        <v>395</v>
      </c>
      <c r="G12" s="203">
        <v>59</v>
      </c>
      <c r="H12" s="203">
        <v>112</v>
      </c>
      <c r="I12" s="203">
        <v>58</v>
      </c>
      <c r="J12" s="203">
        <v>54</v>
      </c>
      <c r="K12" s="203">
        <v>4900</v>
      </c>
      <c r="L12" s="203">
        <v>2498</v>
      </c>
      <c r="M12" s="203">
        <v>2402</v>
      </c>
      <c r="N12" s="203">
        <v>641</v>
      </c>
      <c r="O12" s="203">
        <v>648</v>
      </c>
      <c r="P12" s="203">
        <v>954</v>
      </c>
      <c r="Q12" s="203">
        <v>870</v>
      </c>
      <c r="R12" s="203">
        <v>903</v>
      </c>
      <c r="S12" s="203">
        <v>884</v>
      </c>
      <c r="T12" s="203">
        <v>1609</v>
      </c>
      <c r="U12" s="203">
        <v>788</v>
      </c>
      <c r="V12" s="203">
        <v>821</v>
      </c>
      <c r="W12" s="203">
        <v>1912</v>
      </c>
      <c r="X12" s="203">
        <v>954</v>
      </c>
      <c r="Y12" s="212">
        <v>958</v>
      </c>
      <c r="Z12" s="34" t="s">
        <v>887</v>
      </c>
    </row>
    <row r="13" spans="1:26" ht="26.25" customHeight="1">
      <c r="A13" s="12" t="s">
        <v>893</v>
      </c>
      <c r="B13" s="228">
        <v>54</v>
      </c>
      <c r="C13" s="203">
        <v>256</v>
      </c>
      <c r="D13" s="203">
        <v>440</v>
      </c>
      <c r="E13" s="203">
        <v>39</v>
      </c>
      <c r="F13" s="203">
        <v>401</v>
      </c>
      <c r="G13" s="203">
        <v>65</v>
      </c>
      <c r="H13" s="203">
        <v>114</v>
      </c>
      <c r="I13" s="203">
        <v>59</v>
      </c>
      <c r="J13" s="203">
        <v>55</v>
      </c>
      <c r="K13" s="203">
        <v>4986</v>
      </c>
      <c r="L13" s="203">
        <v>2561</v>
      </c>
      <c r="M13" s="203">
        <v>2425</v>
      </c>
      <c r="N13" s="203">
        <v>719</v>
      </c>
      <c r="O13" s="203">
        <v>643</v>
      </c>
      <c r="P13" s="203">
        <v>858</v>
      </c>
      <c r="Q13" s="203">
        <v>899</v>
      </c>
      <c r="R13" s="203">
        <v>984</v>
      </c>
      <c r="S13" s="203">
        <v>883</v>
      </c>
      <c r="T13" s="203">
        <v>1635</v>
      </c>
      <c r="U13" s="203">
        <v>835</v>
      </c>
      <c r="V13" s="203">
        <v>800</v>
      </c>
      <c r="W13" s="203">
        <v>1794</v>
      </c>
      <c r="X13" s="203">
        <v>901</v>
      </c>
      <c r="Y13" s="203">
        <v>893</v>
      </c>
      <c r="Z13" s="34" t="s">
        <v>893</v>
      </c>
    </row>
    <row r="14" spans="1:26" ht="26.25" customHeight="1">
      <c r="A14" s="12" t="s">
        <v>953</v>
      </c>
      <c r="B14" s="228">
        <v>54</v>
      </c>
      <c r="C14" s="203">
        <v>259</v>
      </c>
      <c r="D14" s="203">
        <v>442</v>
      </c>
      <c r="E14" s="203">
        <v>42</v>
      </c>
      <c r="F14" s="203">
        <v>400</v>
      </c>
      <c r="G14" s="203">
        <v>59</v>
      </c>
      <c r="H14" s="203">
        <v>116</v>
      </c>
      <c r="I14" s="203">
        <v>60</v>
      </c>
      <c r="J14" s="203">
        <v>56</v>
      </c>
      <c r="K14" s="203">
        <v>4862</v>
      </c>
      <c r="L14" s="203">
        <v>2432</v>
      </c>
      <c r="M14" s="203">
        <v>2430</v>
      </c>
      <c r="N14" s="203">
        <v>677</v>
      </c>
      <c r="O14" s="203">
        <v>643</v>
      </c>
      <c r="P14" s="203">
        <v>894</v>
      </c>
      <c r="Q14" s="203">
        <v>875</v>
      </c>
      <c r="R14" s="203">
        <v>861</v>
      </c>
      <c r="S14" s="203">
        <v>912</v>
      </c>
      <c r="T14" s="203">
        <v>1463</v>
      </c>
      <c r="U14" s="203">
        <v>708</v>
      </c>
      <c r="V14" s="203">
        <v>755</v>
      </c>
      <c r="W14" s="203">
        <v>1863</v>
      </c>
      <c r="X14" s="203">
        <v>986</v>
      </c>
      <c r="Y14" s="203">
        <v>877</v>
      </c>
      <c r="Z14" s="34" t="s">
        <v>953</v>
      </c>
    </row>
    <row r="15" spans="1:26" ht="26.25" customHeight="1">
      <c r="A15" s="12" t="s">
        <v>1086</v>
      </c>
      <c r="B15" s="228">
        <f t="shared" ref="B15:Y15" si="0">SUM(B16,B17,B18)</f>
        <v>54</v>
      </c>
      <c r="C15" s="203">
        <f t="shared" si="0"/>
        <v>261</v>
      </c>
      <c r="D15" s="203">
        <f t="shared" si="0"/>
        <v>426</v>
      </c>
      <c r="E15" s="203">
        <f t="shared" si="0"/>
        <v>39</v>
      </c>
      <c r="F15" s="203">
        <f t="shared" si="0"/>
        <v>387</v>
      </c>
      <c r="G15" s="203">
        <f t="shared" si="0"/>
        <v>71</v>
      </c>
      <c r="H15" s="203">
        <f t="shared" si="0"/>
        <v>115</v>
      </c>
      <c r="I15" s="203">
        <f t="shared" si="0"/>
        <v>60</v>
      </c>
      <c r="J15" s="203">
        <f t="shared" si="0"/>
        <v>55</v>
      </c>
      <c r="K15" s="203">
        <f t="shared" si="0"/>
        <v>4779</v>
      </c>
      <c r="L15" s="203">
        <f t="shared" si="0"/>
        <v>2417</v>
      </c>
      <c r="M15" s="203">
        <f t="shared" si="0"/>
        <v>2362</v>
      </c>
      <c r="N15" s="203">
        <f>SUM(N16,N17,N18)</f>
        <v>683</v>
      </c>
      <c r="O15" s="203">
        <f t="shared" si="0"/>
        <v>637</v>
      </c>
      <c r="P15" s="203">
        <f t="shared" si="0"/>
        <v>824</v>
      </c>
      <c r="Q15" s="203">
        <f t="shared" si="0"/>
        <v>820</v>
      </c>
      <c r="R15" s="203">
        <f t="shared" si="0"/>
        <v>910</v>
      </c>
      <c r="S15" s="203">
        <f t="shared" si="0"/>
        <v>905</v>
      </c>
      <c r="T15" s="203">
        <f>SUM(T16,T17,T18)</f>
        <v>1411</v>
      </c>
      <c r="U15" s="203">
        <f t="shared" si="0"/>
        <v>692</v>
      </c>
      <c r="V15" s="203">
        <f t="shared" si="0"/>
        <v>719</v>
      </c>
      <c r="W15" s="203">
        <f t="shared" si="0"/>
        <v>1779</v>
      </c>
      <c r="X15" s="203">
        <f t="shared" si="0"/>
        <v>849</v>
      </c>
      <c r="Y15" s="203">
        <f t="shared" si="0"/>
        <v>930</v>
      </c>
      <c r="Z15" s="34" t="s">
        <v>1086</v>
      </c>
    </row>
    <row r="16" spans="1:26" ht="26.25" customHeight="1">
      <c r="A16" s="12" t="s">
        <v>731</v>
      </c>
      <c r="B16" s="229">
        <v>1</v>
      </c>
      <c r="C16" s="181">
        <v>5</v>
      </c>
      <c r="D16" s="203">
        <f>SUM(E16:F16)</f>
        <v>7</v>
      </c>
      <c r="E16" s="181">
        <v>2</v>
      </c>
      <c r="F16" s="181">
        <v>5</v>
      </c>
      <c r="G16" s="213">
        <v>3</v>
      </c>
      <c r="H16" s="203">
        <f>SUM(I16,J16)</f>
        <v>1</v>
      </c>
      <c r="I16" s="181">
        <v>1</v>
      </c>
      <c r="J16" s="181">
        <v>0</v>
      </c>
      <c r="K16" s="203">
        <f>SUM(L16:M16)</f>
        <v>145</v>
      </c>
      <c r="L16" s="203">
        <v>72</v>
      </c>
      <c r="M16" s="203">
        <v>73</v>
      </c>
      <c r="N16" s="181">
        <v>12</v>
      </c>
      <c r="O16" s="181">
        <v>12</v>
      </c>
      <c r="P16" s="181">
        <v>30</v>
      </c>
      <c r="Q16" s="181">
        <v>30</v>
      </c>
      <c r="R16" s="181">
        <v>30</v>
      </c>
      <c r="S16" s="181">
        <v>31</v>
      </c>
      <c r="T16" s="203">
        <f>SUM(U16,V16)</f>
        <v>60</v>
      </c>
      <c r="U16" s="213">
        <v>30</v>
      </c>
      <c r="V16" s="213">
        <v>30</v>
      </c>
      <c r="W16" s="203">
        <f>SUM(X16:Y16)</f>
        <v>58</v>
      </c>
      <c r="X16" s="213">
        <v>29</v>
      </c>
      <c r="Y16" s="215">
        <v>29</v>
      </c>
      <c r="Z16" s="35" t="s">
        <v>718</v>
      </c>
    </row>
    <row r="17" spans="1:26" ht="26.25" customHeight="1">
      <c r="A17" s="12" t="s">
        <v>732</v>
      </c>
      <c r="B17" s="229">
        <v>2</v>
      </c>
      <c r="C17" s="181">
        <v>6</v>
      </c>
      <c r="D17" s="203">
        <f>SUM(E17:F17)</f>
        <v>8</v>
      </c>
      <c r="E17" s="213">
        <v>0</v>
      </c>
      <c r="F17" s="213">
        <v>8</v>
      </c>
      <c r="G17" s="213">
        <v>1</v>
      </c>
      <c r="H17" s="203">
        <f>SUM(I17,J17)</f>
        <v>0</v>
      </c>
      <c r="I17" s="181" t="s">
        <v>977</v>
      </c>
      <c r="J17" s="181" t="s">
        <v>977</v>
      </c>
      <c r="K17" s="203">
        <f>SUM(L17:M17)</f>
        <v>86</v>
      </c>
      <c r="L17" s="203">
        <v>39</v>
      </c>
      <c r="M17" s="203">
        <v>47</v>
      </c>
      <c r="N17" s="181">
        <v>1</v>
      </c>
      <c r="O17" s="181">
        <v>1</v>
      </c>
      <c r="P17" s="181">
        <v>25</v>
      </c>
      <c r="Q17" s="181">
        <v>13</v>
      </c>
      <c r="R17" s="181">
        <v>13</v>
      </c>
      <c r="S17" s="181">
        <v>33</v>
      </c>
      <c r="T17" s="203">
        <f>SUM(U17,V17)</f>
        <v>47</v>
      </c>
      <c r="U17" s="213">
        <v>28</v>
      </c>
      <c r="V17" s="213">
        <v>19</v>
      </c>
      <c r="W17" s="203">
        <f>SUM(X17:Y17)</f>
        <v>42</v>
      </c>
      <c r="X17" s="213">
        <v>25</v>
      </c>
      <c r="Y17" s="215">
        <v>17</v>
      </c>
      <c r="Z17" s="35" t="s">
        <v>719</v>
      </c>
    </row>
    <row r="18" spans="1:26" ht="26.25" customHeight="1" thickBot="1">
      <c r="A18" s="12" t="s">
        <v>733</v>
      </c>
      <c r="B18" s="229">
        <v>51</v>
      </c>
      <c r="C18" s="181">
        <v>250</v>
      </c>
      <c r="D18" s="203">
        <f>SUM(E18:F18)</f>
        <v>411</v>
      </c>
      <c r="E18" s="181">
        <v>37</v>
      </c>
      <c r="F18" s="181">
        <v>374</v>
      </c>
      <c r="G18" s="213">
        <v>67</v>
      </c>
      <c r="H18" s="203">
        <f>SUM(I18,J18)</f>
        <v>114</v>
      </c>
      <c r="I18" s="181">
        <v>59</v>
      </c>
      <c r="J18" s="181">
        <v>55</v>
      </c>
      <c r="K18" s="203">
        <f>SUM(L18:M18)</f>
        <v>4548</v>
      </c>
      <c r="L18" s="203">
        <v>2306</v>
      </c>
      <c r="M18" s="203">
        <v>2242</v>
      </c>
      <c r="N18" s="222">
        <v>670</v>
      </c>
      <c r="O18" s="222">
        <v>624</v>
      </c>
      <c r="P18" s="222">
        <v>769</v>
      </c>
      <c r="Q18" s="222">
        <v>777</v>
      </c>
      <c r="R18" s="222">
        <v>867</v>
      </c>
      <c r="S18" s="222">
        <v>841</v>
      </c>
      <c r="T18" s="227">
        <f>SUM(U18,V18)</f>
        <v>1304</v>
      </c>
      <c r="U18" s="223">
        <v>634</v>
      </c>
      <c r="V18" s="223">
        <v>670</v>
      </c>
      <c r="W18" s="227">
        <f>SUM(X18:Y18)</f>
        <v>1679</v>
      </c>
      <c r="X18" s="223">
        <v>795</v>
      </c>
      <c r="Y18" s="230">
        <v>884</v>
      </c>
      <c r="Z18" s="74" t="s">
        <v>720</v>
      </c>
    </row>
    <row r="19" spans="1:26" ht="13.5" customHeight="1">
      <c r="A19" s="404" t="s">
        <v>877</v>
      </c>
      <c r="B19" s="404"/>
      <c r="C19" s="404"/>
      <c r="D19" s="404"/>
      <c r="E19" s="404"/>
      <c r="F19" s="404"/>
      <c r="G19" s="404"/>
      <c r="H19" s="404"/>
      <c r="I19" s="404"/>
      <c r="J19" s="404"/>
      <c r="K19" s="404"/>
      <c r="L19" s="404"/>
      <c r="M19" s="404"/>
    </row>
  </sheetData>
  <mergeCells count="29">
    <mergeCell ref="A19:M19"/>
    <mergeCell ref="P9:Q9"/>
    <mergeCell ref="R9:S9"/>
    <mergeCell ref="K9:M9"/>
    <mergeCell ref="C8:C10"/>
    <mergeCell ref="D8:G8"/>
    <mergeCell ref="N8:S8"/>
    <mergeCell ref="N9:O9"/>
    <mergeCell ref="K8:M8"/>
    <mergeCell ref="B8:B10"/>
    <mergeCell ref="D9:F9"/>
    <mergeCell ref="G9:G10"/>
    <mergeCell ref="H8:J9"/>
    <mergeCell ref="T8:V9"/>
    <mergeCell ref="W8:Y9"/>
    <mergeCell ref="N7:Z7"/>
    <mergeCell ref="A7:M7"/>
    <mergeCell ref="A1:M1"/>
    <mergeCell ref="A3:M3"/>
    <mergeCell ref="A5:M5"/>
    <mergeCell ref="A2:M2"/>
    <mergeCell ref="N1:Z1"/>
    <mergeCell ref="N3:Z3"/>
    <mergeCell ref="N2:Z2"/>
    <mergeCell ref="A4:M4"/>
    <mergeCell ref="N6:Z6"/>
    <mergeCell ref="N4:Z4"/>
    <mergeCell ref="A6:L6"/>
    <mergeCell ref="N5:Z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7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9" sqref="F29"/>
    </sheetView>
  </sheetViews>
  <sheetFormatPr defaultRowHeight="13.5"/>
  <cols>
    <col min="1" max="1" width="8.75" style="11" customWidth="1"/>
    <col min="2" max="3" width="3.375" style="11" customWidth="1"/>
    <col min="4" max="15" width="6.375" style="11" customWidth="1"/>
    <col min="16" max="29" width="6.5" style="11" customWidth="1"/>
    <col min="30" max="16384" width="9" style="11"/>
  </cols>
  <sheetData>
    <row r="1" spans="1:29" ht="17.25">
      <c r="A1" s="398" t="s">
        <v>992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423"/>
      <c r="N1" s="423"/>
      <c r="O1" s="423"/>
      <c r="P1" s="402" t="s">
        <v>320</v>
      </c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</row>
    <row r="3" spans="1:29">
      <c r="A3" s="399" t="s">
        <v>836</v>
      </c>
      <c r="B3" s="399"/>
      <c r="C3" s="399"/>
      <c r="D3" s="399"/>
      <c r="E3" s="399"/>
      <c r="F3" s="399"/>
      <c r="G3" s="399"/>
      <c r="H3" s="399"/>
      <c r="I3" s="399"/>
      <c r="J3" s="399"/>
      <c r="K3" s="423"/>
      <c r="L3" s="423"/>
      <c r="M3" s="423"/>
      <c r="N3" s="10"/>
      <c r="O3" s="10"/>
      <c r="P3" s="399" t="s">
        <v>1108</v>
      </c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399"/>
    </row>
    <row r="4" spans="1:29"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4.25" thickBot="1">
      <c r="A5" s="43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436"/>
      <c r="N5" s="436"/>
      <c r="O5" s="436"/>
      <c r="P5" s="426" t="s">
        <v>700</v>
      </c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  <c r="AB5" s="426"/>
      <c r="AC5" s="426"/>
    </row>
    <row r="6" spans="1:29">
      <c r="A6" s="22" t="s">
        <v>404</v>
      </c>
      <c r="B6" s="428" t="s">
        <v>346</v>
      </c>
      <c r="C6" s="429"/>
      <c r="D6" s="409" t="s">
        <v>322</v>
      </c>
      <c r="E6" s="393" t="s">
        <v>512</v>
      </c>
      <c r="F6" s="394"/>
      <c r="G6" s="394"/>
      <c r="H6" s="395"/>
      <c r="I6" s="428" t="s">
        <v>347</v>
      </c>
      <c r="J6" s="437"/>
      <c r="K6" s="437"/>
      <c r="L6" s="7" t="s">
        <v>722</v>
      </c>
      <c r="M6" s="393" t="s">
        <v>351</v>
      </c>
      <c r="N6" s="394"/>
      <c r="O6" s="394"/>
      <c r="P6" s="404" t="s">
        <v>352</v>
      </c>
      <c r="Q6" s="404"/>
      <c r="R6" s="404"/>
      <c r="S6" s="404"/>
      <c r="T6" s="404"/>
      <c r="U6" s="404"/>
      <c r="V6" s="424"/>
      <c r="W6" s="424"/>
      <c r="X6" s="424"/>
      <c r="Y6" s="424"/>
      <c r="Z6" s="424"/>
      <c r="AA6" s="425"/>
      <c r="AB6" s="16" t="s">
        <v>353</v>
      </c>
      <c r="AC6" s="22" t="s">
        <v>692</v>
      </c>
    </row>
    <row r="7" spans="1:29">
      <c r="A7" s="8" t="s">
        <v>855</v>
      </c>
      <c r="B7" s="430"/>
      <c r="C7" s="429"/>
      <c r="D7" s="409"/>
      <c r="E7" s="405" t="s">
        <v>341</v>
      </c>
      <c r="F7" s="407"/>
      <c r="G7" s="407"/>
      <c r="H7" s="416" t="s">
        <v>734</v>
      </c>
      <c r="I7" s="393" t="s">
        <v>343</v>
      </c>
      <c r="J7" s="394"/>
      <c r="K7" s="395"/>
      <c r="L7" s="8" t="s">
        <v>723</v>
      </c>
      <c r="M7" s="433" t="s">
        <v>726</v>
      </c>
      <c r="N7" s="434"/>
      <c r="O7" s="434"/>
      <c r="P7" s="407" t="s">
        <v>751</v>
      </c>
      <c r="Q7" s="406"/>
      <c r="R7" s="405" t="s">
        <v>752</v>
      </c>
      <c r="S7" s="406"/>
      <c r="T7" s="405" t="s">
        <v>753</v>
      </c>
      <c r="U7" s="406"/>
      <c r="V7" s="405" t="s">
        <v>111</v>
      </c>
      <c r="W7" s="406"/>
      <c r="X7" s="405" t="s">
        <v>112</v>
      </c>
      <c r="Y7" s="406"/>
      <c r="Z7" s="405" t="s">
        <v>113</v>
      </c>
      <c r="AA7" s="406"/>
      <c r="AB7" s="25" t="s">
        <v>725</v>
      </c>
      <c r="AC7" s="8" t="s">
        <v>855</v>
      </c>
    </row>
    <row r="8" spans="1:29">
      <c r="A8" s="29" t="s">
        <v>721</v>
      </c>
      <c r="B8" s="431"/>
      <c r="C8" s="432"/>
      <c r="D8" s="410"/>
      <c r="E8" s="29" t="s">
        <v>671</v>
      </c>
      <c r="F8" s="26" t="s">
        <v>443</v>
      </c>
      <c r="G8" s="31" t="s">
        <v>444</v>
      </c>
      <c r="H8" s="410"/>
      <c r="I8" s="27" t="s">
        <v>671</v>
      </c>
      <c r="J8" s="27" t="s">
        <v>443</v>
      </c>
      <c r="K8" s="27" t="s">
        <v>444</v>
      </c>
      <c r="L8" s="27" t="s">
        <v>724</v>
      </c>
      <c r="M8" s="127" t="s">
        <v>671</v>
      </c>
      <c r="N8" s="127" t="s">
        <v>443</v>
      </c>
      <c r="O8" s="127" t="s">
        <v>444</v>
      </c>
      <c r="P8" s="29" t="s">
        <v>443</v>
      </c>
      <c r="Q8" s="26" t="s">
        <v>444</v>
      </c>
      <c r="R8" s="31" t="s">
        <v>443</v>
      </c>
      <c r="S8" s="26" t="s">
        <v>444</v>
      </c>
      <c r="T8" s="31" t="s">
        <v>443</v>
      </c>
      <c r="U8" s="26" t="s">
        <v>444</v>
      </c>
      <c r="V8" s="31" t="s">
        <v>443</v>
      </c>
      <c r="W8" s="26" t="s">
        <v>444</v>
      </c>
      <c r="X8" s="31" t="s">
        <v>443</v>
      </c>
      <c r="Y8" s="26" t="s">
        <v>444</v>
      </c>
      <c r="Z8" s="31" t="s">
        <v>443</v>
      </c>
      <c r="AA8" s="26" t="s">
        <v>444</v>
      </c>
      <c r="AB8" s="30" t="s">
        <v>356</v>
      </c>
      <c r="AC8" s="29" t="s">
        <v>406</v>
      </c>
    </row>
    <row r="9" spans="1:29" ht="27" customHeight="1">
      <c r="A9" s="12" t="s">
        <v>1085</v>
      </c>
      <c r="B9" s="37" t="s">
        <v>621</v>
      </c>
      <c r="C9" s="212">
        <v>78</v>
      </c>
      <c r="D9" s="203">
        <v>922</v>
      </c>
      <c r="E9" s="203">
        <v>1408</v>
      </c>
      <c r="F9" s="203">
        <v>633</v>
      </c>
      <c r="G9" s="203">
        <v>775</v>
      </c>
      <c r="H9" s="203">
        <v>60</v>
      </c>
      <c r="I9" s="203">
        <v>249</v>
      </c>
      <c r="J9" s="203">
        <v>79</v>
      </c>
      <c r="K9" s="203">
        <v>170</v>
      </c>
      <c r="L9" s="203">
        <v>270</v>
      </c>
      <c r="M9" s="203">
        <v>23546</v>
      </c>
      <c r="N9" s="203">
        <v>11998</v>
      </c>
      <c r="O9" s="203">
        <v>11548</v>
      </c>
      <c r="P9" s="203">
        <v>1845</v>
      </c>
      <c r="Q9" s="203">
        <v>1803</v>
      </c>
      <c r="R9" s="203">
        <v>1909</v>
      </c>
      <c r="S9" s="203">
        <v>1901</v>
      </c>
      <c r="T9" s="203">
        <v>1993</v>
      </c>
      <c r="U9" s="203">
        <v>1907</v>
      </c>
      <c r="V9" s="203">
        <v>2058</v>
      </c>
      <c r="W9" s="203">
        <v>1921</v>
      </c>
      <c r="X9" s="203">
        <v>2057</v>
      </c>
      <c r="Y9" s="203">
        <v>1996</v>
      </c>
      <c r="Z9" s="203">
        <v>2136</v>
      </c>
      <c r="AA9" s="203">
        <v>2020</v>
      </c>
      <c r="AB9" s="204">
        <v>26</v>
      </c>
      <c r="AC9" s="12" t="s">
        <v>803</v>
      </c>
    </row>
    <row r="10" spans="1:29" ht="27" customHeight="1">
      <c r="A10" s="12" t="s">
        <v>887</v>
      </c>
      <c r="B10" s="37" t="s">
        <v>621</v>
      </c>
      <c r="C10" s="212">
        <v>78</v>
      </c>
      <c r="D10" s="203">
        <v>932</v>
      </c>
      <c r="E10" s="203">
        <v>1428</v>
      </c>
      <c r="F10" s="203">
        <v>649</v>
      </c>
      <c r="G10" s="203">
        <v>779</v>
      </c>
      <c r="H10" s="203">
        <v>56</v>
      </c>
      <c r="I10" s="203">
        <v>229</v>
      </c>
      <c r="J10" s="203">
        <v>81</v>
      </c>
      <c r="K10" s="203">
        <v>148</v>
      </c>
      <c r="L10" s="203">
        <v>266</v>
      </c>
      <c r="M10" s="203">
        <v>23078</v>
      </c>
      <c r="N10" s="203">
        <v>11687</v>
      </c>
      <c r="O10" s="203">
        <v>11391</v>
      </c>
      <c r="P10" s="203">
        <v>1800</v>
      </c>
      <c r="Q10" s="203">
        <v>1852</v>
      </c>
      <c r="R10" s="203">
        <v>1853</v>
      </c>
      <c r="S10" s="203">
        <v>1813</v>
      </c>
      <c r="T10" s="203">
        <v>1905</v>
      </c>
      <c r="U10" s="203">
        <v>1919</v>
      </c>
      <c r="V10" s="203">
        <v>2018</v>
      </c>
      <c r="W10" s="203">
        <v>1898</v>
      </c>
      <c r="X10" s="203">
        <v>2048</v>
      </c>
      <c r="Y10" s="203">
        <v>1915</v>
      </c>
      <c r="Z10" s="203">
        <v>2063</v>
      </c>
      <c r="AA10" s="203">
        <v>1994</v>
      </c>
      <c r="AB10" s="204">
        <v>25</v>
      </c>
      <c r="AC10" s="12" t="s">
        <v>887</v>
      </c>
    </row>
    <row r="11" spans="1:29" ht="27" customHeight="1">
      <c r="A11" s="12" t="s">
        <v>893</v>
      </c>
      <c r="B11" s="37" t="s">
        <v>621</v>
      </c>
      <c r="C11" s="212">
        <v>78</v>
      </c>
      <c r="D11" s="203">
        <v>924</v>
      </c>
      <c r="E11" s="203">
        <v>1406</v>
      </c>
      <c r="F11" s="203">
        <v>640</v>
      </c>
      <c r="G11" s="203">
        <v>766</v>
      </c>
      <c r="H11" s="203">
        <v>54</v>
      </c>
      <c r="I11" s="203">
        <v>228</v>
      </c>
      <c r="J11" s="203">
        <v>80</v>
      </c>
      <c r="K11" s="203">
        <v>148</v>
      </c>
      <c r="L11" s="203">
        <v>262</v>
      </c>
      <c r="M11" s="203">
        <v>22434</v>
      </c>
      <c r="N11" s="203">
        <v>11349</v>
      </c>
      <c r="O11" s="203">
        <v>11085</v>
      </c>
      <c r="P11" s="203">
        <v>1754</v>
      </c>
      <c r="Q11" s="203">
        <v>1703</v>
      </c>
      <c r="R11" s="203">
        <v>1782</v>
      </c>
      <c r="S11" s="203">
        <v>1856</v>
      </c>
      <c r="T11" s="203">
        <v>1836</v>
      </c>
      <c r="U11" s="203">
        <v>1816</v>
      </c>
      <c r="V11" s="203">
        <v>1898</v>
      </c>
      <c r="W11" s="203">
        <v>1909</v>
      </c>
      <c r="X11" s="203">
        <v>2014</v>
      </c>
      <c r="Y11" s="203">
        <v>1895</v>
      </c>
      <c r="Z11" s="203">
        <v>2065</v>
      </c>
      <c r="AA11" s="203">
        <v>1906</v>
      </c>
      <c r="AB11" s="204">
        <v>26</v>
      </c>
      <c r="AC11" s="12" t="s">
        <v>893</v>
      </c>
    </row>
    <row r="12" spans="1:29" ht="27" customHeight="1">
      <c r="A12" s="12" t="s">
        <v>953</v>
      </c>
      <c r="B12" s="37" t="s">
        <v>621</v>
      </c>
      <c r="C12" s="212">
        <v>78</v>
      </c>
      <c r="D12" s="212">
        <v>914</v>
      </c>
      <c r="E12" s="212">
        <v>1405</v>
      </c>
      <c r="F12" s="212">
        <v>629</v>
      </c>
      <c r="G12" s="212">
        <v>776</v>
      </c>
      <c r="H12" s="212">
        <v>50</v>
      </c>
      <c r="I12" s="212">
        <v>216</v>
      </c>
      <c r="J12" s="212">
        <v>81</v>
      </c>
      <c r="K12" s="212">
        <v>135</v>
      </c>
      <c r="L12" s="212">
        <v>262</v>
      </c>
      <c r="M12" s="212">
        <v>21949</v>
      </c>
      <c r="N12" s="212">
        <v>11099</v>
      </c>
      <c r="O12" s="212">
        <v>10850</v>
      </c>
      <c r="P12" s="212">
        <v>1833</v>
      </c>
      <c r="Q12" s="212">
        <v>1691</v>
      </c>
      <c r="R12" s="212">
        <v>1755</v>
      </c>
      <c r="S12" s="212">
        <v>1703</v>
      </c>
      <c r="T12" s="212">
        <v>1766</v>
      </c>
      <c r="U12" s="212">
        <v>1836</v>
      </c>
      <c r="V12" s="212">
        <v>1835</v>
      </c>
      <c r="W12" s="212">
        <v>1811</v>
      </c>
      <c r="X12" s="212">
        <v>1899</v>
      </c>
      <c r="Y12" s="212">
        <v>1916</v>
      </c>
      <c r="Z12" s="212">
        <v>2011</v>
      </c>
      <c r="AA12" s="212">
        <v>1893</v>
      </c>
      <c r="AB12" s="204">
        <v>24</v>
      </c>
      <c r="AC12" s="12" t="s">
        <v>953</v>
      </c>
    </row>
    <row r="13" spans="1:29" ht="27" customHeight="1">
      <c r="A13" s="12" t="s">
        <v>1086</v>
      </c>
      <c r="B13" s="37" t="s">
        <v>621</v>
      </c>
      <c r="C13" s="212">
        <f t="shared" ref="C13:AB13" si="0">SUM(C14:C16)</f>
        <v>78</v>
      </c>
      <c r="D13" s="212">
        <f t="shared" si="0"/>
        <v>923</v>
      </c>
      <c r="E13" s="212">
        <f>SUM(E14:E16)</f>
        <v>1424</v>
      </c>
      <c r="F13" s="212">
        <f t="shared" si="0"/>
        <v>627</v>
      </c>
      <c r="G13" s="212">
        <f>SUM(G14:G16)</f>
        <v>797</v>
      </c>
      <c r="H13" s="212">
        <f t="shared" si="0"/>
        <v>61</v>
      </c>
      <c r="I13" s="212">
        <f t="shared" si="0"/>
        <v>206</v>
      </c>
      <c r="J13" s="212">
        <f t="shared" si="0"/>
        <v>81</v>
      </c>
      <c r="K13" s="212">
        <f t="shared" si="0"/>
        <v>125</v>
      </c>
      <c r="L13" s="212" t="e">
        <f t="shared" si="0"/>
        <v>#REF!</v>
      </c>
      <c r="M13" s="212">
        <f t="shared" si="0"/>
        <v>21586</v>
      </c>
      <c r="N13" s="212">
        <f t="shared" si="0"/>
        <v>10856</v>
      </c>
      <c r="O13" s="212">
        <f t="shared" si="0"/>
        <v>10730</v>
      </c>
      <c r="P13" s="212">
        <f t="shared" si="0"/>
        <v>1739</v>
      </c>
      <c r="Q13" s="212">
        <f t="shared" si="0"/>
        <v>1750</v>
      </c>
      <c r="R13" s="212">
        <f t="shared" si="0"/>
        <v>1846</v>
      </c>
      <c r="S13" s="212">
        <f t="shared" si="0"/>
        <v>1707</v>
      </c>
      <c r="T13" s="212">
        <f t="shared" si="0"/>
        <v>1758</v>
      </c>
      <c r="U13" s="212">
        <f t="shared" si="0"/>
        <v>1693</v>
      </c>
      <c r="V13" s="212">
        <f t="shared" si="0"/>
        <v>1763</v>
      </c>
      <c r="W13" s="212">
        <f t="shared" si="0"/>
        <v>1840</v>
      </c>
      <c r="X13" s="212">
        <f t="shared" si="0"/>
        <v>1841</v>
      </c>
      <c r="Y13" s="212">
        <f t="shared" si="0"/>
        <v>1821</v>
      </c>
      <c r="Z13" s="212">
        <f t="shared" si="0"/>
        <v>1909</v>
      </c>
      <c r="AA13" s="212">
        <f t="shared" si="0"/>
        <v>1919</v>
      </c>
      <c r="AB13" s="204">
        <f t="shared" si="0"/>
        <v>19</v>
      </c>
      <c r="AC13" s="12" t="s">
        <v>1086</v>
      </c>
    </row>
    <row r="14" spans="1:29" ht="27" customHeight="1">
      <c r="A14" s="12" t="s">
        <v>372</v>
      </c>
      <c r="B14" s="229" t="s">
        <v>990</v>
      </c>
      <c r="C14" s="205">
        <v>1</v>
      </c>
      <c r="D14" s="181">
        <v>21</v>
      </c>
      <c r="E14" s="197">
        <f>SUM(F14:G14)</f>
        <v>30</v>
      </c>
      <c r="F14" s="203">
        <v>24</v>
      </c>
      <c r="G14" s="181">
        <v>6</v>
      </c>
      <c r="H14" s="213">
        <v>6</v>
      </c>
      <c r="I14" s="197">
        <f>SUM(J14:K14)</f>
        <v>10</v>
      </c>
      <c r="J14" s="213">
        <v>1</v>
      </c>
      <c r="K14" s="213">
        <v>9</v>
      </c>
      <c r="L14" s="213" t="e">
        <f>#REF!</f>
        <v>#REF!</v>
      </c>
      <c r="M14" s="197">
        <f>SUM(N14:O14)</f>
        <v>572</v>
      </c>
      <c r="N14" s="181">
        <f t="shared" ref="N14:O16" si="1">SUM(P14,R14,T14,V14,X14,Z14)</f>
        <v>285</v>
      </c>
      <c r="O14" s="181">
        <f t="shared" si="1"/>
        <v>287</v>
      </c>
      <c r="P14" s="181">
        <v>49</v>
      </c>
      <c r="Q14" s="181">
        <v>49</v>
      </c>
      <c r="R14" s="181">
        <v>49</v>
      </c>
      <c r="S14" s="181">
        <v>49</v>
      </c>
      <c r="T14" s="181">
        <v>48</v>
      </c>
      <c r="U14" s="181">
        <v>49</v>
      </c>
      <c r="V14" s="181">
        <v>45</v>
      </c>
      <c r="W14" s="181">
        <v>45</v>
      </c>
      <c r="X14" s="181">
        <v>46</v>
      </c>
      <c r="Y14" s="181">
        <v>47</v>
      </c>
      <c r="Z14" s="181">
        <v>48</v>
      </c>
      <c r="AA14" s="181">
        <v>48</v>
      </c>
      <c r="AB14" s="215" t="s">
        <v>990</v>
      </c>
      <c r="AC14" s="12" t="s">
        <v>381</v>
      </c>
    </row>
    <row r="15" spans="1:29" ht="27" customHeight="1">
      <c r="A15" s="12" t="s">
        <v>373</v>
      </c>
      <c r="B15" s="37" t="s">
        <v>621</v>
      </c>
      <c r="C15" s="205">
        <v>73</v>
      </c>
      <c r="D15" s="181">
        <v>872</v>
      </c>
      <c r="E15" s="197">
        <f>SUM(F15:G15)</f>
        <v>1347</v>
      </c>
      <c r="F15" s="181">
        <v>581</v>
      </c>
      <c r="G15" s="181">
        <v>766</v>
      </c>
      <c r="H15" s="213">
        <v>25</v>
      </c>
      <c r="I15" s="197">
        <f>SUM(J15:K15)</f>
        <v>185</v>
      </c>
      <c r="J15" s="213">
        <v>77</v>
      </c>
      <c r="K15" s="213">
        <v>108</v>
      </c>
      <c r="L15" s="213" t="e">
        <f>#REF!</f>
        <v>#REF!</v>
      </c>
      <c r="M15" s="197">
        <f>SUM(N15:O15)</f>
        <v>20417</v>
      </c>
      <c r="N15" s="181">
        <f t="shared" si="1"/>
        <v>10310</v>
      </c>
      <c r="O15" s="181">
        <f t="shared" si="1"/>
        <v>10107</v>
      </c>
      <c r="P15" s="181">
        <v>1643</v>
      </c>
      <c r="Q15" s="181">
        <v>1645</v>
      </c>
      <c r="R15" s="181">
        <v>1753</v>
      </c>
      <c r="S15" s="181">
        <v>1597</v>
      </c>
      <c r="T15" s="181">
        <v>1658</v>
      </c>
      <c r="U15" s="181">
        <v>1591</v>
      </c>
      <c r="V15" s="181">
        <v>1690</v>
      </c>
      <c r="W15" s="181">
        <v>1740</v>
      </c>
      <c r="X15" s="181">
        <v>1750</v>
      </c>
      <c r="Y15" s="181">
        <v>1722</v>
      </c>
      <c r="Z15" s="181">
        <v>1816</v>
      </c>
      <c r="AA15" s="181">
        <v>1812</v>
      </c>
      <c r="AB15" s="215">
        <v>19</v>
      </c>
      <c r="AC15" s="12" t="s">
        <v>382</v>
      </c>
    </row>
    <row r="16" spans="1:29" ht="27" customHeight="1" thickBot="1">
      <c r="A16" s="74" t="s">
        <v>374</v>
      </c>
      <c r="B16" s="231" t="s">
        <v>990</v>
      </c>
      <c r="C16" s="222">
        <v>4</v>
      </c>
      <c r="D16" s="222">
        <v>30</v>
      </c>
      <c r="E16" s="206">
        <f>SUM(F16:G16)</f>
        <v>47</v>
      </c>
      <c r="F16" s="222">
        <v>22</v>
      </c>
      <c r="G16" s="222">
        <v>25</v>
      </c>
      <c r="H16" s="223">
        <v>30</v>
      </c>
      <c r="I16" s="206">
        <f>SUM(J16:K16)</f>
        <v>11</v>
      </c>
      <c r="J16" s="223">
        <v>3</v>
      </c>
      <c r="K16" s="223">
        <v>8</v>
      </c>
      <c r="L16" s="223" t="e">
        <f>#REF!</f>
        <v>#REF!</v>
      </c>
      <c r="M16" s="206">
        <f>SUM(N16:O16)</f>
        <v>597</v>
      </c>
      <c r="N16" s="222">
        <f t="shared" si="1"/>
        <v>261</v>
      </c>
      <c r="O16" s="222">
        <f t="shared" si="1"/>
        <v>336</v>
      </c>
      <c r="P16" s="222">
        <v>47</v>
      </c>
      <c r="Q16" s="222">
        <v>56</v>
      </c>
      <c r="R16" s="222">
        <v>44</v>
      </c>
      <c r="S16" s="222">
        <v>61</v>
      </c>
      <c r="T16" s="222">
        <v>52</v>
      </c>
      <c r="U16" s="222">
        <v>53</v>
      </c>
      <c r="V16" s="222">
        <v>28</v>
      </c>
      <c r="W16" s="222">
        <v>55</v>
      </c>
      <c r="X16" s="222">
        <v>45</v>
      </c>
      <c r="Y16" s="222">
        <v>52</v>
      </c>
      <c r="Z16" s="222">
        <v>45</v>
      </c>
      <c r="AA16" s="222">
        <v>59</v>
      </c>
      <c r="AB16" s="230" t="s">
        <v>990</v>
      </c>
      <c r="AC16" s="74" t="s">
        <v>383</v>
      </c>
    </row>
    <row r="17" spans="1:15" ht="13.5" customHeight="1">
      <c r="A17" s="427" t="s">
        <v>877</v>
      </c>
      <c r="B17" s="427"/>
      <c r="C17" s="427"/>
      <c r="D17" s="427"/>
      <c r="E17" s="427"/>
      <c r="F17" s="427"/>
      <c r="G17" s="427"/>
      <c r="H17" s="427"/>
      <c r="I17" s="427"/>
      <c r="J17" s="427"/>
      <c r="K17" s="427"/>
      <c r="L17" s="427"/>
      <c r="M17" s="427"/>
      <c r="N17" s="427"/>
      <c r="O17" s="427"/>
    </row>
  </sheetData>
  <mergeCells count="23">
    <mergeCell ref="A17:O17"/>
    <mergeCell ref="B6:C8"/>
    <mergeCell ref="M7:O7"/>
    <mergeCell ref="A5:O5"/>
    <mergeCell ref="D6:D8"/>
    <mergeCell ref="E6:H6"/>
    <mergeCell ref="I6:K6"/>
    <mergeCell ref="E7:G7"/>
    <mergeCell ref="H7:H8"/>
    <mergeCell ref="I7:K7"/>
    <mergeCell ref="A1:O1"/>
    <mergeCell ref="P1:AC1"/>
    <mergeCell ref="P3:AC3"/>
    <mergeCell ref="P6:AA6"/>
    <mergeCell ref="M6:O6"/>
    <mergeCell ref="P5:AC5"/>
    <mergeCell ref="A3:M3"/>
    <mergeCell ref="X7:Y7"/>
    <mergeCell ref="Z7:AA7"/>
    <mergeCell ref="P7:Q7"/>
    <mergeCell ref="R7:S7"/>
    <mergeCell ref="T7:U7"/>
    <mergeCell ref="V7:W7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showGridLines="0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24" sqref="G24"/>
    </sheetView>
  </sheetViews>
  <sheetFormatPr defaultRowHeight="13.5"/>
  <cols>
    <col min="1" max="1" width="8.75" style="11" customWidth="1"/>
    <col min="2" max="3" width="4.25" style="11" customWidth="1"/>
    <col min="4" max="22" width="8.5" style="11" customWidth="1"/>
    <col min="23" max="23" width="8.375" style="11" customWidth="1"/>
    <col min="24" max="16384" width="9" style="11"/>
  </cols>
  <sheetData>
    <row r="1" spans="1:23" ht="17.25">
      <c r="A1" s="398" t="s">
        <v>993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438" t="s">
        <v>359</v>
      </c>
      <c r="N1" s="438"/>
      <c r="O1" s="438"/>
      <c r="P1" s="438"/>
      <c r="Q1" s="438"/>
      <c r="R1" s="438"/>
      <c r="S1" s="438"/>
      <c r="T1" s="438"/>
      <c r="U1" s="438"/>
      <c r="V1" s="438"/>
      <c r="W1" s="438"/>
    </row>
    <row r="3" spans="1:23">
      <c r="A3" s="399" t="s">
        <v>837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10" t="s">
        <v>595</v>
      </c>
    </row>
    <row r="5" spans="1:23" ht="14.25" thickBot="1">
      <c r="A5" s="43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435"/>
      <c r="M5" s="396" t="s">
        <v>700</v>
      </c>
      <c r="N5" s="396"/>
      <c r="O5" s="396"/>
      <c r="P5" s="396"/>
      <c r="Q5" s="396"/>
      <c r="R5" s="396"/>
      <c r="S5" s="396"/>
      <c r="T5" s="396"/>
      <c r="U5" s="396"/>
      <c r="V5" s="396"/>
      <c r="W5" s="396"/>
    </row>
    <row r="6" spans="1:23" ht="18" customHeight="1">
      <c r="A6" s="131" t="s">
        <v>404</v>
      </c>
      <c r="B6" s="390"/>
      <c r="C6" s="442"/>
      <c r="D6" s="15"/>
      <c r="E6" s="411" t="s">
        <v>360</v>
      </c>
      <c r="F6" s="412"/>
      <c r="G6" s="412"/>
      <c r="H6" s="412"/>
      <c r="I6" s="390" t="s">
        <v>361</v>
      </c>
      <c r="J6" s="391"/>
      <c r="K6" s="391"/>
      <c r="L6" s="15" t="s">
        <v>348</v>
      </c>
      <c r="M6" s="412" t="s">
        <v>362</v>
      </c>
      <c r="N6" s="412"/>
      <c r="O6" s="412"/>
      <c r="P6" s="412"/>
      <c r="Q6" s="412"/>
      <c r="R6" s="412"/>
      <c r="S6" s="412"/>
      <c r="T6" s="412"/>
      <c r="U6" s="412"/>
      <c r="V6" s="16" t="s">
        <v>363</v>
      </c>
      <c r="W6" s="42" t="s">
        <v>404</v>
      </c>
    </row>
    <row r="7" spans="1:23" ht="18" customHeight="1">
      <c r="A7" s="36" t="s">
        <v>855</v>
      </c>
      <c r="B7" s="428" t="s">
        <v>727</v>
      </c>
      <c r="C7" s="444"/>
      <c r="D7" s="7" t="s">
        <v>728</v>
      </c>
      <c r="E7" s="405" t="s">
        <v>364</v>
      </c>
      <c r="F7" s="407"/>
      <c r="G7" s="407"/>
      <c r="H7" s="441" t="s">
        <v>342</v>
      </c>
      <c r="I7" s="393" t="s">
        <v>365</v>
      </c>
      <c r="J7" s="394"/>
      <c r="K7" s="394"/>
      <c r="L7" s="7" t="s">
        <v>354</v>
      </c>
      <c r="M7" s="407" t="s">
        <v>366</v>
      </c>
      <c r="N7" s="439"/>
      <c r="O7" s="439"/>
      <c r="P7" s="440" t="s">
        <v>751</v>
      </c>
      <c r="Q7" s="440"/>
      <c r="R7" s="440" t="s">
        <v>752</v>
      </c>
      <c r="S7" s="440"/>
      <c r="T7" s="440" t="s">
        <v>753</v>
      </c>
      <c r="U7" s="440"/>
      <c r="V7" s="25" t="s">
        <v>367</v>
      </c>
      <c r="W7" s="42" t="s">
        <v>855</v>
      </c>
    </row>
    <row r="8" spans="1:23" ht="18" customHeight="1">
      <c r="A8" s="32" t="s">
        <v>721</v>
      </c>
      <c r="B8" s="393"/>
      <c r="C8" s="443"/>
      <c r="D8" s="30"/>
      <c r="E8" s="29" t="s">
        <v>671</v>
      </c>
      <c r="F8" s="26" t="s">
        <v>443</v>
      </c>
      <c r="G8" s="26" t="s">
        <v>444</v>
      </c>
      <c r="H8" s="393"/>
      <c r="I8" s="26" t="s">
        <v>671</v>
      </c>
      <c r="J8" s="26" t="s">
        <v>443</v>
      </c>
      <c r="K8" s="26" t="s">
        <v>444</v>
      </c>
      <c r="L8" s="27" t="s">
        <v>355</v>
      </c>
      <c r="M8" s="77" t="s">
        <v>671</v>
      </c>
      <c r="N8" s="31" t="s">
        <v>443</v>
      </c>
      <c r="O8" s="31" t="s">
        <v>444</v>
      </c>
      <c r="P8" s="28" t="s">
        <v>443</v>
      </c>
      <c r="Q8" s="31" t="s">
        <v>444</v>
      </c>
      <c r="R8" s="31" t="s">
        <v>443</v>
      </c>
      <c r="S8" s="31" t="s">
        <v>444</v>
      </c>
      <c r="T8" s="31" t="s">
        <v>443</v>
      </c>
      <c r="U8" s="31" t="s">
        <v>444</v>
      </c>
      <c r="V8" s="30" t="s">
        <v>368</v>
      </c>
      <c r="W8" s="29" t="s">
        <v>721</v>
      </c>
    </row>
    <row r="9" spans="1:23" ht="25.5" customHeight="1">
      <c r="A9" s="20" t="s">
        <v>1085</v>
      </c>
      <c r="B9" s="37" t="s">
        <v>350</v>
      </c>
      <c r="C9" s="197">
        <v>52</v>
      </c>
      <c r="D9" s="203">
        <v>442</v>
      </c>
      <c r="E9" s="203">
        <v>953</v>
      </c>
      <c r="F9" s="203">
        <v>496</v>
      </c>
      <c r="G9" s="203">
        <v>457</v>
      </c>
      <c r="H9" s="203">
        <v>167</v>
      </c>
      <c r="I9" s="203">
        <v>95</v>
      </c>
      <c r="J9" s="203">
        <v>46</v>
      </c>
      <c r="K9" s="203">
        <v>49</v>
      </c>
      <c r="L9" s="203">
        <v>173</v>
      </c>
      <c r="M9" s="203">
        <v>12709</v>
      </c>
      <c r="N9" s="203">
        <v>6403</v>
      </c>
      <c r="O9" s="203">
        <v>6306</v>
      </c>
      <c r="P9" s="203">
        <v>2085</v>
      </c>
      <c r="Q9" s="203">
        <v>2046</v>
      </c>
      <c r="R9" s="203">
        <v>2125</v>
      </c>
      <c r="S9" s="203">
        <v>2117</v>
      </c>
      <c r="T9" s="203">
        <v>2193</v>
      </c>
      <c r="U9" s="203">
        <v>2143</v>
      </c>
      <c r="V9" s="204">
        <v>9</v>
      </c>
      <c r="W9" s="35" t="s">
        <v>803</v>
      </c>
    </row>
    <row r="10" spans="1:23" ht="25.5" customHeight="1">
      <c r="A10" s="19" t="s">
        <v>887</v>
      </c>
      <c r="B10" s="37" t="s">
        <v>350</v>
      </c>
      <c r="C10" s="212">
        <v>52</v>
      </c>
      <c r="D10" s="203">
        <v>436</v>
      </c>
      <c r="E10" s="203">
        <v>961</v>
      </c>
      <c r="F10" s="203">
        <v>498</v>
      </c>
      <c r="G10" s="203">
        <v>463</v>
      </c>
      <c r="H10" s="203">
        <v>164</v>
      </c>
      <c r="I10" s="203">
        <v>89</v>
      </c>
      <c r="J10" s="203">
        <v>49</v>
      </c>
      <c r="K10" s="203">
        <v>40</v>
      </c>
      <c r="L10" s="203">
        <v>166</v>
      </c>
      <c r="M10" s="203">
        <v>12461</v>
      </c>
      <c r="N10" s="203">
        <v>6302</v>
      </c>
      <c r="O10" s="203">
        <v>6159</v>
      </c>
      <c r="P10" s="203">
        <v>2091</v>
      </c>
      <c r="Q10" s="203">
        <v>2020</v>
      </c>
      <c r="R10" s="203">
        <v>2087</v>
      </c>
      <c r="S10" s="203">
        <v>2034</v>
      </c>
      <c r="T10" s="203">
        <v>2124</v>
      </c>
      <c r="U10" s="203">
        <v>2105</v>
      </c>
      <c r="V10" s="204">
        <v>1</v>
      </c>
      <c r="W10" s="35" t="s">
        <v>887</v>
      </c>
    </row>
    <row r="11" spans="1:23" ht="25.5" customHeight="1">
      <c r="A11" s="19" t="s">
        <v>893</v>
      </c>
      <c r="B11" s="37" t="s">
        <v>350</v>
      </c>
      <c r="C11" s="212">
        <v>52</v>
      </c>
      <c r="D11" s="203">
        <v>432</v>
      </c>
      <c r="E11" s="203">
        <v>960</v>
      </c>
      <c r="F11" s="203">
        <v>502</v>
      </c>
      <c r="G11" s="203">
        <v>458</v>
      </c>
      <c r="H11" s="203">
        <v>164</v>
      </c>
      <c r="I11" s="203">
        <v>88</v>
      </c>
      <c r="J11" s="203">
        <v>54</v>
      </c>
      <c r="K11" s="203">
        <v>34</v>
      </c>
      <c r="L11" s="203">
        <v>166</v>
      </c>
      <c r="M11" s="203">
        <v>12226</v>
      </c>
      <c r="N11" s="203">
        <v>6198</v>
      </c>
      <c r="O11" s="203">
        <v>6028</v>
      </c>
      <c r="P11" s="203">
        <v>2023</v>
      </c>
      <c r="Q11" s="203">
        <v>1975</v>
      </c>
      <c r="R11" s="203">
        <v>2093</v>
      </c>
      <c r="S11" s="203">
        <v>2015</v>
      </c>
      <c r="T11" s="203">
        <v>2082</v>
      </c>
      <c r="U11" s="203">
        <v>2038</v>
      </c>
      <c r="V11" s="204">
        <v>8</v>
      </c>
      <c r="W11" s="35" t="s">
        <v>893</v>
      </c>
    </row>
    <row r="12" spans="1:23" ht="25.5" customHeight="1">
      <c r="A12" s="19" t="s">
        <v>953</v>
      </c>
      <c r="B12" s="49" t="s">
        <v>350</v>
      </c>
      <c r="C12" s="212">
        <v>52</v>
      </c>
      <c r="D12" s="203">
        <v>425</v>
      </c>
      <c r="E12" s="203">
        <v>958</v>
      </c>
      <c r="F12" s="203">
        <v>492</v>
      </c>
      <c r="G12" s="203">
        <v>466</v>
      </c>
      <c r="H12" s="203">
        <v>168</v>
      </c>
      <c r="I12" s="203">
        <v>90</v>
      </c>
      <c r="J12" s="203">
        <v>56</v>
      </c>
      <c r="K12" s="203">
        <v>34</v>
      </c>
      <c r="L12" s="203">
        <v>168</v>
      </c>
      <c r="M12" s="203">
        <v>12017</v>
      </c>
      <c r="N12" s="203">
        <v>6142</v>
      </c>
      <c r="O12" s="203">
        <v>5875</v>
      </c>
      <c r="P12" s="203">
        <v>2018</v>
      </c>
      <c r="Q12" s="203">
        <v>1878</v>
      </c>
      <c r="R12" s="203">
        <v>2026</v>
      </c>
      <c r="S12" s="203">
        <v>1981</v>
      </c>
      <c r="T12" s="203">
        <v>2098</v>
      </c>
      <c r="U12" s="203">
        <v>2016</v>
      </c>
      <c r="V12" s="204">
        <v>6</v>
      </c>
      <c r="W12" s="35" t="s">
        <v>953</v>
      </c>
    </row>
    <row r="13" spans="1:23" ht="25.5" customHeight="1">
      <c r="A13" s="19" t="s">
        <v>1086</v>
      </c>
      <c r="B13" s="47" t="s">
        <v>832</v>
      </c>
      <c r="C13" s="212">
        <f t="shared" ref="C13:V13" si="0">SUM(C15,C16,C17)</f>
        <v>52</v>
      </c>
      <c r="D13" s="212">
        <f t="shared" si="0"/>
        <v>420</v>
      </c>
      <c r="E13" s="203">
        <f t="shared" si="0"/>
        <v>946</v>
      </c>
      <c r="F13" s="203">
        <f t="shared" si="0"/>
        <v>499</v>
      </c>
      <c r="G13" s="203">
        <f t="shared" si="0"/>
        <v>447</v>
      </c>
      <c r="H13" s="203">
        <f t="shared" si="0"/>
        <v>164</v>
      </c>
      <c r="I13" s="203">
        <f t="shared" si="0"/>
        <v>78</v>
      </c>
      <c r="J13" s="203">
        <f t="shared" si="0"/>
        <v>51</v>
      </c>
      <c r="K13" s="203">
        <f t="shared" si="0"/>
        <v>27</v>
      </c>
      <c r="L13" s="203" t="e">
        <f t="shared" si="0"/>
        <v>#REF!</v>
      </c>
      <c r="M13" s="203">
        <f t="shared" si="0"/>
        <v>11790</v>
      </c>
      <c r="N13" s="203">
        <f t="shared" si="0"/>
        <v>6031</v>
      </c>
      <c r="O13" s="203">
        <f t="shared" si="0"/>
        <v>5759</v>
      </c>
      <c r="P13" s="203">
        <f t="shared" si="0"/>
        <v>1975</v>
      </c>
      <c r="Q13" s="203">
        <f t="shared" si="0"/>
        <v>1898</v>
      </c>
      <c r="R13" s="203">
        <f t="shared" si="0"/>
        <v>2023</v>
      </c>
      <c r="S13" s="203">
        <f t="shared" si="0"/>
        <v>1872</v>
      </c>
      <c r="T13" s="203">
        <f t="shared" si="0"/>
        <v>2033</v>
      </c>
      <c r="U13" s="203">
        <f t="shared" si="0"/>
        <v>1989</v>
      </c>
      <c r="V13" s="204">
        <f t="shared" si="0"/>
        <v>6</v>
      </c>
      <c r="W13" s="35" t="s">
        <v>1086</v>
      </c>
    </row>
    <row r="14" spans="1:23" ht="9" customHeight="1">
      <c r="A14" s="19"/>
      <c r="B14" s="47"/>
      <c r="C14" s="212"/>
      <c r="D14" s="212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3"/>
      <c r="Q14" s="203"/>
      <c r="R14" s="203"/>
      <c r="S14" s="203"/>
      <c r="T14" s="203"/>
      <c r="U14" s="203"/>
      <c r="V14" s="204"/>
      <c r="W14" s="35"/>
    </row>
    <row r="15" spans="1:23" ht="25.5" customHeight="1">
      <c r="A15" s="19" t="s">
        <v>731</v>
      </c>
      <c r="B15" s="203">
        <v>0</v>
      </c>
      <c r="C15" s="205">
        <v>1</v>
      </c>
      <c r="D15" s="181">
        <v>12</v>
      </c>
      <c r="E15" s="197">
        <f>SUM(F15:G15)</f>
        <v>25</v>
      </c>
      <c r="F15" s="181">
        <v>15</v>
      </c>
      <c r="G15" s="181">
        <v>10</v>
      </c>
      <c r="H15" s="213">
        <v>4</v>
      </c>
      <c r="I15" s="197">
        <f>SUM(J15:K15)</f>
        <v>4</v>
      </c>
      <c r="J15" s="213">
        <v>1</v>
      </c>
      <c r="K15" s="213">
        <v>3</v>
      </c>
      <c r="L15" s="213" t="e">
        <f>#REF!</f>
        <v>#REF!</v>
      </c>
      <c r="M15" s="197">
        <f>SUM(N15:O15)</f>
        <v>428</v>
      </c>
      <c r="N15" s="181">
        <f t="shared" ref="N15:O17" si="1">P15+R15+T15</f>
        <v>218</v>
      </c>
      <c r="O15" s="181">
        <f t="shared" si="1"/>
        <v>210</v>
      </c>
      <c r="P15" s="181">
        <v>72</v>
      </c>
      <c r="Q15" s="181">
        <v>72</v>
      </c>
      <c r="R15" s="181">
        <v>74</v>
      </c>
      <c r="S15" s="181">
        <v>68</v>
      </c>
      <c r="T15" s="181">
        <v>72</v>
      </c>
      <c r="U15" s="181">
        <v>70</v>
      </c>
      <c r="V15" s="215" t="s">
        <v>990</v>
      </c>
      <c r="W15" s="42" t="s">
        <v>384</v>
      </c>
    </row>
    <row r="16" spans="1:23" ht="25.5" customHeight="1">
      <c r="A16" s="19" t="s">
        <v>732</v>
      </c>
      <c r="B16" s="47" t="s">
        <v>832</v>
      </c>
      <c r="C16" s="205">
        <v>42</v>
      </c>
      <c r="D16" s="181">
        <v>376</v>
      </c>
      <c r="E16" s="197">
        <f>SUM(F16:G16)</f>
        <v>848</v>
      </c>
      <c r="F16" s="181">
        <v>438</v>
      </c>
      <c r="G16" s="181">
        <v>410</v>
      </c>
      <c r="H16" s="213">
        <v>75</v>
      </c>
      <c r="I16" s="197">
        <f>SUM(J16:K16)</f>
        <v>67</v>
      </c>
      <c r="J16" s="213">
        <v>46</v>
      </c>
      <c r="K16" s="213">
        <v>21</v>
      </c>
      <c r="L16" s="213" t="e">
        <f>#REF!</f>
        <v>#REF!</v>
      </c>
      <c r="M16" s="197">
        <f>SUM(N16:O16)</f>
        <v>10534</v>
      </c>
      <c r="N16" s="181">
        <f t="shared" si="1"/>
        <v>5413</v>
      </c>
      <c r="O16" s="181">
        <f t="shared" si="1"/>
        <v>5121</v>
      </c>
      <c r="P16" s="181">
        <v>1745</v>
      </c>
      <c r="Q16" s="181">
        <v>1681</v>
      </c>
      <c r="R16" s="181">
        <v>1827</v>
      </c>
      <c r="S16" s="181">
        <v>1672</v>
      </c>
      <c r="T16" s="181">
        <v>1841</v>
      </c>
      <c r="U16" s="181">
        <v>1768</v>
      </c>
      <c r="V16" s="215">
        <v>6</v>
      </c>
      <c r="W16" s="42" t="s">
        <v>375</v>
      </c>
    </row>
    <row r="17" spans="1:23" ht="25.5" customHeight="1">
      <c r="A17" s="19" t="s">
        <v>733</v>
      </c>
      <c r="B17" s="212">
        <v>0</v>
      </c>
      <c r="C17" s="205">
        <v>9</v>
      </c>
      <c r="D17" s="205">
        <v>32</v>
      </c>
      <c r="E17" s="232">
        <f>SUM(F17:G17)</f>
        <v>73</v>
      </c>
      <c r="F17" s="205">
        <v>46</v>
      </c>
      <c r="G17" s="205">
        <v>27</v>
      </c>
      <c r="H17" s="214">
        <v>85</v>
      </c>
      <c r="I17" s="232">
        <f>SUM(J17:K17)</f>
        <v>7</v>
      </c>
      <c r="J17" s="214">
        <v>4</v>
      </c>
      <c r="K17" s="214">
        <v>3</v>
      </c>
      <c r="L17" s="214" t="e">
        <f>#REF!</f>
        <v>#REF!</v>
      </c>
      <c r="M17" s="232">
        <f>SUM(N17:O17)</f>
        <v>828</v>
      </c>
      <c r="N17" s="181">
        <f t="shared" si="1"/>
        <v>400</v>
      </c>
      <c r="O17" s="181">
        <f t="shared" si="1"/>
        <v>428</v>
      </c>
      <c r="P17" s="205">
        <v>158</v>
      </c>
      <c r="Q17" s="205">
        <v>145</v>
      </c>
      <c r="R17" s="205">
        <v>122</v>
      </c>
      <c r="S17" s="205">
        <v>132</v>
      </c>
      <c r="T17" s="205">
        <v>120</v>
      </c>
      <c r="U17" s="205">
        <v>151</v>
      </c>
      <c r="V17" s="215" t="s">
        <v>990</v>
      </c>
      <c r="W17" s="8" t="s">
        <v>376</v>
      </c>
    </row>
    <row r="18" spans="1:23" s="45" customFormat="1" ht="9" customHeight="1" thickBot="1">
      <c r="A18" s="5"/>
      <c r="B18" s="74"/>
      <c r="C18" s="83"/>
      <c r="D18" s="69"/>
      <c r="E18" s="94"/>
      <c r="F18" s="83"/>
      <c r="G18" s="83"/>
      <c r="H18" s="104"/>
      <c r="I18" s="94"/>
      <c r="J18" s="104"/>
      <c r="K18" s="104"/>
      <c r="L18" s="104"/>
      <c r="M18" s="94"/>
      <c r="N18" s="83"/>
      <c r="O18" s="83"/>
      <c r="P18" s="83"/>
      <c r="Q18" s="83"/>
      <c r="R18" s="83"/>
      <c r="S18" s="83"/>
      <c r="T18" s="83"/>
      <c r="U18" s="83"/>
      <c r="V18" s="183"/>
      <c r="W18" s="33"/>
    </row>
    <row r="19" spans="1:23" ht="13.5" customHeight="1">
      <c r="A19" s="427" t="s">
        <v>878</v>
      </c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</row>
    <row r="20" spans="1:23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</row>
    <row r="23" spans="1:23"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</row>
    <row r="24" spans="1:23"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</row>
    <row r="25" spans="1:23"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</row>
    <row r="26" spans="1:23"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</row>
    <row r="27" spans="1:23"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</row>
    <row r="28" spans="1:23"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23"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3:23"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</sheetData>
  <mergeCells count="19">
    <mergeCell ref="A19:L19"/>
    <mergeCell ref="I6:K6"/>
    <mergeCell ref="H7:H8"/>
    <mergeCell ref="E7:G7"/>
    <mergeCell ref="B6:C6"/>
    <mergeCell ref="B8:C8"/>
    <mergeCell ref="E6:H6"/>
    <mergeCell ref="B7:C7"/>
    <mergeCell ref="A1:L1"/>
    <mergeCell ref="A3:L3"/>
    <mergeCell ref="A5:L5"/>
    <mergeCell ref="I7:K7"/>
    <mergeCell ref="M1:W1"/>
    <mergeCell ref="M6:U6"/>
    <mergeCell ref="M7:O7"/>
    <mergeCell ref="P7:Q7"/>
    <mergeCell ref="R7:S7"/>
    <mergeCell ref="T7:U7"/>
    <mergeCell ref="M5:W5"/>
  </mergeCells>
  <phoneticPr fontId="2"/>
  <pageMargins left="0.36" right="0.4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5"/>
  <sheetViews>
    <sheetView showGridLines="0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Q2" sqref="Q2"/>
    </sheetView>
  </sheetViews>
  <sheetFormatPr defaultRowHeight="13.5"/>
  <cols>
    <col min="1" max="1" width="7.5" style="11" customWidth="1"/>
    <col min="2" max="2" width="3" style="11" customWidth="1"/>
    <col min="3" max="3" width="3.5" style="11" customWidth="1"/>
    <col min="4" max="4" width="5.5" style="11" customWidth="1"/>
    <col min="5" max="8" width="3.625" style="11" customWidth="1"/>
    <col min="9" max="18" width="3.5" style="11" customWidth="1"/>
    <col min="19" max="19" width="3.875" style="11" customWidth="1"/>
    <col min="20" max="20" width="3.25" style="11" customWidth="1"/>
    <col min="21" max="21" width="2.75" style="11" customWidth="1"/>
    <col min="22" max="22" width="5.75" style="11" customWidth="1"/>
    <col min="23" max="30" width="5" style="11" customWidth="1"/>
    <col min="31" max="32" width="3.375" style="11" customWidth="1"/>
    <col min="33" max="35" width="3.75" style="11" customWidth="1"/>
    <col min="36" max="36" width="3.625" style="11" customWidth="1"/>
    <col min="37" max="37" width="3.375" style="11" customWidth="1"/>
    <col min="38" max="38" width="3.625" style="11" customWidth="1"/>
    <col min="39" max="43" width="3.375" style="11" customWidth="1"/>
    <col min="44" max="44" width="5" style="11" customWidth="1"/>
    <col min="45" max="46" width="3.75" style="11" customWidth="1"/>
    <col min="47" max="47" width="7.25" style="11" customWidth="1"/>
    <col min="48" max="16384" width="9" style="11"/>
  </cols>
  <sheetData>
    <row r="1" spans="1:47" ht="17.25">
      <c r="A1" s="398" t="s">
        <v>994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  <c r="X1" s="398"/>
      <c r="Y1" s="438" t="s">
        <v>369</v>
      </c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U1" s="438"/>
    </row>
    <row r="2" spans="1:47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42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10" customFormat="1" ht="10.5">
      <c r="A3" s="399" t="s">
        <v>838</v>
      </c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450" t="s">
        <v>861</v>
      </c>
      <c r="Z3" s="450"/>
      <c r="AA3" s="450"/>
      <c r="AB3" s="450"/>
      <c r="AC3" s="450"/>
      <c r="AD3" s="450"/>
      <c r="AE3" s="450"/>
      <c r="AF3" s="450"/>
      <c r="AG3" s="450"/>
      <c r="AH3" s="450"/>
      <c r="AI3" s="450"/>
      <c r="AJ3" s="450"/>
      <c r="AK3" s="450"/>
      <c r="AL3" s="450"/>
      <c r="AM3" s="450"/>
      <c r="AN3" s="450"/>
      <c r="AO3" s="450"/>
      <c r="AP3" s="450"/>
      <c r="AQ3" s="450"/>
      <c r="AR3" s="450"/>
      <c r="AS3" s="450"/>
      <c r="AT3" s="450"/>
      <c r="AU3" s="450"/>
    </row>
    <row r="4" spans="1:47" s="10" customFormat="1" ht="10.5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242" t="s">
        <v>862</v>
      </c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</row>
    <row r="5" spans="1:47" s="10" customFormat="1" ht="10.5">
      <c r="Y5" s="244" t="s">
        <v>863</v>
      </c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</row>
    <row r="6" spans="1:47" s="10" customFormat="1" ht="14.25" customHeight="1" thickBo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96" t="s">
        <v>377</v>
      </c>
      <c r="AS6" s="396"/>
      <c r="AT6" s="396"/>
      <c r="AU6" s="396"/>
    </row>
    <row r="7" spans="1:47" s="10" customFormat="1" ht="18" customHeight="1">
      <c r="A7" s="445" t="s">
        <v>856</v>
      </c>
      <c r="B7" s="470" t="s">
        <v>346</v>
      </c>
      <c r="C7" s="471"/>
      <c r="D7" s="455" t="s">
        <v>843</v>
      </c>
      <c r="E7" s="456"/>
      <c r="F7" s="456"/>
      <c r="G7" s="456"/>
      <c r="H7" s="456"/>
      <c r="I7" s="456"/>
      <c r="J7" s="456"/>
      <c r="K7" s="456"/>
      <c r="L7" s="456"/>
      <c r="M7" s="456"/>
      <c r="N7" s="456"/>
      <c r="O7" s="456"/>
      <c r="P7" s="456"/>
      <c r="Q7" s="456"/>
      <c r="R7" s="457"/>
      <c r="S7" s="452" t="s">
        <v>477</v>
      </c>
      <c r="T7" s="453"/>
      <c r="U7" s="454"/>
      <c r="V7" s="321"/>
      <c r="W7" s="322"/>
      <c r="X7" s="322"/>
      <c r="Y7" s="456" t="s">
        <v>845</v>
      </c>
      <c r="Z7" s="456"/>
      <c r="AA7" s="456"/>
      <c r="AB7" s="456"/>
      <c r="AC7" s="456"/>
      <c r="AD7" s="456"/>
      <c r="AE7" s="456"/>
      <c r="AF7" s="456"/>
      <c r="AG7" s="456"/>
      <c r="AH7" s="456"/>
      <c r="AI7" s="456"/>
      <c r="AJ7" s="456"/>
      <c r="AK7" s="456"/>
      <c r="AL7" s="456"/>
      <c r="AM7" s="456"/>
      <c r="AN7" s="456"/>
      <c r="AO7" s="456"/>
      <c r="AP7" s="456"/>
      <c r="AQ7" s="456"/>
      <c r="AR7" s="456"/>
      <c r="AS7" s="456"/>
      <c r="AT7" s="457"/>
      <c r="AU7" s="465" t="s">
        <v>856</v>
      </c>
    </row>
    <row r="8" spans="1:47" s="10" customFormat="1" ht="18" customHeight="1">
      <c r="A8" s="446"/>
      <c r="B8" s="472"/>
      <c r="C8" s="473"/>
      <c r="D8" s="448" t="s">
        <v>841</v>
      </c>
      <c r="E8" s="451"/>
      <c r="F8" s="451"/>
      <c r="G8" s="451"/>
      <c r="H8" s="449"/>
      <c r="I8" s="448" t="s">
        <v>842</v>
      </c>
      <c r="J8" s="451"/>
      <c r="K8" s="451"/>
      <c r="L8" s="451"/>
      <c r="M8" s="449"/>
      <c r="N8" s="448" t="s">
        <v>844</v>
      </c>
      <c r="O8" s="451"/>
      <c r="P8" s="451"/>
      <c r="Q8" s="451"/>
      <c r="R8" s="449"/>
      <c r="S8" s="462" t="s">
        <v>403</v>
      </c>
      <c r="T8" s="463"/>
      <c r="U8" s="464"/>
      <c r="V8" s="458" t="s">
        <v>847</v>
      </c>
      <c r="W8" s="459"/>
      <c r="X8" s="459"/>
      <c r="Y8" s="460" t="s">
        <v>848</v>
      </c>
      <c r="Z8" s="460"/>
      <c r="AA8" s="460"/>
      <c r="AB8" s="460"/>
      <c r="AC8" s="460"/>
      <c r="AD8" s="460"/>
      <c r="AE8" s="460"/>
      <c r="AF8" s="461"/>
      <c r="AG8" s="448" t="s">
        <v>846</v>
      </c>
      <c r="AH8" s="451"/>
      <c r="AI8" s="451"/>
      <c r="AJ8" s="451"/>
      <c r="AK8" s="451"/>
      <c r="AL8" s="451"/>
      <c r="AM8" s="451"/>
      <c r="AN8" s="451"/>
      <c r="AO8" s="451"/>
      <c r="AP8" s="451"/>
      <c r="AQ8" s="449"/>
      <c r="AR8" s="448" t="s">
        <v>844</v>
      </c>
      <c r="AS8" s="451"/>
      <c r="AT8" s="449"/>
      <c r="AU8" s="466"/>
    </row>
    <row r="9" spans="1:47" s="10" customFormat="1" ht="18" customHeight="1">
      <c r="A9" s="446"/>
      <c r="B9" s="472"/>
      <c r="C9" s="473"/>
      <c r="D9" s="476" t="s">
        <v>707</v>
      </c>
      <c r="E9" s="448" t="s">
        <v>545</v>
      </c>
      <c r="F9" s="449"/>
      <c r="G9" s="448" t="s">
        <v>734</v>
      </c>
      <c r="H9" s="449"/>
      <c r="I9" s="476" t="s">
        <v>707</v>
      </c>
      <c r="J9" s="448" t="s">
        <v>545</v>
      </c>
      <c r="K9" s="449"/>
      <c r="L9" s="448" t="s">
        <v>734</v>
      </c>
      <c r="M9" s="449"/>
      <c r="N9" s="476" t="s">
        <v>707</v>
      </c>
      <c r="O9" s="448" t="s">
        <v>545</v>
      </c>
      <c r="P9" s="449"/>
      <c r="Q9" s="448" t="s">
        <v>734</v>
      </c>
      <c r="R9" s="449"/>
      <c r="S9" s="476" t="s">
        <v>405</v>
      </c>
      <c r="T9" s="476" t="s">
        <v>628</v>
      </c>
      <c r="U9" s="476" t="s">
        <v>544</v>
      </c>
      <c r="V9" s="448" t="s">
        <v>707</v>
      </c>
      <c r="W9" s="451"/>
      <c r="X9" s="451"/>
      <c r="Y9" s="451" t="s">
        <v>141</v>
      </c>
      <c r="Z9" s="449"/>
      <c r="AA9" s="448" t="s">
        <v>138</v>
      </c>
      <c r="AB9" s="449"/>
      <c r="AC9" s="448" t="s">
        <v>139</v>
      </c>
      <c r="AD9" s="449"/>
      <c r="AE9" s="448" t="s">
        <v>140</v>
      </c>
      <c r="AF9" s="449"/>
      <c r="AG9" s="448" t="s">
        <v>707</v>
      </c>
      <c r="AH9" s="451"/>
      <c r="AI9" s="449"/>
      <c r="AJ9" s="448" t="s">
        <v>141</v>
      </c>
      <c r="AK9" s="449"/>
      <c r="AL9" s="448" t="s">
        <v>138</v>
      </c>
      <c r="AM9" s="449"/>
      <c r="AN9" s="448" t="s">
        <v>139</v>
      </c>
      <c r="AO9" s="449"/>
      <c r="AP9" s="448" t="s">
        <v>142</v>
      </c>
      <c r="AQ9" s="449"/>
      <c r="AR9" s="468" t="s">
        <v>671</v>
      </c>
      <c r="AS9" s="468" t="s">
        <v>443</v>
      </c>
      <c r="AT9" s="468" t="s">
        <v>444</v>
      </c>
      <c r="AU9" s="466"/>
    </row>
    <row r="10" spans="1:47" s="10" customFormat="1" ht="18" customHeight="1">
      <c r="A10" s="447"/>
      <c r="B10" s="474"/>
      <c r="C10" s="475"/>
      <c r="D10" s="477"/>
      <c r="E10" s="307" t="s">
        <v>443</v>
      </c>
      <c r="F10" s="307" t="s">
        <v>444</v>
      </c>
      <c r="G10" s="307" t="s">
        <v>443</v>
      </c>
      <c r="H10" s="307" t="s">
        <v>444</v>
      </c>
      <c r="I10" s="477"/>
      <c r="J10" s="307" t="s">
        <v>443</v>
      </c>
      <c r="K10" s="307" t="s">
        <v>444</v>
      </c>
      <c r="L10" s="307" t="s">
        <v>443</v>
      </c>
      <c r="M10" s="307" t="s">
        <v>444</v>
      </c>
      <c r="N10" s="477"/>
      <c r="O10" s="307" t="s">
        <v>443</v>
      </c>
      <c r="P10" s="307" t="s">
        <v>444</v>
      </c>
      <c r="Q10" s="307" t="s">
        <v>443</v>
      </c>
      <c r="R10" s="307" t="s">
        <v>444</v>
      </c>
      <c r="S10" s="477"/>
      <c r="T10" s="477"/>
      <c r="U10" s="477"/>
      <c r="V10" s="307" t="s">
        <v>671</v>
      </c>
      <c r="W10" s="307" t="s">
        <v>443</v>
      </c>
      <c r="X10" s="306" t="s">
        <v>444</v>
      </c>
      <c r="Y10" s="305" t="s">
        <v>443</v>
      </c>
      <c r="Z10" s="305" t="s">
        <v>444</v>
      </c>
      <c r="AA10" s="307" t="s">
        <v>443</v>
      </c>
      <c r="AB10" s="307" t="s">
        <v>444</v>
      </c>
      <c r="AC10" s="307" t="s">
        <v>443</v>
      </c>
      <c r="AD10" s="307" t="s">
        <v>444</v>
      </c>
      <c r="AE10" s="307" t="s">
        <v>443</v>
      </c>
      <c r="AF10" s="307" t="s">
        <v>444</v>
      </c>
      <c r="AG10" s="307" t="s">
        <v>671</v>
      </c>
      <c r="AH10" s="307" t="s">
        <v>443</v>
      </c>
      <c r="AI10" s="307" t="s">
        <v>444</v>
      </c>
      <c r="AJ10" s="307" t="s">
        <v>443</v>
      </c>
      <c r="AK10" s="307" t="s">
        <v>444</v>
      </c>
      <c r="AL10" s="307" t="s">
        <v>443</v>
      </c>
      <c r="AM10" s="307" t="s">
        <v>444</v>
      </c>
      <c r="AN10" s="307" t="s">
        <v>443</v>
      </c>
      <c r="AO10" s="307" t="s">
        <v>444</v>
      </c>
      <c r="AP10" s="307" t="s">
        <v>443</v>
      </c>
      <c r="AQ10" s="307" t="s">
        <v>444</v>
      </c>
      <c r="AR10" s="469"/>
      <c r="AS10" s="469"/>
      <c r="AT10" s="469"/>
      <c r="AU10" s="467"/>
    </row>
    <row r="11" spans="1:47" s="10" customFormat="1" ht="27" customHeight="1">
      <c r="A11" s="20" t="s">
        <v>1087</v>
      </c>
      <c r="B11" s="308">
        <v>0</v>
      </c>
      <c r="C11" s="308">
        <v>21</v>
      </c>
      <c r="D11" s="308">
        <v>1177</v>
      </c>
      <c r="E11" s="308">
        <v>666</v>
      </c>
      <c r="F11" s="308">
        <v>254</v>
      </c>
      <c r="G11" s="308">
        <v>149</v>
      </c>
      <c r="H11" s="308">
        <v>108</v>
      </c>
      <c r="I11" s="308">
        <v>82</v>
      </c>
      <c r="J11" s="308">
        <v>54</v>
      </c>
      <c r="K11" s="308">
        <v>18</v>
      </c>
      <c r="L11" s="323">
        <v>3</v>
      </c>
      <c r="M11" s="323">
        <v>7</v>
      </c>
      <c r="N11" s="308">
        <v>31</v>
      </c>
      <c r="O11" s="308">
        <v>15</v>
      </c>
      <c r="P11" s="308">
        <v>12</v>
      </c>
      <c r="Q11" s="308">
        <v>0</v>
      </c>
      <c r="R11" s="308">
        <v>4</v>
      </c>
      <c r="S11" s="308">
        <v>179</v>
      </c>
      <c r="T11" s="308">
        <v>15</v>
      </c>
      <c r="U11" s="308">
        <v>4</v>
      </c>
      <c r="V11" s="308">
        <v>13072</v>
      </c>
      <c r="W11" s="308">
        <v>6478</v>
      </c>
      <c r="X11" s="308">
        <v>6594</v>
      </c>
      <c r="Y11" s="308">
        <v>2244</v>
      </c>
      <c r="Z11" s="308">
        <v>2212</v>
      </c>
      <c r="AA11" s="308">
        <v>2076</v>
      </c>
      <c r="AB11" s="308">
        <v>2164</v>
      </c>
      <c r="AC11" s="308">
        <v>2155</v>
      </c>
      <c r="AD11" s="308">
        <v>2156</v>
      </c>
      <c r="AE11" s="308">
        <v>3</v>
      </c>
      <c r="AF11" s="308">
        <v>62</v>
      </c>
      <c r="AG11" s="308">
        <v>542</v>
      </c>
      <c r="AH11" s="308">
        <v>341</v>
      </c>
      <c r="AI11" s="308">
        <v>201</v>
      </c>
      <c r="AJ11" s="308">
        <v>113</v>
      </c>
      <c r="AK11" s="308">
        <v>75</v>
      </c>
      <c r="AL11" s="308">
        <v>98</v>
      </c>
      <c r="AM11" s="308">
        <v>76</v>
      </c>
      <c r="AN11" s="308">
        <v>88</v>
      </c>
      <c r="AO11" s="308">
        <v>40</v>
      </c>
      <c r="AP11" s="308">
        <v>42</v>
      </c>
      <c r="AQ11" s="308">
        <v>10</v>
      </c>
      <c r="AR11" s="309">
        <v>970</v>
      </c>
      <c r="AS11" s="309">
        <v>492</v>
      </c>
      <c r="AT11" s="200">
        <v>478</v>
      </c>
      <c r="AU11" s="34" t="s">
        <v>804</v>
      </c>
    </row>
    <row r="12" spans="1:47" s="10" customFormat="1" ht="27" customHeight="1">
      <c r="A12" s="19" t="s">
        <v>894</v>
      </c>
      <c r="B12" s="308">
        <v>0</v>
      </c>
      <c r="C12" s="308">
        <v>20</v>
      </c>
      <c r="D12" s="308">
        <v>1163</v>
      </c>
      <c r="E12" s="308">
        <v>676</v>
      </c>
      <c r="F12" s="308">
        <v>250</v>
      </c>
      <c r="G12" s="308">
        <v>123</v>
      </c>
      <c r="H12" s="308">
        <v>114</v>
      </c>
      <c r="I12" s="308">
        <v>85</v>
      </c>
      <c r="J12" s="308">
        <v>50</v>
      </c>
      <c r="K12" s="308">
        <v>21</v>
      </c>
      <c r="L12" s="308">
        <v>7</v>
      </c>
      <c r="M12" s="308">
        <v>7</v>
      </c>
      <c r="N12" s="308">
        <v>30</v>
      </c>
      <c r="O12" s="308">
        <v>15</v>
      </c>
      <c r="P12" s="308">
        <v>11</v>
      </c>
      <c r="Q12" s="308">
        <v>0</v>
      </c>
      <c r="R12" s="308">
        <v>4</v>
      </c>
      <c r="S12" s="308">
        <v>174</v>
      </c>
      <c r="T12" s="308">
        <v>15</v>
      </c>
      <c r="U12" s="308">
        <v>3</v>
      </c>
      <c r="V12" s="308">
        <v>12846</v>
      </c>
      <c r="W12" s="308">
        <v>6374</v>
      </c>
      <c r="X12" s="308">
        <v>6472</v>
      </c>
      <c r="Y12" s="308">
        <v>2172</v>
      </c>
      <c r="Z12" s="308">
        <v>2120</v>
      </c>
      <c r="AA12" s="308">
        <v>2169</v>
      </c>
      <c r="AB12" s="308">
        <v>2160</v>
      </c>
      <c r="AC12" s="308">
        <v>2032</v>
      </c>
      <c r="AD12" s="308">
        <v>2119</v>
      </c>
      <c r="AE12" s="308">
        <v>1</v>
      </c>
      <c r="AF12" s="308">
        <v>73</v>
      </c>
      <c r="AG12" s="308">
        <v>505</v>
      </c>
      <c r="AH12" s="308">
        <v>325</v>
      </c>
      <c r="AI12" s="308">
        <v>180</v>
      </c>
      <c r="AJ12" s="308">
        <v>103</v>
      </c>
      <c r="AK12" s="308">
        <v>55</v>
      </c>
      <c r="AL12" s="308">
        <v>93</v>
      </c>
      <c r="AM12" s="308">
        <v>53</v>
      </c>
      <c r="AN12" s="308">
        <v>85</v>
      </c>
      <c r="AO12" s="308">
        <v>67</v>
      </c>
      <c r="AP12" s="308">
        <v>44</v>
      </c>
      <c r="AQ12" s="308">
        <v>5</v>
      </c>
      <c r="AR12" s="309">
        <v>956</v>
      </c>
      <c r="AS12" s="309">
        <v>468</v>
      </c>
      <c r="AT12" s="200">
        <v>488</v>
      </c>
      <c r="AU12" s="34" t="s">
        <v>894</v>
      </c>
    </row>
    <row r="13" spans="1:47" s="10" customFormat="1" ht="27" customHeight="1">
      <c r="A13" s="19" t="s">
        <v>895</v>
      </c>
      <c r="B13" s="308">
        <v>0</v>
      </c>
      <c r="C13" s="308">
        <v>20</v>
      </c>
      <c r="D13" s="308">
        <v>1152</v>
      </c>
      <c r="E13" s="308">
        <v>677</v>
      </c>
      <c r="F13" s="308">
        <v>253</v>
      </c>
      <c r="G13" s="308">
        <v>118</v>
      </c>
      <c r="H13" s="308">
        <v>104</v>
      </c>
      <c r="I13" s="308">
        <v>82</v>
      </c>
      <c r="J13" s="308">
        <v>50</v>
      </c>
      <c r="K13" s="308">
        <v>19</v>
      </c>
      <c r="L13" s="308">
        <v>5</v>
      </c>
      <c r="M13" s="308">
        <v>8</v>
      </c>
      <c r="N13" s="308">
        <v>31</v>
      </c>
      <c r="O13" s="308">
        <v>15</v>
      </c>
      <c r="P13" s="308">
        <v>12</v>
      </c>
      <c r="Q13" s="309">
        <v>0</v>
      </c>
      <c r="R13" s="308">
        <v>4</v>
      </c>
      <c r="S13" s="308">
        <v>177</v>
      </c>
      <c r="T13" s="308">
        <v>15</v>
      </c>
      <c r="U13" s="308">
        <v>3</v>
      </c>
      <c r="V13" s="308">
        <v>12733</v>
      </c>
      <c r="W13" s="308">
        <v>6366</v>
      </c>
      <c r="X13" s="308">
        <v>6367</v>
      </c>
      <c r="Y13" s="308">
        <v>2152</v>
      </c>
      <c r="Z13" s="308">
        <v>2103</v>
      </c>
      <c r="AA13" s="308">
        <v>2113</v>
      </c>
      <c r="AB13" s="308">
        <v>2073</v>
      </c>
      <c r="AC13" s="308">
        <v>2098</v>
      </c>
      <c r="AD13" s="308">
        <v>2119</v>
      </c>
      <c r="AE13" s="308">
        <v>3</v>
      </c>
      <c r="AF13" s="308">
        <v>72</v>
      </c>
      <c r="AG13" s="308">
        <v>423</v>
      </c>
      <c r="AH13" s="308">
        <v>276</v>
      </c>
      <c r="AI13" s="308">
        <v>147</v>
      </c>
      <c r="AJ13" s="308">
        <v>92</v>
      </c>
      <c r="AK13" s="308">
        <v>57</v>
      </c>
      <c r="AL13" s="308">
        <v>69</v>
      </c>
      <c r="AM13" s="308">
        <v>37</v>
      </c>
      <c r="AN13" s="308">
        <v>75</v>
      </c>
      <c r="AO13" s="308">
        <v>43</v>
      </c>
      <c r="AP13" s="308">
        <v>40</v>
      </c>
      <c r="AQ13" s="308">
        <v>10</v>
      </c>
      <c r="AR13" s="309">
        <v>927</v>
      </c>
      <c r="AS13" s="309">
        <v>470</v>
      </c>
      <c r="AT13" s="309">
        <v>457</v>
      </c>
      <c r="AU13" s="34" t="s">
        <v>895</v>
      </c>
    </row>
    <row r="14" spans="1:47" s="10" customFormat="1" ht="27" customHeight="1">
      <c r="A14" s="19" t="s">
        <v>954</v>
      </c>
      <c r="B14" s="308">
        <v>0</v>
      </c>
      <c r="C14" s="308">
        <v>20</v>
      </c>
      <c r="D14" s="308">
        <v>1164</v>
      </c>
      <c r="E14" s="308">
        <v>676</v>
      </c>
      <c r="F14" s="308">
        <v>239</v>
      </c>
      <c r="G14" s="308">
        <v>132</v>
      </c>
      <c r="H14" s="308">
        <v>117</v>
      </c>
      <c r="I14" s="308">
        <v>81</v>
      </c>
      <c r="J14" s="308">
        <v>46</v>
      </c>
      <c r="K14" s="308">
        <v>22</v>
      </c>
      <c r="L14" s="308">
        <v>3</v>
      </c>
      <c r="M14" s="308">
        <v>10</v>
      </c>
      <c r="N14" s="308">
        <v>32</v>
      </c>
      <c r="O14" s="308">
        <v>13</v>
      </c>
      <c r="P14" s="308">
        <v>13</v>
      </c>
      <c r="Q14" s="309">
        <v>1</v>
      </c>
      <c r="R14" s="308">
        <v>5</v>
      </c>
      <c r="S14" s="308">
        <v>167</v>
      </c>
      <c r="T14" s="308">
        <v>16</v>
      </c>
      <c r="U14" s="308">
        <v>4</v>
      </c>
      <c r="V14" s="308">
        <v>12456</v>
      </c>
      <c r="W14" s="308">
        <v>6245</v>
      </c>
      <c r="X14" s="308">
        <v>6211</v>
      </c>
      <c r="Y14" s="308">
        <v>2087</v>
      </c>
      <c r="Z14" s="308">
        <v>2041</v>
      </c>
      <c r="AA14" s="308">
        <v>2081</v>
      </c>
      <c r="AB14" s="308">
        <v>2050</v>
      </c>
      <c r="AC14" s="308">
        <v>2074</v>
      </c>
      <c r="AD14" s="308">
        <v>2041</v>
      </c>
      <c r="AE14" s="308">
        <v>3</v>
      </c>
      <c r="AF14" s="308">
        <v>79</v>
      </c>
      <c r="AG14" s="308">
        <v>370</v>
      </c>
      <c r="AH14" s="308">
        <v>237</v>
      </c>
      <c r="AI14" s="308">
        <v>133</v>
      </c>
      <c r="AJ14" s="308">
        <v>84</v>
      </c>
      <c r="AK14" s="308">
        <v>52</v>
      </c>
      <c r="AL14" s="308">
        <v>61</v>
      </c>
      <c r="AM14" s="308">
        <v>39</v>
      </c>
      <c r="AN14" s="308">
        <v>58</v>
      </c>
      <c r="AO14" s="308">
        <v>28</v>
      </c>
      <c r="AP14" s="308">
        <v>34</v>
      </c>
      <c r="AQ14" s="308">
        <v>14</v>
      </c>
      <c r="AR14" s="309">
        <v>880</v>
      </c>
      <c r="AS14" s="309">
        <v>442</v>
      </c>
      <c r="AT14" s="309">
        <v>438</v>
      </c>
      <c r="AU14" s="34" t="s">
        <v>954</v>
      </c>
    </row>
    <row r="15" spans="1:47" s="10" customFormat="1" ht="27" customHeight="1">
      <c r="A15" s="19" t="s">
        <v>1088</v>
      </c>
      <c r="B15" s="308">
        <v>0</v>
      </c>
      <c r="C15" s="308">
        <f>SUM(C17:C18)</f>
        <v>20</v>
      </c>
      <c r="D15" s="308">
        <f t="shared" ref="D15:AT15" si="0">SUM(D17:D18)</f>
        <v>1134</v>
      </c>
      <c r="E15" s="308">
        <f t="shared" si="0"/>
        <v>670</v>
      </c>
      <c r="F15" s="308">
        <f t="shared" si="0"/>
        <v>243</v>
      </c>
      <c r="G15" s="308">
        <f t="shared" si="0"/>
        <v>124</v>
      </c>
      <c r="H15" s="308">
        <f t="shared" si="0"/>
        <v>97</v>
      </c>
      <c r="I15" s="308">
        <f t="shared" si="0"/>
        <v>80</v>
      </c>
      <c r="J15" s="308">
        <f t="shared" si="0"/>
        <v>47</v>
      </c>
      <c r="K15" s="308">
        <f t="shared" si="0"/>
        <v>20</v>
      </c>
      <c r="L15" s="308">
        <f t="shared" si="0"/>
        <v>4</v>
      </c>
      <c r="M15" s="308">
        <f t="shared" si="0"/>
        <v>9</v>
      </c>
      <c r="N15" s="308">
        <f t="shared" si="0"/>
        <v>32</v>
      </c>
      <c r="O15" s="308">
        <f t="shared" si="0"/>
        <v>14</v>
      </c>
      <c r="P15" s="308">
        <f t="shared" si="0"/>
        <v>12</v>
      </c>
      <c r="Q15" s="308">
        <f t="shared" si="0"/>
        <v>0</v>
      </c>
      <c r="R15" s="308">
        <f t="shared" si="0"/>
        <v>6</v>
      </c>
      <c r="S15" s="308">
        <f t="shared" si="0"/>
        <v>166</v>
      </c>
      <c r="T15" s="308">
        <f t="shared" si="0"/>
        <v>16</v>
      </c>
      <c r="U15" s="308">
        <f t="shared" si="0"/>
        <v>4</v>
      </c>
      <c r="V15" s="308">
        <f t="shared" si="0"/>
        <v>12261</v>
      </c>
      <c r="W15" s="308">
        <f t="shared" si="0"/>
        <v>6182</v>
      </c>
      <c r="X15" s="308">
        <f t="shared" si="0"/>
        <v>6079</v>
      </c>
      <c r="Y15" s="308">
        <f t="shared" si="0"/>
        <v>2169</v>
      </c>
      <c r="Z15" s="308">
        <f t="shared" si="0"/>
        <v>2007</v>
      </c>
      <c r="AA15" s="308">
        <f t="shared" si="0"/>
        <v>1999</v>
      </c>
      <c r="AB15" s="308">
        <f t="shared" si="0"/>
        <v>1991</v>
      </c>
      <c r="AC15" s="308">
        <f t="shared" si="0"/>
        <v>2008</v>
      </c>
      <c r="AD15" s="308">
        <f t="shared" si="0"/>
        <v>2004</v>
      </c>
      <c r="AE15" s="308">
        <f t="shared" si="0"/>
        <v>6</v>
      </c>
      <c r="AF15" s="308">
        <f t="shared" si="0"/>
        <v>77</v>
      </c>
      <c r="AG15" s="308">
        <f t="shared" si="0"/>
        <v>335</v>
      </c>
      <c r="AH15" s="308">
        <f t="shared" si="0"/>
        <v>221</v>
      </c>
      <c r="AI15" s="308">
        <f t="shared" si="0"/>
        <v>114</v>
      </c>
      <c r="AJ15" s="308">
        <f t="shared" si="0"/>
        <v>91</v>
      </c>
      <c r="AK15" s="308">
        <f t="shared" si="0"/>
        <v>45</v>
      </c>
      <c r="AL15" s="308">
        <f t="shared" si="0"/>
        <v>59</v>
      </c>
      <c r="AM15" s="308">
        <f t="shared" si="0"/>
        <v>35</v>
      </c>
      <c r="AN15" s="308">
        <f t="shared" si="0"/>
        <v>51</v>
      </c>
      <c r="AO15" s="308">
        <f t="shared" si="0"/>
        <v>28</v>
      </c>
      <c r="AP15" s="308">
        <f t="shared" si="0"/>
        <v>20</v>
      </c>
      <c r="AQ15" s="308">
        <f t="shared" si="0"/>
        <v>6</v>
      </c>
      <c r="AR15" s="308">
        <f t="shared" si="0"/>
        <v>829</v>
      </c>
      <c r="AS15" s="308">
        <f t="shared" si="0"/>
        <v>415</v>
      </c>
      <c r="AT15" s="308">
        <f t="shared" si="0"/>
        <v>414</v>
      </c>
      <c r="AU15" s="34" t="s">
        <v>1088</v>
      </c>
    </row>
    <row r="16" spans="1:47" s="10" customFormat="1" ht="9" customHeight="1">
      <c r="A16" s="36"/>
      <c r="B16" s="308"/>
      <c r="C16" s="308"/>
      <c r="D16" s="308"/>
      <c r="E16" s="308"/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8"/>
      <c r="AP16" s="308"/>
      <c r="AQ16" s="308"/>
      <c r="AR16" s="308"/>
      <c r="AS16" s="308"/>
      <c r="AT16" s="309"/>
      <c r="AU16" s="7"/>
    </row>
    <row r="17" spans="1:47" s="10" customFormat="1" ht="27" customHeight="1">
      <c r="A17" s="36" t="s">
        <v>407</v>
      </c>
      <c r="B17" s="308">
        <v>0</v>
      </c>
      <c r="C17" s="310">
        <v>9</v>
      </c>
      <c r="D17" s="308">
        <f>SUM(E17:H17)</f>
        <v>575</v>
      </c>
      <c r="E17" s="310">
        <v>375</v>
      </c>
      <c r="F17" s="310">
        <v>130</v>
      </c>
      <c r="G17" s="311">
        <v>40</v>
      </c>
      <c r="H17" s="311">
        <v>30</v>
      </c>
      <c r="I17" s="308">
        <f>SUM(J17:M17)</f>
        <v>80</v>
      </c>
      <c r="J17" s="310">
        <v>47</v>
      </c>
      <c r="K17" s="310">
        <v>20</v>
      </c>
      <c r="L17" s="311">
        <v>4</v>
      </c>
      <c r="M17" s="311">
        <v>9</v>
      </c>
      <c r="N17" s="308">
        <f>SUM(O17:R17)</f>
        <v>32</v>
      </c>
      <c r="O17" s="311">
        <v>14</v>
      </c>
      <c r="P17" s="311">
        <v>12</v>
      </c>
      <c r="Q17" s="313">
        <v>0</v>
      </c>
      <c r="R17" s="311">
        <v>6</v>
      </c>
      <c r="S17" s="310">
        <v>94</v>
      </c>
      <c r="T17" s="310">
        <v>16</v>
      </c>
      <c r="U17" s="311">
        <v>4</v>
      </c>
      <c r="V17" s="308">
        <f>SUM(W17:X17)</f>
        <v>6333</v>
      </c>
      <c r="W17" s="310">
        <f>SUM(Y17,AA17,AC17,AE17)</f>
        <v>3272</v>
      </c>
      <c r="X17" s="310">
        <f>SUM(Z17,AB17,AD17,AF17)</f>
        <v>3061</v>
      </c>
      <c r="Y17" s="310">
        <v>1107</v>
      </c>
      <c r="Z17" s="311">
        <v>1016</v>
      </c>
      <c r="AA17" s="311">
        <v>1080</v>
      </c>
      <c r="AB17" s="311">
        <v>1009</v>
      </c>
      <c r="AC17" s="311">
        <v>1085</v>
      </c>
      <c r="AD17" s="311">
        <v>1036</v>
      </c>
      <c r="AE17" s="311">
        <v>0</v>
      </c>
      <c r="AF17" s="312">
        <v>0</v>
      </c>
      <c r="AG17" s="308">
        <f>SUM(AH17:AI17)</f>
        <v>335</v>
      </c>
      <c r="AH17" s="310">
        <f>AJ17+AL17+AN17+AP17</f>
        <v>221</v>
      </c>
      <c r="AI17" s="310">
        <f>AK17+AM17+AO17+AQ17</f>
        <v>114</v>
      </c>
      <c r="AJ17" s="311">
        <v>91</v>
      </c>
      <c r="AK17" s="311">
        <v>45</v>
      </c>
      <c r="AL17" s="311">
        <v>59</v>
      </c>
      <c r="AM17" s="311">
        <v>35</v>
      </c>
      <c r="AN17" s="311">
        <v>51</v>
      </c>
      <c r="AO17" s="311">
        <v>28</v>
      </c>
      <c r="AP17" s="311">
        <v>20</v>
      </c>
      <c r="AQ17" s="311">
        <v>6</v>
      </c>
      <c r="AR17" s="308">
        <f>AS17+AT17</f>
        <v>829</v>
      </c>
      <c r="AS17" s="313">
        <v>415</v>
      </c>
      <c r="AT17" s="313">
        <v>414</v>
      </c>
      <c r="AU17" s="7" t="s">
        <v>379</v>
      </c>
    </row>
    <row r="18" spans="1:47" s="10" customFormat="1" ht="27" customHeight="1">
      <c r="A18" s="36" t="s">
        <v>408</v>
      </c>
      <c r="B18" s="308">
        <v>0</v>
      </c>
      <c r="C18" s="312">
        <v>11</v>
      </c>
      <c r="D18" s="308">
        <f>SUM(E18:H18)</f>
        <v>559</v>
      </c>
      <c r="E18" s="312">
        <v>295</v>
      </c>
      <c r="F18" s="312">
        <v>113</v>
      </c>
      <c r="G18" s="313">
        <v>84</v>
      </c>
      <c r="H18" s="313">
        <v>67</v>
      </c>
      <c r="I18" s="308">
        <f>SUM(J18:M18)</f>
        <v>0</v>
      </c>
      <c r="J18" s="312">
        <v>0</v>
      </c>
      <c r="K18" s="312">
        <v>0</v>
      </c>
      <c r="L18" s="313">
        <v>0</v>
      </c>
      <c r="M18" s="313">
        <v>0</v>
      </c>
      <c r="N18" s="308">
        <f>SUM(O18:R18)</f>
        <v>0</v>
      </c>
      <c r="O18" s="312">
        <v>0</v>
      </c>
      <c r="P18" s="312">
        <v>0</v>
      </c>
      <c r="Q18" s="313">
        <v>0</v>
      </c>
      <c r="R18" s="313">
        <v>0</v>
      </c>
      <c r="S18" s="312">
        <v>72</v>
      </c>
      <c r="T18" s="312">
        <v>0</v>
      </c>
      <c r="U18" s="313">
        <v>0</v>
      </c>
      <c r="V18" s="308">
        <f>SUM(W18:X18)</f>
        <v>5928</v>
      </c>
      <c r="W18" s="310">
        <f>SUM(Y18,AA18,AC18,AE18)</f>
        <v>2910</v>
      </c>
      <c r="X18" s="310">
        <f>SUM(Z18,AB18,AD18,AF18)</f>
        <v>3018</v>
      </c>
      <c r="Y18" s="312">
        <v>1062</v>
      </c>
      <c r="Z18" s="313">
        <v>991</v>
      </c>
      <c r="AA18" s="313">
        <v>919</v>
      </c>
      <c r="AB18" s="313">
        <v>982</v>
      </c>
      <c r="AC18" s="313">
        <v>923</v>
      </c>
      <c r="AD18" s="313">
        <v>968</v>
      </c>
      <c r="AE18" s="312">
        <v>6</v>
      </c>
      <c r="AF18" s="313">
        <v>77</v>
      </c>
      <c r="AG18" s="308">
        <f>SUM(AH18:AI18)</f>
        <v>0</v>
      </c>
      <c r="AH18" s="310">
        <f>SUM(AJ18,AL18,AN18,AP18)</f>
        <v>0</v>
      </c>
      <c r="AI18" s="310">
        <f>SUM(AK18,AM18,AO18,AQ18)</f>
        <v>0</v>
      </c>
      <c r="AJ18" s="312">
        <v>0</v>
      </c>
      <c r="AK18" s="312">
        <v>0</v>
      </c>
      <c r="AL18" s="312">
        <v>0</v>
      </c>
      <c r="AM18" s="312">
        <v>0</v>
      </c>
      <c r="AN18" s="312">
        <v>0</v>
      </c>
      <c r="AO18" s="312">
        <v>0</v>
      </c>
      <c r="AP18" s="312">
        <v>0</v>
      </c>
      <c r="AQ18" s="312">
        <v>0</v>
      </c>
      <c r="AR18" s="308">
        <f>SUM(AS18:AT18)</f>
        <v>0</v>
      </c>
      <c r="AS18" s="313">
        <v>0</v>
      </c>
      <c r="AT18" s="314">
        <v>0</v>
      </c>
      <c r="AU18" s="7" t="s">
        <v>380</v>
      </c>
    </row>
    <row r="19" spans="1:47" s="10" customFormat="1" ht="9" customHeight="1" thickBot="1">
      <c r="A19" s="57"/>
      <c r="B19" s="103"/>
      <c r="C19" s="83"/>
      <c r="D19" s="94"/>
      <c r="E19" s="83"/>
      <c r="F19" s="83"/>
      <c r="G19" s="104"/>
      <c r="H19" s="104"/>
      <c r="I19" s="94"/>
      <c r="J19" s="130"/>
      <c r="K19" s="130"/>
      <c r="L19" s="184"/>
      <c r="M19" s="184"/>
      <c r="N19" s="94"/>
      <c r="O19" s="130"/>
      <c r="P19" s="130"/>
      <c r="Q19" s="184"/>
      <c r="R19" s="184"/>
      <c r="S19" s="83"/>
      <c r="T19" s="130"/>
      <c r="U19" s="184"/>
      <c r="V19" s="94"/>
      <c r="W19" s="83"/>
      <c r="X19" s="83"/>
      <c r="Y19" s="315"/>
      <c r="Z19" s="316"/>
      <c r="AA19" s="316"/>
      <c r="AB19" s="316"/>
      <c r="AC19" s="316"/>
      <c r="AD19" s="316"/>
      <c r="AE19" s="317"/>
      <c r="AF19" s="316"/>
      <c r="AG19" s="318"/>
      <c r="AH19" s="316"/>
      <c r="AI19" s="316"/>
      <c r="AJ19" s="317"/>
      <c r="AK19" s="317"/>
      <c r="AL19" s="317"/>
      <c r="AM19" s="317"/>
      <c r="AN19" s="317"/>
      <c r="AO19" s="317"/>
      <c r="AP19" s="317"/>
      <c r="AQ19" s="317"/>
      <c r="AR19" s="318"/>
      <c r="AS19" s="319"/>
      <c r="AT19" s="320"/>
      <c r="AU19" s="33"/>
    </row>
    <row r="20" spans="1:47" s="10" customFormat="1" ht="13.5" customHeight="1">
      <c r="A20" s="14" t="s">
        <v>878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2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</row>
    <row r="21" spans="1:47">
      <c r="A21" s="10"/>
      <c r="AQ21" s="10"/>
    </row>
    <row r="22" spans="1:47">
      <c r="A22" s="10"/>
      <c r="AQ22" s="10"/>
    </row>
    <row r="25" spans="1:47">
      <c r="B25" s="8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</row>
    <row r="26" spans="1:47">
      <c r="B26" s="46"/>
      <c r="C26" s="46"/>
      <c r="D26" s="8"/>
      <c r="E26" s="46"/>
      <c r="F26" s="46"/>
      <c r="G26" s="46"/>
      <c r="H26" s="46"/>
      <c r="I26" s="8"/>
      <c r="J26" s="46"/>
      <c r="K26" s="46"/>
      <c r="L26" s="46"/>
      <c r="M26" s="46"/>
      <c r="N26" s="46"/>
      <c r="O26" s="46"/>
      <c r="P26" s="46"/>
      <c r="Q26" s="46"/>
      <c r="R26" s="46"/>
      <c r="S26" s="8"/>
      <c r="T26" s="8"/>
      <c r="U26" s="8"/>
      <c r="V26" s="8"/>
      <c r="W26" s="8"/>
      <c r="X26" s="8"/>
      <c r="Y26" s="8"/>
      <c r="Z26" s="3"/>
      <c r="AA26" s="4"/>
      <c r="AB26" s="4"/>
      <c r="AC26" s="4"/>
      <c r="AD26" s="4"/>
      <c r="AE26" s="4"/>
      <c r="AF26" s="4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</row>
    <row r="27" spans="1:47">
      <c r="B27" s="46"/>
      <c r="C27" s="46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48"/>
      <c r="T27" s="48"/>
      <c r="U27" s="4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</row>
    <row r="28" spans="1:47">
      <c r="B28" s="46"/>
      <c r="C28" s="46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51"/>
      <c r="T28" s="51"/>
      <c r="U28" s="51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</row>
    <row r="29" spans="1:47"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</row>
    <row r="30" spans="1:47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</row>
    <row r="31" spans="1:47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</row>
    <row r="32" spans="1:47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</row>
    <row r="33" spans="2:46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</row>
    <row r="34" spans="2:46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</row>
    <row r="35" spans="2:46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</row>
    <row r="36" spans="2:46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</row>
    <row r="37" spans="2:46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</row>
    <row r="38" spans="2:46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</row>
    <row r="39" spans="2:46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</row>
    <row r="40" spans="2:46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</row>
    <row r="41" spans="2:46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</row>
    <row r="42" spans="2:46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</row>
    <row r="43" spans="2:46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</row>
    <row r="44" spans="2:46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</row>
    <row r="45" spans="2:46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</row>
  </sheetData>
  <mergeCells count="45">
    <mergeCell ref="N9:N10"/>
    <mergeCell ref="V9:X9"/>
    <mergeCell ref="S9:S10"/>
    <mergeCell ref="T9:T10"/>
    <mergeCell ref="U9:U10"/>
    <mergeCell ref="B7:C10"/>
    <mergeCell ref="D9:D10"/>
    <mergeCell ref="D8:H8"/>
    <mergeCell ref="L9:M9"/>
    <mergeCell ref="G9:H9"/>
    <mergeCell ref="E9:F9"/>
    <mergeCell ref="I8:M8"/>
    <mergeCell ref="I9:I10"/>
    <mergeCell ref="J9:K9"/>
    <mergeCell ref="AR6:AU6"/>
    <mergeCell ref="AL9:AM9"/>
    <mergeCell ref="AN9:AO9"/>
    <mergeCell ref="AR8:AT8"/>
    <mergeCell ref="AT9:AT10"/>
    <mergeCell ref="AS9:AS10"/>
    <mergeCell ref="AR9:AR10"/>
    <mergeCell ref="Y7:AT7"/>
    <mergeCell ref="S8:U8"/>
    <mergeCell ref="AU7:AU10"/>
    <mergeCell ref="AP9:AQ9"/>
    <mergeCell ref="AG9:AI9"/>
    <mergeCell ref="AA9:AB9"/>
    <mergeCell ref="AC9:AD9"/>
    <mergeCell ref="AE9:AF9"/>
    <mergeCell ref="A7:A10"/>
    <mergeCell ref="AJ9:AK9"/>
    <mergeCell ref="A1:X1"/>
    <mergeCell ref="Y1:AU1"/>
    <mergeCell ref="A3:X3"/>
    <mergeCell ref="A4:X4"/>
    <mergeCell ref="Y3:AU3"/>
    <mergeCell ref="Q9:R9"/>
    <mergeCell ref="O9:P9"/>
    <mergeCell ref="Y9:Z9"/>
    <mergeCell ref="S7:U7"/>
    <mergeCell ref="D7:R7"/>
    <mergeCell ref="N8:R8"/>
    <mergeCell ref="AG8:AQ8"/>
    <mergeCell ref="V8:X8"/>
    <mergeCell ref="Y8:AF8"/>
  </mergeCells>
  <phoneticPr fontId="2"/>
  <pageMargins left="0.32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4"/>
  <sheetViews>
    <sheetView showGridLines="0" zoomScale="110" zoomScaleNormal="110" workbookViewId="0">
      <selection sqref="A1:K1"/>
    </sheetView>
  </sheetViews>
  <sheetFormatPr defaultRowHeight="13.5"/>
  <cols>
    <col min="1" max="1" width="9.75" style="11" customWidth="1"/>
    <col min="2" max="2" width="6.625" style="11" customWidth="1"/>
    <col min="3" max="10" width="8" style="11" customWidth="1"/>
    <col min="11" max="11" width="9.875" style="11" customWidth="1"/>
    <col min="12" max="21" width="8.375" style="11" customWidth="1"/>
    <col min="22" max="22" width="8.5" style="11" customWidth="1"/>
    <col min="23" max="16384" width="9" style="11"/>
  </cols>
  <sheetData>
    <row r="1" spans="1:24" ht="17.25">
      <c r="A1" s="398" t="s">
        <v>995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02" t="s">
        <v>849</v>
      </c>
      <c r="M1" s="402"/>
      <c r="N1" s="402"/>
      <c r="O1" s="402"/>
      <c r="P1" s="402"/>
      <c r="Q1" s="402"/>
      <c r="R1" s="402"/>
      <c r="S1" s="402"/>
      <c r="T1" s="402"/>
      <c r="U1" s="402"/>
      <c r="V1" s="402"/>
    </row>
    <row r="3" spans="1:24">
      <c r="A3" s="10" t="s">
        <v>285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</row>
    <row r="5" spans="1:24" ht="14.25" thickBot="1">
      <c r="A5" s="435"/>
      <c r="B5" s="435"/>
      <c r="C5" s="435"/>
      <c r="D5" s="435"/>
      <c r="E5" s="435"/>
      <c r="F5" s="435"/>
      <c r="G5" s="435"/>
      <c r="H5" s="435"/>
      <c r="I5" s="435"/>
      <c r="J5" s="435"/>
      <c r="K5" s="435"/>
      <c r="L5" s="396" t="s">
        <v>700</v>
      </c>
      <c r="M5" s="396"/>
      <c r="N5" s="396"/>
      <c r="O5" s="396"/>
      <c r="P5" s="396"/>
      <c r="Q5" s="396"/>
      <c r="R5" s="396"/>
      <c r="S5" s="396"/>
      <c r="T5" s="396"/>
      <c r="U5" s="396"/>
      <c r="V5" s="396"/>
    </row>
    <row r="6" spans="1:24">
      <c r="A6" s="392" t="s">
        <v>318</v>
      </c>
      <c r="B6" s="391" t="s">
        <v>346</v>
      </c>
      <c r="C6" s="390" t="s">
        <v>409</v>
      </c>
      <c r="D6" s="391"/>
      <c r="E6" s="391"/>
      <c r="F6" s="391"/>
      <c r="G6" s="391"/>
      <c r="H6" s="391"/>
      <c r="I6" s="391"/>
      <c r="J6" s="391"/>
      <c r="K6" s="391"/>
      <c r="L6" s="392" t="s">
        <v>477</v>
      </c>
      <c r="M6" s="428" t="s">
        <v>410</v>
      </c>
      <c r="N6" s="437"/>
      <c r="O6" s="437"/>
      <c r="P6" s="437"/>
      <c r="Q6" s="437"/>
      <c r="R6" s="437"/>
      <c r="S6" s="437"/>
      <c r="T6" s="437"/>
      <c r="U6" s="480"/>
      <c r="V6" s="391" t="s">
        <v>318</v>
      </c>
      <c r="W6" s="45"/>
    </row>
    <row r="7" spans="1:24">
      <c r="A7" s="480"/>
      <c r="B7" s="478"/>
      <c r="C7" s="393"/>
      <c r="D7" s="394"/>
      <c r="E7" s="394"/>
      <c r="F7" s="394"/>
      <c r="G7" s="394"/>
      <c r="H7" s="394"/>
      <c r="I7" s="394"/>
      <c r="J7" s="394"/>
      <c r="K7" s="394"/>
      <c r="L7" s="480"/>
      <c r="M7" s="393"/>
      <c r="N7" s="394"/>
      <c r="O7" s="394"/>
      <c r="P7" s="394"/>
      <c r="Q7" s="394"/>
      <c r="R7" s="394"/>
      <c r="S7" s="394"/>
      <c r="T7" s="394"/>
      <c r="U7" s="395"/>
      <c r="V7" s="437"/>
      <c r="W7" s="45"/>
    </row>
    <row r="8" spans="1:24">
      <c r="A8" s="480" t="s">
        <v>857</v>
      </c>
      <c r="B8" s="478"/>
      <c r="C8" s="440" t="s">
        <v>319</v>
      </c>
      <c r="D8" s="440"/>
      <c r="E8" s="440"/>
      <c r="F8" s="440" t="s">
        <v>411</v>
      </c>
      <c r="G8" s="440"/>
      <c r="H8" s="440"/>
      <c r="I8" s="440" t="s">
        <v>412</v>
      </c>
      <c r="J8" s="440"/>
      <c r="K8" s="405"/>
      <c r="L8" s="480" t="s">
        <v>413</v>
      </c>
      <c r="M8" s="440" t="s">
        <v>319</v>
      </c>
      <c r="N8" s="440"/>
      <c r="O8" s="440"/>
      <c r="P8" s="440" t="s">
        <v>414</v>
      </c>
      <c r="Q8" s="440"/>
      <c r="R8" s="440"/>
      <c r="S8" s="440" t="s">
        <v>415</v>
      </c>
      <c r="T8" s="440"/>
      <c r="U8" s="440"/>
      <c r="V8" s="437" t="s">
        <v>857</v>
      </c>
      <c r="W8" s="45"/>
    </row>
    <row r="9" spans="1:24">
      <c r="A9" s="480"/>
      <c r="B9" s="478"/>
      <c r="C9" s="440"/>
      <c r="D9" s="440"/>
      <c r="E9" s="440"/>
      <c r="F9" s="440"/>
      <c r="G9" s="440"/>
      <c r="H9" s="440"/>
      <c r="I9" s="440"/>
      <c r="J9" s="440"/>
      <c r="K9" s="405"/>
      <c r="L9" s="480"/>
      <c r="M9" s="440"/>
      <c r="N9" s="440"/>
      <c r="O9" s="440"/>
      <c r="P9" s="440"/>
      <c r="Q9" s="440"/>
      <c r="R9" s="440"/>
      <c r="S9" s="440"/>
      <c r="T9" s="440"/>
      <c r="U9" s="440"/>
      <c r="V9" s="437"/>
      <c r="W9" s="45"/>
    </row>
    <row r="10" spans="1:24">
      <c r="A10" s="480" t="s">
        <v>344</v>
      </c>
      <c r="B10" s="478"/>
      <c r="C10" s="440" t="s">
        <v>671</v>
      </c>
      <c r="D10" s="440" t="s">
        <v>443</v>
      </c>
      <c r="E10" s="440" t="s">
        <v>444</v>
      </c>
      <c r="F10" s="440" t="s">
        <v>671</v>
      </c>
      <c r="G10" s="440" t="s">
        <v>443</v>
      </c>
      <c r="H10" s="440" t="s">
        <v>444</v>
      </c>
      <c r="I10" s="440" t="s">
        <v>671</v>
      </c>
      <c r="J10" s="440" t="s">
        <v>443</v>
      </c>
      <c r="K10" s="405" t="s">
        <v>444</v>
      </c>
      <c r="L10" s="480" t="s">
        <v>690</v>
      </c>
      <c r="M10" s="440" t="s">
        <v>671</v>
      </c>
      <c r="N10" s="440" t="s">
        <v>443</v>
      </c>
      <c r="O10" s="440" t="s">
        <v>444</v>
      </c>
      <c r="P10" s="440" t="s">
        <v>671</v>
      </c>
      <c r="Q10" s="440" t="s">
        <v>443</v>
      </c>
      <c r="R10" s="440" t="s">
        <v>444</v>
      </c>
      <c r="S10" s="440" t="s">
        <v>671</v>
      </c>
      <c r="T10" s="440" t="s">
        <v>443</v>
      </c>
      <c r="U10" s="440" t="s">
        <v>444</v>
      </c>
      <c r="V10" s="437" t="s">
        <v>699</v>
      </c>
      <c r="W10" s="45"/>
    </row>
    <row r="11" spans="1:24">
      <c r="A11" s="395"/>
      <c r="B11" s="479"/>
      <c r="C11" s="440"/>
      <c r="D11" s="440"/>
      <c r="E11" s="440"/>
      <c r="F11" s="440"/>
      <c r="G11" s="440"/>
      <c r="H11" s="440"/>
      <c r="I11" s="440"/>
      <c r="J11" s="440"/>
      <c r="K11" s="405"/>
      <c r="L11" s="395"/>
      <c r="M11" s="440"/>
      <c r="N11" s="440"/>
      <c r="O11" s="440"/>
      <c r="P11" s="440"/>
      <c r="Q11" s="440"/>
      <c r="R11" s="440"/>
      <c r="S11" s="440"/>
      <c r="T11" s="440"/>
      <c r="U11" s="440"/>
      <c r="V11" s="394"/>
      <c r="W11" s="45"/>
    </row>
    <row r="12" spans="1:24" ht="9" customHeight="1">
      <c r="A12" s="2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64"/>
    </row>
    <row r="13" spans="1:24" ht="16.5" customHeight="1">
      <c r="A13" s="40" t="s">
        <v>1097</v>
      </c>
      <c r="B13" s="336">
        <v>3</v>
      </c>
      <c r="C13" s="336">
        <v>94</v>
      </c>
      <c r="D13" s="336">
        <v>41</v>
      </c>
      <c r="E13" s="336">
        <v>53</v>
      </c>
      <c r="F13" s="336">
        <v>36</v>
      </c>
      <c r="G13" s="336">
        <v>17</v>
      </c>
      <c r="H13" s="336">
        <v>19</v>
      </c>
      <c r="I13" s="336">
        <v>58</v>
      </c>
      <c r="J13" s="336">
        <v>24</v>
      </c>
      <c r="K13" s="336">
        <v>34</v>
      </c>
      <c r="L13" s="247">
        <v>21</v>
      </c>
      <c r="M13" s="247">
        <v>469</v>
      </c>
      <c r="N13" s="247">
        <v>12</v>
      </c>
      <c r="O13" s="247">
        <v>457</v>
      </c>
      <c r="P13" s="247">
        <v>469</v>
      </c>
      <c r="Q13" s="247">
        <v>12</v>
      </c>
      <c r="R13" s="247">
        <v>457</v>
      </c>
      <c r="S13" s="247" t="s">
        <v>689</v>
      </c>
      <c r="T13" s="247" t="s">
        <v>689</v>
      </c>
      <c r="U13" s="247" t="s">
        <v>689</v>
      </c>
      <c r="V13" s="37" t="s">
        <v>1099</v>
      </c>
    </row>
    <row r="14" spans="1:24" ht="16.5" customHeight="1">
      <c r="A14" s="40" t="s">
        <v>898</v>
      </c>
      <c r="B14" s="336">
        <v>2</v>
      </c>
      <c r="C14" s="336">
        <v>91</v>
      </c>
      <c r="D14" s="336">
        <v>40</v>
      </c>
      <c r="E14" s="336">
        <v>51</v>
      </c>
      <c r="F14" s="336">
        <v>34</v>
      </c>
      <c r="G14" s="336">
        <v>16</v>
      </c>
      <c r="H14" s="336">
        <v>18</v>
      </c>
      <c r="I14" s="336">
        <v>57</v>
      </c>
      <c r="J14" s="336">
        <v>24</v>
      </c>
      <c r="K14" s="336">
        <v>33</v>
      </c>
      <c r="L14" s="247">
        <v>21</v>
      </c>
      <c r="M14" s="247">
        <v>429</v>
      </c>
      <c r="N14" s="247">
        <v>7</v>
      </c>
      <c r="O14" s="247">
        <v>422</v>
      </c>
      <c r="P14" s="247">
        <v>429</v>
      </c>
      <c r="Q14" s="247">
        <v>7</v>
      </c>
      <c r="R14" s="247">
        <v>422</v>
      </c>
      <c r="S14" s="213" t="s">
        <v>689</v>
      </c>
      <c r="T14" s="335" t="s">
        <v>689</v>
      </c>
      <c r="U14" s="335" t="s">
        <v>689</v>
      </c>
      <c r="V14" s="37" t="s">
        <v>896</v>
      </c>
    </row>
    <row r="15" spans="1:24" ht="16.5" customHeight="1">
      <c r="A15" s="40" t="s">
        <v>899</v>
      </c>
      <c r="B15" s="336">
        <v>1</v>
      </c>
      <c r="C15" s="336">
        <v>71</v>
      </c>
      <c r="D15" s="336">
        <v>35</v>
      </c>
      <c r="E15" s="336">
        <v>36</v>
      </c>
      <c r="F15" s="336">
        <v>27</v>
      </c>
      <c r="G15" s="336">
        <v>14</v>
      </c>
      <c r="H15" s="336">
        <v>13</v>
      </c>
      <c r="I15" s="336">
        <v>44</v>
      </c>
      <c r="J15" s="336">
        <v>21</v>
      </c>
      <c r="K15" s="336">
        <v>23</v>
      </c>
      <c r="L15" s="247">
        <v>18</v>
      </c>
      <c r="M15" s="247">
        <v>396</v>
      </c>
      <c r="N15" s="247" t="s">
        <v>689</v>
      </c>
      <c r="O15" s="247">
        <v>396</v>
      </c>
      <c r="P15" s="247">
        <v>396</v>
      </c>
      <c r="Q15" s="247" t="s">
        <v>689</v>
      </c>
      <c r="R15" s="247">
        <v>396</v>
      </c>
      <c r="S15" s="213" t="s">
        <v>689</v>
      </c>
      <c r="T15" s="335" t="s">
        <v>689</v>
      </c>
      <c r="U15" s="335" t="s">
        <v>689</v>
      </c>
      <c r="V15" s="37" t="s">
        <v>897</v>
      </c>
    </row>
    <row r="16" spans="1:24" ht="16.5" customHeight="1">
      <c r="A16" s="40" t="s">
        <v>955</v>
      </c>
      <c r="B16" s="336">
        <v>1</v>
      </c>
      <c r="C16" s="336">
        <v>69</v>
      </c>
      <c r="D16" s="336">
        <v>35</v>
      </c>
      <c r="E16" s="336">
        <v>34</v>
      </c>
      <c r="F16" s="336">
        <v>28</v>
      </c>
      <c r="G16" s="336">
        <v>14</v>
      </c>
      <c r="H16" s="336">
        <v>14</v>
      </c>
      <c r="I16" s="336">
        <v>41</v>
      </c>
      <c r="J16" s="336">
        <v>21</v>
      </c>
      <c r="K16" s="336">
        <v>20</v>
      </c>
      <c r="L16" s="247">
        <v>17</v>
      </c>
      <c r="M16" s="247">
        <v>401</v>
      </c>
      <c r="N16" s="247" t="s">
        <v>689</v>
      </c>
      <c r="O16" s="247">
        <v>401</v>
      </c>
      <c r="P16" s="247">
        <v>401</v>
      </c>
      <c r="Q16" s="247" t="s">
        <v>689</v>
      </c>
      <c r="R16" s="247">
        <v>401</v>
      </c>
      <c r="S16" s="213" t="s">
        <v>689</v>
      </c>
      <c r="T16" s="335" t="s">
        <v>689</v>
      </c>
      <c r="U16" s="335" t="s">
        <v>689</v>
      </c>
      <c r="V16" s="37" t="s">
        <v>956</v>
      </c>
    </row>
    <row r="17" spans="1:22" s="145" customFormat="1" ht="16.5" customHeight="1">
      <c r="A17" s="40" t="s">
        <v>1098</v>
      </c>
      <c r="B17" s="203">
        <f t="shared" ref="B17:U17" si="0">IF(SUM(B19:B20)=0,"-",SUM(B19:B20))</f>
        <v>1</v>
      </c>
      <c r="C17" s="203">
        <f t="shared" si="0"/>
        <v>70</v>
      </c>
      <c r="D17" s="203">
        <f t="shared" si="0"/>
        <v>32</v>
      </c>
      <c r="E17" s="203">
        <f t="shared" si="0"/>
        <v>38</v>
      </c>
      <c r="F17" s="203">
        <f t="shared" si="0"/>
        <v>27</v>
      </c>
      <c r="G17" s="203">
        <f t="shared" si="0"/>
        <v>14</v>
      </c>
      <c r="H17" s="203">
        <f t="shared" si="0"/>
        <v>13</v>
      </c>
      <c r="I17" s="203">
        <f t="shared" si="0"/>
        <v>43</v>
      </c>
      <c r="J17" s="203">
        <f t="shared" si="0"/>
        <v>18</v>
      </c>
      <c r="K17" s="203">
        <f t="shared" si="0"/>
        <v>25</v>
      </c>
      <c r="L17" s="203">
        <f t="shared" si="0"/>
        <v>17</v>
      </c>
      <c r="M17" s="203">
        <f t="shared" si="0"/>
        <v>401</v>
      </c>
      <c r="N17" s="203" t="str">
        <f t="shared" si="0"/>
        <v>-</v>
      </c>
      <c r="O17" s="203">
        <f t="shared" si="0"/>
        <v>401</v>
      </c>
      <c r="P17" s="203">
        <f t="shared" si="0"/>
        <v>401</v>
      </c>
      <c r="Q17" s="203" t="str">
        <f t="shared" si="0"/>
        <v>-</v>
      </c>
      <c r="R17" s="203">
        <f t="shared" si="0"/>
        <v>401</v>
      </c>
      <c r="S17" s="203" t="str">
        <f t="shared" si="0"/>
        <v>-</v>
      </c>
      <c r="T17" s="203" t="str">
        <f t="shared" si="0"/>
        <v>-</v>
      </c>
      <c r="U17" s="203" t="str">
        <f t="shared" si="0"/>
        <v>-</v>
      </c>
      <c r="V17" s="37" t="s">
        <v>1100</v>
      </c>
    </row>
    <row r="18" spans="1:22" ht="16.5" customHeight="1">
      <c r="A18" s="24"/>
      <c r="B18" s="203"/>
      <c r="C18" s="203"/>
      <c r="D18" s="203"/>
      <c r="E18" s="203"/>
      <c r="F18" s="203"/>
      <c r="G18" s="181"/>
      <c r="H18" s="181"/>
      <c r="I18" s="203"/>
      <c r="J18" s="203"/>
      <c r="K18" s="203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65"/>
    </row>
    <row r="19" spans="1:22" ht="16.5" customHeight="1">
      <c r="A19" s="36" t="s">
        <v>345</v>
      </c>
      <c r="B19" s="181">
        <v>0</v>
      </c>
      <c r="C19" s="203" t="s">
        <v>729</v>
      </c>
      <c r="D19" s="181">
        <v>0</v>
      </c>
      <c r="E19" s="181">
        <v>0</v>
      </c>
      <c r="F19" s="203">
        <v>0</v>
      </c>
      <c r="G19" s="181">
        <v>0</v>
      </c>
      <c r="H19" s="181">
        <v>0</v>
      </c>
      <c r="I19" s="181">
        <v>0</v>
      </c>
      <c r="J19" s="181">
        <v>0</v>
      </c>
      <c r="K19" s="181">
        <v>0</v>
      </c>
      <c r="L19" s="181">
        <v>0</v>
      </c>
      <c r="M19" s="203">
        <f>SUM(N19:O19)</f>
        <v>0</v>
      </c>
      <c r="N19" s="181">
        <f>SUM(Q19+T19)</f>
        <v>0</v>
      </c>
      <c r="O19" s="205">
        <f>SUM(R19+U19)</f>
        <v>0</v>
      </c>
      <c r="P19" s="203">
        <f>SUM(Q19:R19)</f>
        <v>0</v>
      </c>
      <c r="Q19" s="181">
        <v>0</v>
      </c>
      <c r="R19" s="205">
        <v>0</v>
      </c>
      <c r="S19" s="181">
        <f>SUM(T19:U19)</f>
        <v>0</v>
      </c>
      <c r="T19" s="181">
        <v>0</v>
      </c>
      <c r="U19" s="181">
        <v>0</v>
      </c>
      <c r="V19" s="66" t="s">
        <v>293</v>
      </c>
    </row>
    <row r="20" spans="1:22" ht="16.5" customHeight="1">
      <c r="A20" s="36" t="s">
        <v>416</v>
      </c>
      <c r="B20" s="181">
        <v>1</v>
      </c>
      <c r="C20" s="203">
        <v>70</v>
      </c>
      <c r="D20" s="181">
        <v>32</v>
      </c>
      <c r="E20" s="181">
        <v>38</v>
      </c>
      <c r="F20" s="203">
        <v>27</v>
      </c>
      <c r="G20" s="181">
        <v>14</v>
      </c>
      <c r="H20" s="181">
        <v>13</v>
      </c>
      <c r="I20" s="203">
        <v>43</v>
      </c>
      <c r="J20" s="181">
        <v>18</v>
      </c>
      <c r="K20" s="181">
        <v>25</v>
      </c>
      <c r="L20" s="205">
        <v>17</v>
      </c>
      <c r="M20" s="203">
        <v>401</v>
      </c>
      <c r="N20" s="181">
        <f>SUM(Q20+T20)</f>
        <v>0</v>
      </c>
      <c r="O20" s="205">
        <v>401</v>
      </c>
      <c r="P20" s="203">
        <v>401</v>
      </c>
      <c r="Q20" s="181">
        <v>0</v>
      </c>
      <c r="R20" s="205">
        <v>401</v>
      </c>
      <c r="S20" s="181">
        <f>SUM(T20:U20)</f>
        <v>0</v>
      </c>
      <c r="T20" s="181">
        <v>0</v>
      </c>
      <c r="U20" s="181">
        <v>0</v>
      </c>
      <c r="V20" s="66" t="s">
        <v>358</v>
      </c>
    </row>
    <row r="21" spans="1:22" ht="9" customHeight="1" thickBot="1">
      <c r="A21" s="54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67"/>
    </row>
    <row r="22" spans="1:22" ht="13.5" customHeight="1">
      <c r="A22" s="399" t="s">
        <v>946</v>
      </c>
      <c r="B22" s="423"/>
      <c r="C22" s="423"/>
      <c r="D22" s="423"/>
      <c r="E22" s="423"/>
      <c r="F22" s="423"/>
      <c r="G22" s="423"/>
      <c r="H22" s="423"/>
      <c r="I22" s="423"/>
      <c r="J22" s="423"/>
      <c r="K22" s="423"/>
    </row>
    <row r="24" spans="1:22"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</row>
  </sheetData>
  <mergeCells count="41">
    <mergeCell ref="A22:K22"/>
    <mergeCell ref="D10:D11"/>
    <mergeCell ref="C10:C11"/>
    <mergeCell ref="A8:A9"/>
    <mergeCell ref="I10:I11"/>
    <mergeCell ref="G10:G11"/>
    <mergeCell ref="C8:E9"/>
    <mergeCell ref="F8:H9"/>
    <mergeCell ref="M6:U7"/>
    <mergeCell ref="M8:O9"/>
    <mergeCell ref="P10:P11"/>
    <mergeCell ref="L10:L11"/>
    <mergeCell ref="L6:L7"/>
    <mergeCell ref="L1:V1"/>
    <mergeCell ref="O10:O11"/>
    <mergeCell ref="S8:U9"/>
    <mergeCell ref="V10:V11"/>
    <mergeCell ref="L5:V5"/>
    <mergeCell ref="V8:V9"/>
    <mergeCell ref="P8:R9"/>
    <mergeCell ref="N10:N11"/>
    <mergeCell ref="U10:U11"/>
    <mergeCell ref="T10:T11"/>
    <mergeCell ref="Q10:Q11"/>
    <mergeCell ref="V6:V7"/>
    <mergeCell ref="L8:L9"/>
    <mergeCell ref="M10:M11"/>
    <mergeCell ref="R10:R11"/>
    <mergeCell ref="S10:S11"/>
    <mergeCell ref="A1:K1"/>
    <mergeCell ref="J10:J11"/>
    <mergeCell ref="E10:E11"/>
    <mergeCell ref="B6:B11"/>
    <mergeCell ref="C6:K7"/>
    <mergeCell ref="K10:K11"/>
    <mergeCell ref="I8:K9"/>
    <mergeCell ref="A5:K5"/>
    <mergeCell ref="H10:H11"/>
    <mergeCell ref="A10:A11"/>
    <mergeCell ref="F10:F11"/>
    <mergeCell ref="A6:A7"/>
  </mergeCells>
  <phoneticPr fontId="2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2"/>
  <sheetViews>
    <sheetView showGridLines="0" zoomScale="120" zoomScaleNormal="120" workbookViewId="0">
      <selection activeCell="G27" sqref="G27"/>
    </sheetView>
  </sheetViews>
  <sheetFormatPr defaultRowHeight="13.5"/>
  <cols>
    <col min="1" max="1" width="9.75" style="11" customWidth="1"/>
    <col min="2" max="2" width="6.625" style="11" customWidth="1"/>
    <col min="3" max="10" width="8" style="11" customWidth="1"/>
    <col min="11" max="11" width="9.875" style="11" customWidth="1"/>
    <col min="12" max="21" width="8.375" style="11" customWidth="1"/>
    <col min="22" max="22" width="8.5" style="11" customWidth="1"/>
    <col min="23" max="16384" width="9" style="11"/>
  </cols>
  <sheetData>
    <row r="1" spans="1:22" ht="17.25">
      <c r="A1" s="398" t="s">
        <v>996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402" t="s">
        <v>850</v>
      </c>
      <c r="M1" s="402"/>
      <c r="N1" s="402"/>
      <c r="O1" s="402"/>
      <c r="P1" s="402"/>
      <c r="Q1" s="402"/>
      <c r="R1" s="402"/>
      <c r="S1" s="402"/>
      <c r="T1" s="402"/>
      <c r="U1" s="402"/>
      <c r="V1" s="402"/>
    </row>
    <row r="3" spans="1:22">
      <c r="A3" s="10" t="s">
        <v>286</v>
      </c>
      <c r="L3" s="10"/>
    </row>
    <row r="5" spans="1:22" ht="14.25" thickBot="1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 t="s">
        <v>700</v>
      </c>
      <c r="M5" s="396"/>
      <c r="N5" s="396"/>
      <c r="O5" s="396"/>
      <c r="P5" s="396"/>
      <c r="Q5" s="396"/>
      <c r="R5" s="396"/>
      <c r="S5" s="396"/>
      <c r="T5" s="396"/>
      <c r="U5" s="396"/>
      <c r="V5" s="396"/>
    </row>
    <row r="6" spans="1:22">
      <c r="A6" s="392" t="s">
        <v>318</v>
      </c>
      <c r="B6" s="408" t="s">
        <v>346</v>
      </c>
      <c r="C6" s="390" t="s">
        <v>409</v>
      </c>
      <c r="D6" s="391"/>
      <c r="E6" s="391"/>
      <c r="F6" s="391"/>
      <c r="G6" s="391"/>
      <c r="H6" s="391"/>
      <c r="I6" s="391"/>
      <c r="J6" s="391"/>
      <c r="K6" s="391"/>
      <c r="L6" s="392" t="s">
        <v>477</v>
      </c>
      <c r="M6" s="390" t="s">
        <v>410</v>
      </c>
      <c r="N6" s="391"/>
      <c r="O6" s="391"/>
      <c r="P6" s="391"/>
      <c r="Q6" s="391"/>
      <c r="R6" s="391"/>
      <c r="S6" s="391"/>
      <c r="T6" s="391"/>
      <c r="U6" s="392"/>
      <c r="V6" s="390" t="s">
        <v>318</v>
      </c>
    </row>
    <row r="7" spans="1:22">
      <c r="A7" s="480"/>
      <c r="B7" s="409"/>
      <c r="C7" s="393"/>
      <c r="D7" s="394"/>
      <c r="E7" s="394"/>
      <c r="F7" s="394"/>
      <c r="G7" s="394"/>
      <c r="H7" s="394"/>
      <c r="I7" s="394"/>
      <c r="J7" s="394"/>
      <c r="K7" s="394"/>
      <c r="L7" s="480"/>
      <c r="M7" s="393"/>
      <c r="N7" s="394"/>
      <c r="O7" s="394"/>
      <c r="P7" s="394"/>
      <c r="Q7" s="394"/>
      <c r="R7" s="394"/>
      <c r="S7" s="394"/>
      <c r="T7" s="394"/>
      <c r="U7" s="395"/>
      <c r="V7" s="428"/>
    </row>
    <row r="8" spans="1:22">
      <c r="A8" s="480" t="s">
        <v>857</v>
      </c>
      <c r="B8" s="409"/>
      <c r="C8" s="441" t="s">
        <v>319</v>
      </c>
      <c r="D8" s="481"/>
      <c r="E8" s="482"/>
      <c r="F8" s="441" t="s">
        <v>411</v>
      </c>
      <c r="G8" s="481"/>
      <c r="H8" s="482"/>
      <c r="I8" s="441" t="s">
        <v>412</v>
      </c>
      <c r="J8" s="481"/>
      <c r="K8" s="481"/>
      <c r="L8" s="480" t="s">
        <v>413</v>
      </c>
      <c r="M8" s="441" t="s">
        <v>417</v>
      </c>
      <c r="N8" s="481"/>
      <c r="O8" s="482"/>
      <c r="P8" s="441" t="s">
        <v>418</v>
      </c>
      <c r="Q8" s="481"/>
      <c r="R8" s="482"/>
      <c r="S8" s="441" t="s">
        <v>647</v>
      </c>
      <c r="T8" s="481"/>
      <c r="U8" s="482"/>
      <c r="V8" s="428" t="s">
        <v>858</v>
      </c>
    </row>
    <row r="9" spans="1:22">
      <c r="A9" s="480"/>
      <c r="B9" s="409"/>
      <c r="C9" s="393"/>
      <c r="D9" s="394"/>
      <c r="E9" s="395"/>
      <c r="F9" s="393"/>
      <c r="G9" s="394"/>
      <c r="H9" s="395"/>
      <c r="I9" s="393"/>
      <c r="J9" s="394"/>
      <c r="K9" s="394"/>
      <c r="L9" s="480"/>
      <c r="M9" s="393"/>
      <c r="N9" s="394"/>
      <c r="O9" s="395"/>
      <c r="P9" s="393"/>
      <c r="Q9" s="394"/>
      <c r="R9" s="395"/>
      <c r="S9" s="393"/>
      <c r="T9" s="394"/>
      <c r="U9" s="395"/>
      <c r="V9" s="428"/>
    </row>
    <row r="10" spans="1:22">
      <c r="A10" s="480" t="s">
        <v>344</v>
      </c>
      <c r="B10" s="409"/>
      <c r="C10" s="416" t="s">
        <v>671</v>
      </c>
      <c r="D10" s="416" t="s">
        <v>443</v>
      </c>
      <c r="E10" s="416" t="s">
        <v>444</v>
      </c>
      <c r="F10" s="416" t="s">
        <v>671</v>
      </c>
      <c r="G10" s="416" t="s">
        <v>443</v>
      </c>
      <c r="H10" s="416" t="s">
        <v>444</v>
      </c>
      <c r="I10" s="416" t="s">
        <v>671</v>
      </c>
      <c r="J10" s="416" t="s">
        <v>443</v>
      </c>
      <c r="K10" s="441" t="s">
        <v>444</v>
      </c>
      <c r="L10" s="480" t="s">
        <v>690</v>
      </c>
      <c r="M10" s="416" t="s">
        <v>671</v>
      </c>
      <c r="N10" s="416" t="s">
        <v>443</v>
      </c>
      <c r="O10" s="416" t="s">
        <v>444</v>
      </c>
      <c r="P10" s="416" t="s">
        <v>671</v>
      </c>
      <c r="Q10" s="416" t="s">
        <v>443</v>
      </c>
      <c r="R10" s="416" t="s">
        <v>444</v>
      </c>
      <c r="S10" s="416" t="s">
        <v>671</v>
      </c>
      <c r="T10" s="416" t="s">
        <v>443</v>
      </c>
      <c r="U10" s="416" t="s">
        <v>444</v>
      </c>
      <c r="V10" s="428" t="s">
        <v>699</v>
      </c>
    </row>
    <row r="11" spans="1:22">
      <c r="A11" s="395"/>
      <c r="B11" s="410"/>
      <c r="C11" s="410"/>
      <c r="D11" s="410"/>
      <c r="E11" s="410"/>
      <c r="F11" s="410"/>
      <c r="G11" s="410"/>
      <c r="H11" s="410"/>
      <c r="I11" s="410"/>
      <c r="J11" s="410"/>
      <c r="K11" s="393"/>
      <c r="L11" s="395"/>
      <c r="M11" s="410"/>
      <c r="N11" s="410"/>
      <c r="O11" s="410"/>
      <c r="P11" s="410"/>
      <c r="Q11" s="410"/>
      <c r="R11" s="410"/>
      <c r="S11" s="410"/>
      <c r="T11" s="410"/>
      <c r="U11" s="410"/>
      <c r="V11" s="393"/>
    </row>
    <row r="12" spans="1:22" ht="9" customHeight="1">
      <c r="A12" s="24"/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64"/>
    </row>
    <row r="13" spans="1:22" ht="16.5" customHeight="1">
      <c r="A13" s="40" t="s">
        <v>1097</v>
      </c>
      <c r="B13" s="203">
        <v>5</v>
      </c>
      <c r="C13" s="203">
        <v>2383</v>
      </c>
      <c r="D13" s="203">
        <v>1839</v>
      </c>
      <c r="E13" s="203">
        <v>544</v>
      </c>
      <c r="F13" s="203">
        <v>1355</v>
      </c>
      <c r="G13" s="203">
        <v>1076</v>
      </c>
      <c r="H13" s="203">
        <v>279</v>
      </c>
      <c r="I13" s="203">
        <v>1028</v>
      </c>
      <c r="J13" s="203">
        <v>763</v>
      </c>
      <c r="K13" s="203">
        <v>265</v>
      </c>
      <c r="L13" s="212">
        <v>1662</v>
      </c>
      <c r="M13" s="212">
        <v>1543</v>
      </c>
      <c r="N13" s="212">
        <v>1106</v>
      </c>
      <c r="O13" s="212">
        <v>437</v>
      </c>
      <c r="P13" s="212">
        <v>11979</v>
      </c>
      <c r="Q13" s="212">
        <v>5886</v>
      </c>
      <c r="R13" s="212">
        <v>6093</v>
      </c>
      <c r="S13" s="212">
        <v>356</v>
      </c>
      <c r="T13" s="212">
        <v>128</v>
      </c>
      <c r="U13" s="212">
        <v>228</v>
      </c>
      <c r="V13" s="37" t="s">
        <v>806</v>
      </c>
    </row>
    <row r="14" spans="1:22" ht="16.5" customHeight="1">
      <c r="A14" s="40" t="s">
        <v>898</v>
      </c>
      <c r="B14" s="203">
        <v>5</v>
      </c>
      <c r="C14" s="203">
        <v>2372</v>
      </c>
      <c r="D14" s="203">
        <v>1821</v>
      </c>
      <c r="E14" s="203">
        <v>551</v>
      </c>
      <c r="F14" s="203">
        <v>1353</v>
      </c>
      <c r="G14" s="203">
        <v>1076</v>
      </c>
      <c r="H14" s="203">
        <v>277</v>
      </c>
      <c r="I14" s="203">
        <v>1019</v>
      </c>
      <c r="J14" s="203">
        <v>745</v>
      </c>
      <c r="K14" s="203">
        <v>274</v>
      </c>
      <c r="L14" s="212">
        <v>1770</v>
      </c>
      <c r="M14" s="212">
        <v>1529</v>
      </c>
      <c r="N14" s="212">
        <v>1104</v>
      </c>
      <c r="O14" s="212">
        <v>425</v>
      </c>
      <c r="P14" s="212">
        <v>12029</v>
      </c>
      <c r="Q14" s="212">
        <v>5911</v>
      </c>
      <c r="R14" s="212">
        <v>6118</v>
      </c>
      <c r="S14" s="212">
        <v>350</v>
      </c>
      <c r="T14" s="212">
        <v>129</v>
      </c>
      <c r="U14" s="212">
        <v>221</v>
      </c>
      <c r="V14" s="37" t="s">
        <v>896</v>
      </c>
    </row>
    <row r="15" spans="1:22" ht="16.5" customHeight="1">
      <c r="A15" s="40" t="s">
        <v>899</v>
      </c>
      <c r="B15" s="203">
        <v>5</v>
      </c>
      <c r="C15" s="203">
        <v>2383</v>
      </c>
      <c r="D15" s="203">
        <v>1847</v>
      </c>
      <c r="E15" s="203">
        <v>536</v>
      </c>
      <c r="F15" s="203">
        <v>1369</v>
      </c>
      <c r="G15" s="203">
        <v>1082</v>
      </c>
      <c r="H15" s="203">
        <v>287</v>
      </c>
      <c r="I15" s="203">
        <v>1014</v>
      </c>
      <c r="J15" s="203">
        <v>765</v>
      </c>
      <c r="K15" s="203">
        <v>249</v>
      </c>
      <c r="L15" s="212">
        <v>1826</v>
      </c>
      <c r="M15" s="212">
        <v>1558</v>
      </c>
      <c r="N15" s="212">
        <v>1115</v>
      </c>
      <c r="O15" s="212">
        <v>443</v>
      </c>
      <c r="P15" s="212">
        <v>11898</v>
      </c>
      <c r="Q15" s="212">
        <v>5826</v>
      </c>
      <c r="R15" s="212">
        <v>6072</v>
      </c>
      <c r="S15" s="212">
        <v>365</v>
      </c>
      <c r="T15" s="212">
        <v>126</v>
      </c>
      <c r="U15" s="212">
        <v>239</v>
      </c>
      <c r="V15" s="37" t="s">
        <v>897</v>
      </c>
    </row>
    <row r="16" spans="1:22" ht="16.5" customHeight="1">
      <c r="A16" s="40" t="s">
        <v>955</v>
      </c>
      <c r="B16" s="203">
        <v>5</v>
      </c>
      <c r="C16" s="203">
        <v>2387</v>
      </c>
      <c r="D16" s="203">
        <v>1830</v>
      </c>
      <c r="E16" s="203">
        <v>557</v>
      </c>
      <c r="F16" s="203">
        <v>1398</v>
      </c>
      <c r="G16" s="203">
        <v>1096</v>
      </c>
      <c r="H16" s="203">
        <v>302</v>
      </c>
      <c r="I16" s="203">
        <v>989</v>
      </c>
      <c r="J16" s="203">
        <v>734</v>
      </c>
      <c r="K16" s="203">
        <v>255</v>
      </c>
      <c r="L16" s="212">
        <v>1851</v>
      </c>
      <c r="M16" s="212">
        <v>1580</v>
      </c>
      <c r="N16" s="212">
        <v>1118</v>
      </c>
      <c r="O16" s="212">
        <v>462</v>
      </c>
      <c r="P16" s="212">
        <v>11752</v>
      </c>
      <c r="Q16" s="212">
        <v>5740</v>
      </c>
      <c r="R16" s="212">
        <v>6011</v>
      </c>
      <c r="S16" s="212">
        <v>337</v>
      </c>
      <c r="T16" s="212">
        <v>126</v>
      </c>
      <c r="U16" s="212">
        <v>211</v>
      </c>
      <c r="V16" s="37" t="s">
        <v>956</v>
      </c>
    </row>
    <row r="17" spans="1:22" ht="16.5" customHeight="1">
      <c r="A17" s="40" t="s">
        <v>1098</v>
      </c>
      <c r="B17" s="203">
        <f t="shared" ref="B17:U17" si="0">IF(SUM(B19:B20)=0,"-",SUM(B19:B20))</f>
        <v>5</v>
      </c>
      <c r="C17" s="203">
        <f>IF(SUM(C19:C20)=0,"-",SUM(C19:C20))</f>
        <v>2469</v>
      </c>
      <c r="D17" s="203">
        <f t="shared" si="0"/>
        <v>1845</v>
      </c>
      <c r="E17" s="203">
        <f t="shared" si="0"/>
        <v>624</v>
      </c>
      <c r="F17" s="203">
        <f t="shared" si="0"/>
        <v>1451</v>
      </c>
      <c r="G17" s="203">
        <f t="shared" si="0"/>
        <v>1117</v>
      </c>
      <c r="H17" s="203">
        <f t="shared" si="0"/>
        <v>334</v>
      </c>
      <c r="I17" s="203">
        <f t="shared" si="0"/>
        <v>1018</v>
      </c>
      <c r="J17" s="203">
        <f t="shared" si="0"/>
        <v>728</v>
      </c>
      <c r="K17" s="203">
        <f t="shared" si="0"/>
        <v>290</v>
      </c>
      <c r="L17" s="203">
        <f t="shared" si="0"/>
        <v>1944</v>
      </c>
      <c r="M17" s="203">
        <f t="shared" si="0"/>
        <v>1598</v>
      </c>
      <c r="N17" s="203">
        <f t="shared" si="0"/>
        <v>1126</v>
      </c>
      <c r="O17" s="203">
        <f t="shared" si="0"/>
        <v>472</v>
      </c>
      <c r="P17" s="203">
        <f t="shared" si="0"/>
        <v>11672</v>
      </c>
      <c r="Q17" s="203">
        <f t="shared" si="0"/>
        <v>5669</v>
      </c>
      <c r="R17" s="203">
        <f t="shared" si="0"/>
        <v>6003</v>
      </c>
      <c r="S17" s="203">
        <f t="shared" si="0"/>
        <v>369</v>
      </c>
      <c r="T17" s="203">
        <f t="shared" si="0"/>
        <v>114</v>
      </c>
      <c r="U17" s="203">
        <f t="shared" si="0"/>
        <v>255</v>
      </c>
      <c r="V17" s="37" t="s">
        <v>1100</v>
      </c>
    </row>
    <row r="18" spans="1:22" ht="16.5" customHeight="1">
      <c r="A18" s="24"/>
      <c r="B18" s="203"/>
      <c r="C18" s="203"/>
      <c r="D18" s="203"/>
      <c r="E18" s="203"/>
      <c r="F18" s="203"/>
      <c r="G18" s="181"/>
      <c r="H18" s="181"/>
      <c r="I18" s="203"/>
      <c r="J18" s="203"/>
      <c r="K18" s="203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65"/>
    </row>
    <row r="19" spans="1:22" ht="16.5" customHeight="1">
      <c r="A19" s="36" t="s">
        <v>345</v>
      </c>
      <c r="B19" s="181">
        <v>1</v>
      </c>
      <c r="C19" s="203">
        <f>SUM(D19:E19)</f>
        <v>1762</v>
      </c>
      <c r="D19" s="181">
        <v>1428</v>
      </c>
      <c r="E19" s="181">
        <v>334</v>
      </c>
      <c r="F19" s="203">
        <f>SUM(G19:H19)</f>
        <v>1159</v>
      </c>
      <c r="G19" s="181">
        <v>941</v>
      </c>
      <c r="H19" s="181">
        <v>218</v>
      </c>
      <c r="I19" s="203">
        <f>SUM(J19:K19)</f>
        <v>603</v>
      </c>
      <c r="J19" s="181">
        <v>487</v>
      </c>
      <c r="K19" s="181">
        <v>116</v>
      </c>
      <c r="L19" s="205">
        <v>1798</v>
      </c>
      <c r="M19" s="203">
        <f>SUM(N19:O19)</f>
        <v>1528</v>
      </c>
      <c r="N19" s="205">
        <v>1092</v>
      </c>
      <c r="O19" s="205">
        <v>436</v>
      </c>
      <c r="P19" s="203">
        <f>SUM(Q19:R19)</f>
        <v>7623</v>
      </c>
      <c r="Q19" s="205">
        <v>4693</v>
      </c>
      <c r="R19" s="205">
        <v>2930</v>
      </c>
      <c r="S19" s="203">
        <f>SUM(T19:U19)</f>
        <v>199</v>
      </c>
      <c r="T19" s="205">
        <v>60</v>
      </c>
      <c r="U19" s="205">
        <v>139</v>
      </c>
      <c r="V19" s="66" t="s">
        <v>357</v>
      </c>
    </row>
    <row r="20" spans="1:22" ht="16.5" customHeight="1">
      <c r="A20" s="36" t="s">
        <v>416</v>
      </c>
      <c r="B20" s="181">
        <v>4</v>
      </c>
      <c r="C20" s="203">
        <f>SUM(D20:E20)</f>
        <v>707</v>
      </c>
      <c r="D20" s="181">
        <v>417</v>
      </c>
      <c r="E20" s="181">
        <v>290</v>
      </c>
      <c r="F20" s="203">
        <f>SUM(G20:H20)</f>
        <v>292</v>
      </c>
      <c r="G20" s="181">
        <v>176</v>
      </c>
      <c r="H20" s="181">
        <v>116</v>
      </c>
      <c r="I20" s="203">
        <f>SUM(J20:K20)</f>
        <v>415</v>
      </c>
      <c r="J20" s="181">
        <v>241</v>
      </c>
      <c r="K20" s="181">
        <v>174</v>
      </c>
      <c r="L20" s="205">
        <v>146</v>
      </c>
      <c r="M20" s="203">
        <f>SUM(N20:O20)</f>
        <v>70</v>
      </c>
      <c r="N20" s="205">
        <v>34</v>
      </c>
      <c r="O20" s="205">
        <v>36</v>
      </c>
      <c r="P20" s="203">
        <f>SUM(Q20:R20)</f>
        <v>4049</v>
      </c>
      <c r="Q20" s="205">
        <v>976</v>
      </c>
      <c r="R20" s="205">
        <v>3073</v>
      </c>
      <c r="S20" s="203">
        <f>SUM(T20:U20)</f>
        <v>170</v>
      </c>
      <c r="T20" s="205">
        <v>54</v>
      </c>
      <c r="U20" s="205">
        <v>116</v>
      </c>
      <c r="V20" s="66" t="s">
        <v>358</v>
      </c>
    </row>
    <row r="21" spans="1:22" ht="9" customHeight="1" thickBot="1">
      <c r="A21" s="54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67"/>
    </row>
    <row r="22" spans="1:22" ht="13.5" customHeight="1">
      <c r="A22" s="404" t="s">
        <v>945</v>
      </c>
      <c r="B22" s="404"/>
      <c r="C22" s="404"/>
      <c r="D22" s="404"/>
      <c r="E22" s="404"/>
      <c r="F22" s="404"/>
      <c r="G22" s="404"/>
      <c r="H22" s="404"/>
      <c r="I22" s="404"/>
      <c r="J22" s="404"/>
      <c r="K22" s="404"/>
    </row>
  </sheetData>
  <mergeCells count="41">
    <mergeCell ref="V6:V7"/>
    <mergeCell ref="N10:N11"/>
    <mergeCell ref="L1:V1"/>
    <mergeCell ref="C8:E9"/>
    <mergeCell ref="F8:H9"/>
    <mergeCell ref="L5:V5"/>
    <mergeCell ref="M6:U7"/>
    <mergeCell ref="C6:K7"/>
    <mergeCell ref="A1:K1"/>
    <mergeCell ref="A5:K5"/>
    <mergeCell ref="V8:V9"/>
    <mergeCell ref="A8:A9"/>
    <mergeCell ref="V10:V11"/>
    <mergeCell ref="U10:U11"/>
    <mergeCell ref="S10:S11"/>
    <mergeCell ref="L10:L11"/>
    <mergeCell ref="T10:T11"/>
    <mergeCell ref="S8:U9"/>
    <mergeCell ref="P8:R9"/>
    <mergeCell ref="Q10:Q11"/>
    <mergeCell ref="M10:M11"/>
    <mergeCell ref="R10:R11"/>
    <mergeCell ref="M8:O9"/>
    <mergeCell ref="P10:P11"/>
    <mergeCell ref="O10:O11"/>
    <mergeCell ref="A22:K22"/>
    <mergeCell ref="F10:F11"/>
    <mergeCell ref="G10:G11"/>
    <mergeCell ref="H10:H11"/>
    <mergeCell ref="C10:C11"/>
    <mergeCell ref="D10:D11"/>
    <mergeCell ref="A6:A7"/>
    <mergeCell ref="E10:E11"/>
    <mergeCell ref="B6:B11"/>
    <mergeCell ref="L6:L7"/>
    <mergeCell ref="J10:J11"/>
    <mergeCell ref="I8:K9"/>
    <mergeCell ref="K10:K11"/>
    <mergeCell ref="A10:A11"/>
    <mergeCell ref="I10:I11"/>
    <mergeCell ref="L8:L9"/>
  </mergeCells>
  <phoneticPr fontId="2"/>
  <pageMargins left="0.59055118110236227" right="0.59055118110236227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="115" zoomScaleNormal="115" workbookViewId="0">
      <selection sqref="A1:I1"/>
    </sheetView>
  </sheetViews>
  <sheetFormatPr defaultRowHeight="13.5"/>
  <cols>
    <col min="1" max="1" width="16.25" style="197" customWidth="1"/>
    <col min="2" max="9" width="9.25" style="197" customWidth="1"/>
    <col min="10" max="16384" width="9" style="199"/>
  </cols>
  <sheetData>
    <row r="1" spans="1:10" ht="17.25">
      <c r="A1" s="488" t="s">
        <v>997</v>
      </c>
      <c r="B1" s="488"/>
      <c r="C1" s="488"/>
      <c r="D1" s="488"/>
      <c r="E1" s="488"/>
      <c r="F1" s="488"/>
      <c r="G1" s="488"/>
      <c r="H1" s="488"/>
      <c r="I1" s="488"/>
    </row>
    <row r="2" spans="1:10" ht="12" customHeight="1"/>
    <row r="3" spans="1:10" ht="12" customHeight="1">
      <c r="A3" s="494" t="s">
        <v>1013</v>
      </c>
      <c r="B3" s="494"/>
      <c r="C3" s="494"/>
      <c r="D3" s="494"/>
      <c r="E3" s="494"/>
      <c r="F3" s="494"/>
      <c r="G3" s="494"/>
      <c r="H3" s="494"/>
      <c r="I3" s="494"/>
      <c r="J3" s="197"/>
    </row>
    <row r="4" spans="1:10" ht="12" customHeight="1">
      <c r="A4" s="308"/>
      <c r="B4" s="308"/>
      <c r="C4" s="308"/>
      <c r="D4" s="308"/>
      <c r="E4" s="308"/>
      <c r="F4" s="308"/>
      <c r="G4" s="308"/>
      <c r="H4" s="308"/>
      <c r="I4" s="308"/>
      <c r="J4" s="197"/>
    </row>
    <row r="5" spans="1:10" ht="12" customHeight="1">
      <c r="A5" s="485"/>
      <c r="B5" s="485"/>
      <c r="C5" s="485"/>
      <c r="D5" s="485"/>
    </row>
    <row r="6" spans="1:10" ht="12" customHeight="1">
      <c r="A6" s="403" t="s">
        <v>833</v>
      </c>
      <c r="B6" s="403"/>
      <c r="C6" s="403"/>
      <c r="D6" s="403"/>
      <c r="E6" s="403"/>
      <c r="F6" s="403"/>
      <c r="G6" s="403"/>
      <c r="H6" s="403"/>
      <c r="I6" s="403"/>
      <c r="J6" s="10"/>
    </row>
    <row r="7" spans="1:10" ht="12" customHeight="1">
      <c r="A7" s="42"/>
      <c r="B7" s="42"/>
      <c r="C7" s="42"/>
      <c r="D7" s="42"/>
      <c r="E7" s="42"/>
      <c r="F7" s="42"/>
      <c r="G7" s="42"/>
      <c r="H7" s="42"/>
      <c r="I7" s="42"/>
      <c r="J7" s="42"/>
    </row>
    <row r="8" spans="1:10" ht="12" customHeight="1" thickBot="1">
      <c r="A8" s="489" t="s">
        <v>700</v>
      </c>
      <c r="B8" s="489"/>
      <c r="C8" s="489"/>
      <c r="D8" s="489"/>
      <c r="E8" s="489"/>
      <c r="F8" s="489"/>
      <c r="G8" s="489"/>
      <c r="H8" s="489"/>
      <c r="I8" s="489"/>
    </row>
    <row r="9" spans="1:10" ht="24" customHeight="1">
      <c r="A9" s="492" t="s">
        <v>859</v>
      </c>
      <c r="B9" s="486" t="s">
        <v>727</v>
      </c>
      <c r="C9" s="490" t="s">
        <v>475</v>
      </c>
      <c r="D9" s="490"/>
      <c r="E9" s="491"/>
      <c r="F9" s="200" t="s">
        <v>477</v>
      </c>
      <c r="G9" s="490" t="s">
        <v>497</v>
      </c>
      <c r="H9" s="490"/>
      <c r="I9" s="490"/>
    </row>
    <row r="10" spans="1:10" ht="24" customHeight="1">
      <c r="A10" s="493"/>
      <c r="B10" s="487"/>
      <c r="C10" s="198" t="s">
        <v>476</v>
      </c>
      <c r="D10" s="198" t="s">
        <v>443</v>
      </c>
      <c r="E10" s="198" t="s">
        <v>444</v>
      </c>
      <c r="F10" s="198" t="s">
        <v>478</v>
      </c>
      <c r="G10" s="198" t="s">
        <v>476</v>
      </c>
      <c r="H10" s="198" t="s">
        <v>443</v>
      </c>
      <c r="I10" s="201" t="s">
        <v>444</v>
      </c>
    </row>
    <row r="11" spans="1:10" ht="24" customHeight="1">
      <c r="A11" s="202" t="s">
        <v>1089</v>
      </c>
      <c r="B11" s="330">
        <v>3</v>
      </c>
      <c r="C11" s="203">
        <v>12</v>
      </c>
      <c r="D11" s="203">
        <v>8</v>
      </c>
      <c r="E11" s="203">
        <v>4</v>
      </c>
      <c r="F11" s="203">
        <v>4</v>
      </c>
      <c r="G11" s="203">
        <v>126</v>
      </c>
      <c r="H11" s="203">
        <v>93</v>
      </c>
      <c r="I11" s="203">
        <v>33</v>
      </c>
    </row>
    <row r="12" spans="1:10" ht="24" customHeight="1">
      <c r="A12" s="204" t="s">
        <v>900</v>
      </c>
      <c r="B12" s="330">
        <v>2</v>
      </c>
      <c r="C12" s="203">
        <v>11</v>
      </c>
      <c r="D12" s="203">
        <v>7</v>
      </c>
      <c r="E12" s="203">
        <v>4</v>
      </c>
      <c r="F12" s="203">
        <v>2</v>
      </c>
      <c r="G12" s="203">
        <v>140</v>
      </c>
      <c r="H12" s="203">
        <v>91</v>
      </c>
      <c r="I12" s="203">
        <v>49</v>
      </c>
    </row>
    <row r="13" spans="1:10" ht="24" customHeight="1">
      <c r="A13" s="204" t="s">
        <v>957</v>
      </c>
      <c r="B13" s="330">
        <v>2</v>
      </c>
      <c r="C13" s="203">
        <v>11</v>
      </c>
      <c r="D13" s="203">
        <v>7</v>
      </c>
      <c r="E13" s="203">
        <v>4</v>
      </c>
      <c r="F13" s="203">
        <v>2</v>
      </c>
      <c r="G13" s="203">
        <v>129</v>
      </c>
      <c r="H13" s="203">
        <v>87</v>
      </c>
      <c r="I13" s="203">
        <v>42</v>
      </c>
    </row>
    <row r="14" spans="1:10" ht="24" customHeight="1">
      <c r="A14" s="204" t="s">
        <v>958</v>
      </c>
      <c r="B14" s="330">
        <v>2</v>
      </c>
      <c r="C14" s="203">
        <v>11</v>
      </c>
      <c r="D14" s="203">
        <v>6</v>
      </c>
      <c r="E14" s="203">
        <v>5</v>
      </c>
      <c r="F14" s="203">
        <v>2</v>
      </c>
      <c r="G14" s="203">
        <v>161</v>
      </c>
      <c r="H14" s="203">
        <v>115</v>
      </c>
      <c r="I14" s="203">
        <v>46</v>
      </c>
    </row>
    <row r="15" spans="1:10" ht="24" customHeight="1" thickBot="1">
      <c r="A15" s="204" t="s">
        <v>1090</v>
      </c>
      <c r="B15" s="331">
        <v>2</v>
      </c>
      <c r="C15" s="203">
        <f>SUM(D15:E15)</f>
        <v>11</v>
      </c>
      <c r="D15" s="181">
        <v>6</v>
      </c>
      <c r="E15" s="181">
        <v>5</v>
      </c>
      <c r="F15" s="181">
        <v>2</v>
      </c>
      <c r="G15" s="203">
        <f>SUM(H15:I15)</f>
        <v>108</v>
      </c>
      <c r="H15" s="181">
        <v>82</v>
      </c>
      <c r="I15" s="181">
        <v>26</v>
      </c>
    </row>
    <row r="16" spans="1:10" ht="15" customHeight="1">
      <c r="A16" s="483" t="s">
        <v>879</v>
      </c>
      <c r="B16" s="483"/>
      <c r="C16" s="483"/>
      <c r="D16" s="484"/>
      <c r="E16" s="484"/>
      <c r="F16" s="484"/>
      <c r="G16" s="484"/>
      <c r="H16" s="484"/>
      <c r="I16" s="484"/>
    </row>
    <row r="17" spans="1:7" ht="21.75" customHeight="1">
      <c r="A17" s="485" t="s">
        <v>730</v>
      </c>
      <c r="B17" s="485"/>
      <c r="C17" s="485"/>
      <c r="D17" s="485"/>
      <c r="E17" s="485"/>
      <c r="F17" s="485"/>
      <c r="G17" s="485"/>
    </row>
    <row r="18" spans="1:7" s="197" customFormat="1" ht="22.5" customHeight="1"/>
    <row r="19" spans="1:7" s="197" customFormat="1" ht="22.5" customHeight="1"/>
    <row r="20" spans="1:7" s="197" customFormat="1" ht="22.5" customHeight="1"/>
  </sheetData>
  <mergeCells count="11">
    <mergeCell ref="A16:I16"/>
    <mergeCell ref="A17:G17"/>
    <mergeCell ref="B9:B10"/>
    <mergeCell ref="A1:I1"/>
    <mergeCell ref="A5:D5"/>
    <mergeCell ref="A8:I8"/>
    <mergeCell ref="C9:E9"/>
    <mergeCell ref="G9:I9"/>
    <mergeCell ref="A9:A10"/>
    <mergeCell ref="A6:I6"/>
    <mergeCell ref="A3:I3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zoomScale="115" zoomScaleNormal="115" workbookViewId="0">
      <selection sqref="A1:I1"/>
    </sheetView>
  </sheetViews>
  <sheetFormatPr defaultRowHeight="13.5"/>
  <cols>
    <col min="1" max="1" width="16.25" style="197" customWidth="1"/>
    <col min="2" max="9" width="9.25" style="197" customWidth="1"/>
    <col min="10" max="16384" width="9" style="199"/>
  </cols>
  <sheetData>
    <row r="1" spans="1:11" ht="11.25" customHeight="1">
      <c r="A1" s="403" t="s">
        <v>834</v>
      </c>
      <c r="B1" s="403"/>
      <c r="C1" s="403"/>
      <c r="D1" s="403"/>
      <c r="E1" s="403"/>
      <c r="F1" s="403"/>
      <c r="G1" s="403"/>
      <c r="H1" s="403"/>
      <c r="I1" s="403"/>
      <c r="J1" s="10"/>
      <c r="K1" s="10"/>
    </row>
    <row r="2" spans="1:11" ht="11.2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10"/>
    </row>
    <row r="3" spans="1:11" ht="12" customHeight="1" thickBot="1">
      <c r="A3" s="489" t="s">
        <v>700</v>
      </c>
      <c r="B3" s="489"/>
      <c r="C3" s="489"/>
      <c r="D3" s="489"/>
      <c r="E3" s="489"/>
      <c r="F3" s="489"/>
      <c r="G3" s="489"/>
      <c r="H3" s="489"/>
      <c r="I3" s="489"/>
    </row>
    <row r="4" spans="1:11" ht="24" customHeight="1">
      <c r="A4" s="492" t="s">
        <v>860</v>
      </c>
      <c r="B4" s="486" t="s">
        <v>727</v>
      </c>
      <c r="C4" s="490" t="s">
        <v>475</v>
      </c>
      <c r="D4" s="490"/>
      <c r="E4" s="491"/>
      <c r="F4" s="200" t="s">
        <v>477</v>
      </c>
      <c r="G4" s="490" t="s">
        <v>497</v>
      </c>
      <c r="H4" s="490"/>
      <c r="I4" s="490"/>
    </row>
    <row r="5" spans="1:11" ht="24" customHeight="1">
      <c r="A5" s="493"/>
      <c r="B5" s="487"/>
      <c r="C5" s="198" t="s">
        <v>476</v>
      </c>
      <c r="D5" s="198" t="s">
        <v>443</v>
      </c>
      <c r="E5" s="198" t="s">
        <v>444</v>
      </c>
      <c r="F5" s="198" t="s">
        <v>478</v>
      </c>
      <c r="G5" s="198" t="s">
        <v>476</v>
      </c>
      <c r="H5" s="198" t="s">
        <v>443</v>
      </c>
      <c r="I5" s="201" t="s">
        <v>444</v>
      </c>
    </row>
    <row r="6" spans="1:11" ht="24" customHeight="1">
      <c r="A6" s="202" t="s">
        <v>1091</v>
      </c>
      <c r="B6" s="330">
        <v>21</v>
      </c>
      <c r="C6" s="203">
        <v>198</v>
      </c>
      <c r="D6" s="203">
        <v>92</v>
      </c>
      <c r="E6" s="203">
        <v>106</v>
      </c>
      <c r="F6" s="203">
        <v>62</v>
      </c>
      <c r="G6" s="203">
        <v>3102</v>
      </c>
      <c r="H6" s="203">
        <v>1535</v>
      </c>
      <c r="I6" s="203">
        <v>1567</v>
      </c>
    </row>
    <row r="7" spans="1:11" ht="24" customHeight="1">
      <c r="A7" s="204" t="s">
        <v>900</v>
      </c>
      <c r="B7" s="330">
        <v>20</v>
      </c>
      <c r="C7" s="203">
        <v>209</v>
      </c>
      <c r="D7" s="203">
        <v>99</v>
      </c>
      <c r="E7" s="203">
        <v>110</v>
      </c>
      <c r="F7" s="203">
        <v>65</v>
      </c>
      <c r="G7" s="203">
        <v>3090</v>
      </c>
      <c r="H7" s="203">
        <v>1462</v>
      </c>
      <c r="I7" s="203">
        <v>1628</v>
      </c>
    </row>
    <row r="8" spans="1:11" ht="24" customHeight="1">
      <c r="A8" s="204" t="s">
        <v>957</v>
      </c>
      <c r="B8" s="330">
        <v>20</v>
      </c>
      <c r="C8" s="203">
        <v>224</v>
      </c>
      <c r="D8" s="203">
        <v>102</v>
      </c>
      <c r="E8" s="203">
        <v>122</v>
      </c>
      <c r="F8" s="203">
        <v>97</v>
      </c>
      <c r="G8" s="203">
        <v>2985</v>
      </c>
      <c r="H8" s="203">
        <v>1418</v>
      </c>
      <c r="I8" s="203">
        <v>1567</v>
      </c>
    </row>
    <row r="9" spans="1:11" ht="24" customHeight="1">
      <c r="A9" s="204" t="s">
        <v>958</v>
      </c>
      <c r="B9" s="330">
        <v>20</v>
      </c>
      <c r="C9" s="203">
        <v>217</v>
      </c>
      <c r="D9" s="203">
        <v>106</v>
      </c>
      <c r="E9" s="203">
        <v>111</v>
      </c>
      <c r="F9" s="203">
        <v>74</v>
      </c>
      <c r="G9" s="203">
        <v>2995</v>
      </c>
      <c r="H9" s="203">
        <v>1424</v>
      </c>
      <c r="I9" s="203">
        <v>1571</v>
      </c>
    </row>
    <row r="10" spans="1:11" ht="24" customHeight="1" thickBot="1">
      <c r="A10" s="204" t="s">
        <v>1092</v>
      </c>
      <c r="B10" s="331">
        <v>20</v>
      </c>
      <c r="C10" s="181">
        <f>SUM(D10:E10)</f>
        <v>215</v>
      </c>
      <c r="D10" s="181">
        <v>100</v>
      </c>
      <c r="E10" s="181">
        <v>115</v>
      </c>
      <c r="F10" s="181">
        <v>77</v>
      </c>
      <c r="G10" s="181">
        <f>SUM(H10:I10)</f>
        <v>3204</v>
      </c>
      <c r="H10" s="181">
        <v>1599</v>
      </c>
      <c r="I10" s="181">
        <v>1605</v>
      </c>
    </row>
    <row r="11" spans="1:11">
      <c r="A11" s="483" t="s">
        <v>879</v>
      </c>
      <c r="B11" s="483"/>
      <c r="C11" s="483"/>
      <c r="D11" s="484"/>
      <c r="E11" s="484"/>
      <c r="F11" s="484"/>
      <c r="G11" s="484"/>
      <c r="H11" s="484"/>
      <c r="I11" s="484"/>
    </row>
  </sheetData>
  <mergeCells count="7">
    <mergeCell ref="A1:I1"/>
    <mergeCell ref="A4:A5"/>
    <mergeCell ref="A11:I11"/>
    <mergeCell ref="A3:I3"/>
    <mergeCell ref="B4:B5"/>
    <mergeCell ref="C4:E4"/>
    <mergeCell ref="G4:I4"/>
  </mergeCells>
  <phoneticPr fontId="2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sqref="A1:H1"/>
    </sheetView>
  </sheetViews>
  <sheetFormatPr defaultRowHeight="13.5"/>
  <cols>
    <col min="1" max="9" width="11.125" style="10" customWidth="1"/>
    <col min="10" max="16384" width="9" style="11"/>
  </cols>
  <sheetData>
    <row r="1" spans="1:9" ht="17.25">
      <c r="A1" s="498" t="s">
        <v>998</v>
      </c>
      <c r="B1" s="498"/>
      <c r="C1" s="498"/>
      <c r="D1" s="498"/>
      <c r="E1" s="498"/>
      <c r="F1" s="498"/>
      <c r="G1" s="498"/>
      <c r="H1" s="498"/>
      <c r="I1" s="84"/>
    </row>
    <row r="2" spans="1:9" ht="12" customHeight="1">
      <c r="A2" s="68"/>
      <c r="B2" s="68"/>
      <c r="C2" s="68"/>
      <c r="D2" s="68"/>
      <c r="E2" s="68"/>
      <c r="F2" s="68"/>
      <c r="G2" s="68"/>
      <c r="H2" s="68"/>
      <c r="I2" s="68"/>
    </row>
    <row r="3" spans="1:9" ht="12" customHeight="1">
      <c r="A3" s="450" t="s">
        <v>1014</v>
      </c>
      <c r="B3" s="450"/>
      <c r="C3" s="450"/>
      <c r="D3" s="450"/>
      <c r="E3" s="450"/>
      <c r="F3" s="450"/>
      <c r="G3" s="450"/>
      <c r="H3" s="450"/>
      <c r="I3" s="386"/>
    </row>
    <row r="4" spans="1:9" ht="12" customHeight="1"/>
    <row r="5" spans="1:9" ht="12" customHeight="1" thickBot="1">
      <c r="A5" s="396" t="s">
        <v>700</v>
      </c>
      <c r="B5" s="396"/>
      <c r="C5" s="396"/>
      <c r="D5" s="396"/>
      <c r="E5" s="396"/>
      <c r="F5" s="396"/>
      <c r="G5" s="396"/>
      <c r="H5" s="396"/>
      <c r="I5" s="23"/>
    </row>
    <row r="6" spans="1:9" ht="18.75" customHeight="1">
      <c r="A6" s="495"/>
      <c r="B6" s="495"/>
      <c r="C6" s="496"/>
      <c r="D6" s="21" t="s">
        <v>873</v>
      </c>
      <c r="E6" s="21" t="s">
        <v>901</v>
      </c>
      <c r="F6" s="17" t="s">
        <v>959</v>
      </c>
      <c r="G6" s="17" t="s">
        <v>961</v>
      </c>
      <c r="H6" s="17" t="s">
        <v>1094</v>
      </c>
      <c r="I6" s="45"/>
    </row>
    <row r="7" spans="1:9" ht="18.75" customHeight="1">
      <c r="A7" s="394" t="s">
        <v>511</v>
      </c>
      <c r="B7" s="394"/>
      <c r="C7" s="395"/>
      <c r="D7" s="92" t="s">
        <v>874</v>
      </c>
      <c r="E7" s="92" t="s">
        <v>902</v>
      </c>
      <c r="F7" s="92" t="s">
        <v>960</v>
      </c>
      <c r="G7" s="92" t="s">
        <v>1093</v>
      </c>
      <c r="H7" s="92" t="s">
        <v>1095</v>
      </c>
      <c r="I7" s="11"/>
    </row>
    <row r="8" spans="1:9" ht="18.75" customHeight="1">
      <c r="A8" s="403" t="s">
        <v>512</v>
      </c>
      <c r="B8" s="403"/>
      <c r="C8" s="30" t="s">
        <v>515</v>
      </c>
      <c r="D8" s="92">
        <v>173</v>
      </c>
      <c r="E8" s="92">
        <v>193</v>
      </c>
      <c r="F8" s="92">
        <v>204</v>
      </c>
      <c r="G8" s="92">
        <v>218</v>
      </c>
      <c r="H8" s="92">
        <f>SUM(H9:H10)</f>
        <v>219</v>
      </c>
      <c r="I8" s="11"/>
    </row>
    <row r="9" spans="1:9" ht="18.75" customHeight="1">
      <c r="A9" s="403"/>
      <c r="B9" s="403"/>
      <c r="C9" s="31" t="s">
        <v>443</v>
      </c>
      <c r="D9" s="92">
        <v>74</v>
      </c>
      <c r="E9" s="92">
        <v>79</v>
      </c>
      <c r="F9" s="92">
        <v>81</v>
      </c>
      <c r="G9" s="92">
        <v>87</v>
      </c>
      <c r="H9" s="96">
        <v>84</v>
      </c>
      <c r="I9" s="11"/>
    </row>
    <row r="10" spans="1:9" ht="18.75" customHeight="1">
      <c r="A10" s="394" t="s">
        <v>513</v>
      </c>
      <c r="B10" s="395"/>
      <c r="C10" s="31" t="s">
        <v>444</v>
      </c>
      <c r="D10" s="92">
        <v>99</v>
      </c>
      <c r="E10" s="92">
        <v>114</v>
      </c>
      <c r="F10" s="92">
        <v>123</v>
      </c>
      <c r="G10" s="92">
        <v>131</v>
      </c>
      <c r="H10" s="96">
        <v>135</v>
      </c>
      <c r="I10" s="11"/>
    </row>
    <row r="11" spans="1:9" ht="18.75" customHeight="1">
      <c r="A11" s="437" t="s">
        <v>514</v>
      </c>
      <c r="B11" s="480"/>
      <c r="C11" s="28" t="s">
        <v>515</v>
      </c>
      <c r="D11" s="92">
        <v>332</v>
      </c>
      <c r="E11" s="92">
        <v>357</v>
      </c>
      <c r="F11" s="92">
        <v>381</v>
      </c>
      <c r="G11" s="92">
        <v>399</v>
      </c>
      <c r="H11" s="92">
        <f>SUM(H14,H29,H38)</f>
        <v>397</v>
      </c>
      <c r="I11" s="11"/>
    </row>
    <row r="12" spans="1:9" ht="18.75" customHeight="1">
      <c r="A12" s="437"/>
      <c r="B12" s="480"/>
      <c r="C12" s="28" t="s">
        <v>443</v>
      </c>
      <c r="D12" s="92">
        <v>213</v>
      </c>
      <c r="E12" s="92">
        <v>227</v>
      </c>
      <c r="F12" s="92">
        <v>245</v>
      </c>
      <c r="G12" s="92">
        <v>263</v>
      </c>
      <c r="H12" s="96">
        <f>H15+H30+H39</f>
        <v>261</v>
      </c>
      <c r="I12" s="11"/>
    </row>
    <row r="13" spans="1:9" ht="18.75" customHeight="1">
      <c r="A13" s="394"/>
      <c r="B13" s="395"/>
      <c r="C13" s="28" t="s">
        <v>444</v>
      </c>
      <c r="D13" s="92">
        <v>119</v>
      </c>
      <c r="E13" s="92">
        <v>130</v>
      </c>
      <c r="F13" s="92">
        <v>136</v>
      </c>
      <c r="G13" s="92">
        <v>136</v>
      </c>
      <c r="H13" s="96">
        <f>H16+H31+H40</f>
        <v>136</v>
      </c>
      <c r="I13" s="11"/>
    </row>
    <row r="14" spans="1:9" ht="18.75" customHeight="1">
      <c r="A14" s="497" t="s">
        <v>441</v>
      </c>
      <c r="B14" s="409" t="s">
        <v>515</v>
      </c>
      <c r="C14" s="31" t="s">
        <v>515</v>
      </c>
      <c r="D14" s="92">
        <v>96</v>
      </c>
      <c r="E14" s="92">
        <v>103</v>
      </c>
      <c r="F14" s="92">
        <v>108</v>
      </c>
      <c r="G14" s="92">
        <v>115</v>
      </c>
      <c r="H14" s="92">
        <f>SUM(H15:H16)</f>
        <v>110</v>
      </c>
      <c r="I14" s="11"/>
    </row>
    <row r="15" spans="1:9" ht="18.75" customHeight="1">
      <c r="A15" s="473"/>
      <c r="B15" s="409"/>
      <c r="C15" s="31" t="s">
        <v>443</v>
      </c>
      <c r="D15" s="92">
        <v>68</v>
      </c>
      <c r="E15" s="92">
        <v>69</v>
      </c>
      <c r="F15" s="92">
        <v>73</v>
      </c>
      <c r="G15" s="92">
        <v>84</v>
      </c>
      <c r="H15" s="92">
        <f>SUM(H17,H19,H21,H23,H25,H27)</f>
        <v>76</v>
      </c>
      <c r="I15" s="11"/>
    </row>
    <row r="16" spans="1:9" ht="18.75" customHeight="1">
      <c r="A16" s="473"/>
      <c r="B16" s="410"/>
      <c r="C16" s="31" t="s">
        <v>444</v>
      </c>
      <c r="D16" s="92">
        <v>28</v>
      </c>
      <c r="E16" s="92">
        <v>34</v>
      </c>
      <c r="F16" s="92">
        <v>35</v>
      </c>
      <c r="G16" s="92">
        <v>31</v>
      </c>
      <c r="H16" s="92">
        <f>SUM(H18,H20,H22,H24,H26,H28)</f>
        <v>34</v>
      </c>
      <c r="I16" s="11"/>
    </row>
    <row r="17" spans="1:9" ht="18.75" customHeight="1">
      <c r="A17" s="473"/>
      <c r="B17" s="416" t="s">
        <v>516</v>
      </c>
      <c r="C17" s="31" t="s">
        <v>443</v>
      </c>
      <c r="D17" s="92">
        <v>8</v>
      </c>
      <c r="E17" s="92">
        <v>11</v>
      </c>
      <c r="F17" s="92">
        <v>10</v>
      </c>
      <c r="G17" s="92">
        <v>18</v>
      </c>
      <c r="H17" s="96">
        <v>7</v>
      </c>
      <c r="I17" s="11"/>
    </row>
    <row r="18" spans="1:9" ht="18.75" customHeight="1">
      <c r="A18" s="473"/>
      <c r="B18" s="410"/>
      <c r="C18" s="31" t="s">
        <v>444</v>
      </c>
      <c r="D18" s="92">
        <v>9</v>
      </c>
      <c r="E18" s="92">
        <v>6</v>
      </c>
      <c r="F18" s="96">
        <v>4</v>
      </c>
      <c r="G18" s="96">
        <v>4</v>
      </c>
      <c r="H18" s="96">
        <v>8</v>
      </c>
      <c r="I18" s="11"/>
    </row>
    <row r="19" spans="1:9" ht="18.75" customHeight="1">
      <c r="A19" s="473"/>
      <c r="B19" s="416" t="s">
        <v>517</v>
      </c>
      <c r="C19" s="31" t="s">
        <v>443</v>
      </c>
      <c r="D19" s="92">
        <v>14</v>
      </c>
      <c r="E19" s="92">
        <v>9</v>
      </c>
      <c r="F19" s="92">
        <v>11</v>
      </c>
      <c r="G19" s="92">
        <v>11</v>
      </c>
      <c r="H19" s="96">
        <v>14</v>
      </c>
      <c r="I19" s="11"/>
    </row>
    <row r="20" spans="1:9" ht="18.75" customHeight="1">
      <c r="A20" s="473"/>
      <c r="B20" s="410"/>
      <c r="C20" s="31" t="s">
        <v>444</v>
      </c>
      <c r="D20" s="92">
        <v>3</v>
      </c>
      <c r="E20" s="92">
        <v>9</v>
      </c>
      <c r="F20" s="92">
        <v>6</v>
      </c>
      <c r="G20" s="92">
        <v>4</v>
      </c>
      <c r="H20" s="96">
        <v>5</v>
      </c>
      <c r="I20" s="11"/>
    </row>
    <row r="21" spans="1:9" ht="18.75" customHeight="1">
      <c r="A21" s="473"/>
      <c r="B21" s="416" t="s">
        <v>518</v>
      </c>
      <c r="C21" s="31" t="s">
        <v>443</v>
      </c>
      <c r="D21" s="92">
        <v>13</v>
      </c>
      <c r="E21" s="92">
        <v>15</v>
      </c>
      <c r="F21" s="92">
        <v>10</v>
      </c>
      <c r="G21" s="92">
        <v>13</v>
      </c>
      <c r="H21" s="96">
        <v>14</v>
      </c>
      <c r="I21" s="11"/>
    </row>
    <row r="22" spans="1:9" ht="18.75" customHeight="1">
      <c r="A22" s="473"/>
      <c r="B22" s="410"/>
      <c r="C22" s="31" t="s">
        <v>444</v>
      </c>
      <c r="D22" s="92">
        <v>3</v>
      </c>
      <c r="E22" s="92">
        <v>4</v>
      </c>
      <c r="F22" s="92">
        <v>9</v>
      </c>
      <c r="G22" s="92">
        <v>6</v>
      </c>
      <c r="H22" s="96">
        <v>3</v>
      </c>
      <c r="I22" s="11"/>
    </row>
    <row r="23" spans="1:9" ht="18.75" customHeight="1">
      <c r="A23" s="473"/>
      <c r="B23" s="416" t="s">
        <v>519</v>
      </c>
      <c r="C23" s="31" t="s">
        <v>443</v>
      </c>
      <c r="D23" s="92">
        <v>12</v>
      </c>
      <c r="E23" s="92">
        <v>13</v>
      </c>
      <c r="F23" s="92">
        <v>16</v>
      </c>
      <c r="G23" s="92">
        <v>13</v>
      </c>
      <c r="H23" s="96">
        <v>13</v>
      </c>
      <c r="I23" s="11"/>
    </row>
    <row r="24" spans="1:9" ht="18.75" customHeight="1">
      <c r="A24" s="473"/>
      <c r="B24" s="410"/>
      <c r="C24" s="31" t="s">
        <v>444</v>
      </c>
      <c r="D24" s="92">
        <v>7</v>
      </c>
      <c r="E24" s="92">
        <v>3</v>
      </c>
      <c r="F24" s="92">
        <v>4</v>
      </c>
      <c r="G24" s="92">
        <v>10</v>
      </c>
      <c r="H24" s="96">
        <v>6</v>
      </c>
      <c r="I24" s="11"/>
    </row>
    <row r="25" spans="1:9" ht="18.75" customHeight="1">
      <c r="A25" s="473"/>
      <c r="B25" s="416" t="s">
        <v>520</v>
      </c>
      <c r="C25" s="31" t="s">
        <v>443</v>
      </c>
      <c r="D25" s="92">
        <v>8</v>
      </c>
      <c r="E25" s="92">
        <v>13</v>
      </c>
      <c r="F25" s="92">
        <v>13</v>
      </c>
      <c r="G25" s="92">
        <v>16</v>
      </c>
      <c r="H25" s="96">
        <v>13</v>
      </c>
      <c r="I25" s="11"/>
    </row>
    <row r="26" spans="1:9" ht="18.75" customHeight="1">
      <c r="A26" s="473"/>
      <c r="B26" s="410"/>
      <c r="C26" s="31" t="s">
        <v>444</v>
      </c>
      <c r="D26" s="92">
        <v>3</v>
      </c>
      <c r="E26" s="92">
        <v>9</v>
      </c>
      <c r="F26" s="92">
        <v>3</v>
      </c>
      <c r="G26" s="92">
        <v>4</v>
      </c>
      <c r="H26" s="96">
        <v>9</v>
      </c>
      <c r="I26" s="11"/>
    </row>
    <row r="27" spans="1:9" ht="18.75" customHeight="1">
      <c r="A27" s="473"/>
      <c r="B27" s="416" t="s">
        <v>521</v>
      </c>
      <c r="C27" s="31" t="s">
        <v>443</v>
      </c>
      <c r="D27" s="92">
        <v>13</v>
      </c>
      <c r="E27" s="92">
        <v>8</v>
      </c>
      <c r="F27" s="92">
        <v>13</v>
      </c>
      <c r="G27" s="92">
        <v>13</v>
      </c>
      <c r="H27" s="96">
        <v>15</v>
      </c>
      <c r="I27" s="11"/>
    </row>
    <row r="28" spans="1:9" ht="18.75" customHeight="1">
      <c r="A28" s="475"/>
      <c r="B28" s="409"/>
      <c r="C28" s="31" t="s">
        <v>444</v>
      </c>
      <c r="D28" s="92">
        <v>3</v>
      </c>
      <c r="E28" s="92">
        <v>3</v>
      </c>
      <c r="F28" s="92">
        <v>9</v>
      </c>
      <c r="G28" s="92">
        <v>3</v>
      </c>
      <c r="H28" s="96">
        <v>3</v>
      </c>
      <c r="I28" s="11"/>
    </row>
    <row r="29" spans="1:9" ht="18.75" customHeight="1">
      <c r="A29" s="497" t="s">
        <v>439</v>
      </c>
      <c r="B29" s="416" t="s">
        <v>515</v>
      </c>
      <c r="C29" s="28" t="s">
        <v>515</v>
      </c>
      <c r="D29" s="92">
        <v>85</v>
      </c>
      <c r="E29" s="92">
        <v>95</v>
      </c>
      <c r="F29" s="92">
        <v>94</v>
      </c>
      <c r="G29" s="92">
        <v>96</v>
      </c>
      <c r="H29" s="92">
        <f>SUM(H30:H31)</f>
        <v>89</v>
      </c>
      <c r="I29" s="11"/>
    </row>
    <row r="30" spans="1:9" ht="18.75" customHeight="1">
      <c r="A30" s="473"/>
      <c r="B30" s="409"/>
      <c r="C30" s="28" t="s">
        <v>443</v>
      </c>
      <c r="D30" s="92">
        <v>53</v>
      </c>
      <c r="E30" s="92">
        <v>60</v>
      </c>
      <c r="F30" s="92">
        <v>57</v>
      </c>
      <c r="G30" s="92">
        <v>61</v>
      </c>
      <c r="H30" s="92">
        <f>H32+H34+H36</f>
        <v>59</v>
      </c>
      <c r="I30" s="11"/>
    </row>
    <row r="31" spans="1:9" ht="18.75" customHeight="1">
      <c r="A31" s="473"/>
      <c r="B31" s="410"/>
      <c r="C31" s="28" t="s">
        <v>444</v>
      </c>
      <c r="D31" s="92">
        <v>32</v>
      </c>
      <c r="E31" s="92">
        <v>35</v>
      </c>
      <c r="F31" s="92">
        <v>37</v>
      </c>
      <c r="G31" s="92">
        <v>35</v>
      </c>
      <c r="H31" s="92">
        <f>H33+H35+H37</f>
        <v>30</v>
      </c>
      <c r="I31" s="11"/>
    </row>
    <row r="32" spans="1:9" ht="18.75" customHeight="1">
      <c r="A32" s="473"/>
      <c r="B32" s="416" t="s">
        <v>516</v>
      </c>
      <c r="C32" s="28" t="s">
        <v>443</v>
      </c>
      <c r="D32" s="92">
        <v>14</v>
      </c>
      <c r="E32" s="92">
        <v>20</v>
      </c>
      <c r="F32" s="92">
        <v>21</v>
      </c>
      <c r="G32" s="92">
        <v>22</v>
      </c>
      <c r="H32" s="96">
        <v>17</v>
      </c>
      <c r="I32" s="11"/>
    </row>
    <row r="33" spans="1:9" ht="18.75" customHeight="1">
      <c r="A33" s="473"/>
      <c r="B33" s="501"/>
      <c r="C33" s="28" t="s">
        <v>444</v>
      </c>
      <c r="D33" s="92">
        <v>10</v>
      </c>
      <c r="E33" s="92">
        <v>10</v>
      </c>
      <c r="F33" s="92">
        <v>12</v>
      </c>
      <c r="G33" s="92">
        <v>13</v>
      </c>
      <c r="H33" s="96">
        <v>4</v>
      </c>
      <c r="I33" s="11"/>
    </row>
    <row r="34" spans="1:9" ht="18.75" customHeight="1">
      <c r="A34" s="473"/>
      <c r="B34" s="416" t="s">
        <v>517</v>
      </c>
      <c r="C34" s="28" t="s">
        <v>443</v>
      </c>
      <c r="D34" s="92">
        <v>22</v>
      </c>
      <c r="E34" s="92">
        <v>16</v>
      </c>
      <c r="F34" s="92">
        <v>20</v>
      </c>
      <c r="G34" s="92">
        <v>20</v>
      </c>
      <c r="H34" s="96">
        <v>22</v>
      </c>
      <c r="I34" s="11"/>
    </row>
    <row r="35" spans="1:9" ht="18.75" customHeight="1">
      <c r="A35" s="473"/>
      <c r="B35" s="410"/>
      <c r="C35" s="28" t="s">
        <v>444</v>
      </c>
      <c r="D35" s="92">
        <v>10</v>
      </c>
      <c r="E35" s="92">
        <v>13</v>
      </c>
      <c r="F35" s="92">
        <v>11</v>
      </c>
      <c r="G35" s="92">
        <v>11</v>
      </c>
      <c r="H35" s="96">
        <v>13</v>
      </c>
      <c r="I35" s="11"/>
    </row>
    <row r="36" spans="1:9" ht="18.75" customHeight="1">
      <c r="A36" s="473"/>
      <c r="B36" s="416" t="s">
        <v>518</v>
      </c>
      <c r="C36" s="28" t="s">
        <v>443</v>
      </c>
      <c r="D36" s="92">
        <v>17</v>
      </c>
      <c r="E36" s="92">
        <v>24</v>
      </c>
      <c r="F36" s="92">
        <v>16</v>
      </c>
      <c r="G36" s="92">
        <v>19</v>
      </c>
      <c r="H36" s="96">
        <v>20</v>
      </c>
      <c r="I36" s="11"/>
    </row>
    <row r="37" spans="1:9" ht="18.75" customHeight="1">
      <c r="A37" s="475"/>
      <c r="B37" s="501"/>
      <c r="C37" s="28" t="s">
        <v>444</v>
      </c>
      <c r="D37" s="92">
        <v>12</v>
      </c>
      <c r="E37" s="92">
        <v>12</v>
      </c>
      <c r="F37" s="92">
        <v>14</v>
      </c>
      <c r="G37" s="92">
        <v>11</v>
      </c>
      <c r="H37" s="96">
        <v>13</v>
      </c>
      <c r="I37" s="11"/>
    </row>
    <row r="38" spans="1:9" ht="18.75" customHeight="1">
      <c r="A38" s="497" t="s">
        <v>440</v>
      </c>
      <c r="B38" s="409" t="s">
        <v>515</v>
      </c>
      <c r="C38" s="31" t="s">
        <v>515</v>
      </c>
      <c r="D38" s="92">
        <v>151</v>
      </c>
      <c r="E38" s="92">
        <v>159</v>
      </c>
      <c r="F38" s="92">
        <v>179</v>
      </c>
      <c r="G38" s="92">
        <v>188</v>
      </c>
      <c r="H38" s="92">
        <f>SUM(H39:H40)</f>
        <v>198</v>
      </c>
      <c r="I38" s="11"/>
    </row>
    <row r="39" spans="1:9" ht="18.75" customHeight="1">
      <c r="A39" s="473"/>
      <c r="B39" s="409"/>
      <c r="C39" s="31" t="s">
        <v>443</v>
      </c>
      <c r="D39" s="92">
        <v>92</v>
      </c>
      <c r="E39" s="92">
        <v>98</v>
      </c>
      <c r="F39" s="92">
        <v>115</v>
      </c>
      <c r="G39" s="92">
        <v>118</v>
      </c>
      <c r="H39" s="92">
        <f>SUM(H41,H43,H45)</f>
        <v>126</v>
      </c>
      <c r="I39" s="11"/>
    </row>
    <row r="40" spans="1:9" ht="18.75" customHeight="1">
      <c r="A40" s="473"/>
      <c r="B40" s="410"/>
      <c r="C40" s="31" t="s">
        <v>444</v>
      </c>
      <c r="D40" s="92">
        <v>59</v>
      </c>
      <c r="E40" s="92">
        <v>61</v>
      </c>
      <c r="F40" s="92">
        <v>64</v>
      </c>
      <c r="G40" s="92">
        <v>70</v>
      </c>
      <c r="H40" s="92">
        <f>SUM(H42,H44,H46)</f>
        <v>72</v>
      </c>
      <c r="I40" s="11"/>
    </row>
    <row r="41" spans="1:9" ht="18.75" customHeight="1">
      <c r="A41" s="473"/>
      <c r="B41" s="416" t="s">
        <v>516</v>
      </c>
      <c r="C41" s="31" t="s">
        <v>443</v>
      </c>
      <c r="D41" s="92">
        <v>30</v>
      </c>
      <c r="E41" s="92">
        <v>37</v>
      </c>
      <c r="F41" s="92">
        <v>49</v>
      </c>
      <c r="G41" s="92">
        <v>35</v>
      </c>
      <c r="H41" s="96">
        <v>44</v>
      </c>
      <c r="I41" s="11"/>
    </row>
    <row r="42" spans="1:9" ht="18.75" customHeight="1">
      <c r="A42" s="473"/>
      <c r="B42" s="410"/>
      <c r="C42" s="31" t="s">
        <v>444</v>
      </c>
      <c r="D42" s="92">
        <v>18</v>
      </c>
      <c r="E42" s="92">
        <v>21</v>
      </c>
      <c r="F42" s="92">
        <v>24</v>
      </c>
      <c r="G42" s="92">
        <v>26</v>
      </c>
      <c r="H42" s="96">
        <v>23</v>
      </c>
      <c r="I42" s="11"/>
    </row>
    <row r="43" spans="1:9" ht="18.75" customHeight="1">
      <c r="A43" s="473"/>
      <c r="B43" s="416" t="s">
        <v>517</v>
      </c>
      <c r="C43" s="31" t="s">
        <v>443</v>
      </c>
      <c r="D43" s="92">
        <v>32</v>
      </c>
      <c r="E43" s="92">
        <v>30</v>
      </c>
      <c r="F43" s="92">
        <v>36</v>
      </c>
      <c r="G43" s="92">
        <v>48</v>
      </c>
      <c r="H43" s="96">
        <v>35</v>
      </c>
      <c r="I43" s="11"/>
    </row>
    <row r="44" spans="1:9" ht="18.75" customHeight="1">
      <c r="A44" s="473"/>
      <c r="B44" s="410"/>
      <c r="C44" s="31" t="s">
        <v>444</v>
      </c>
      <c r="D44" s="92">
        <v>21</v>
      </c>
      <c r="E44" s="92">
        <v>19</v>
      </c>
      <c r="F44" s="92">
        <v>21</v>
      </c>
      <c r="G44" s="92">
        <v>24</v>
      </c>
      <c r="H44" s="96">
        <v>26</v>
      </c>
      <c r="I44" s="11"/>
    </row>
    <row r="45" spans="1:9" ht="18.75" customHeight="1">
      <c r="A45" s="473"/>
      <c r="B45" s="416" t="s">
        <v>518</v>
      </c>
      <c r="C45" s="31" t="s">
        <v>443</v>
      </c>
      <c r="D45" s="92">
        <v>30</v>
      </c>
      <c r="E45" s="92">
        <v>31</v>
      </c>
      <c r="F45" s="92">
        <v>30</v>
      </c>
      <c r="G45" s="92">
        <v>35</v>
      </c>
      <c r="H45" s="96">
        <v>47</v>
      </c>
      <c r="I45" s="11"/>
    </row>
    <row r="46" spans="1:9" ht="18.75" customHeight="1" thickBot="1">
      <c r="A46" s="502"/>
      <c r="B46" s="500"/>
      <c r="C46" s="63" t="s">
        <v>444</v>
      </c>
      <c r="D46" s="94">
        <v>20</v>
      </c>
      <c r="E46" s="94">
        <v>21</v>
      </c>
      <c r="F46" s="94">
        <v>19</v>
      </c>
      <c r="G46" s="94">
        <v>20</v>
      </c>
      <c r="H46" s="83">
        <v>23</v>
      </c>
      <c r="I46" s="11"/>
    </row>
    <row r="47" spans="1:9" ht="15" customHeight="1">
      <c r="A47" s="499" t="s">
        <v>877</v>
      </c>
      <c r="B47" s="499"/>
      <c r="C47" s="499"/>
      <c r="I47" s="1"/>
    </row>
    <row r="48" spans="1:9" ht="12.95" customHeight="1"/>
    <row r="49" ht="12.95" customHeight="1"/>
    <row r="50" ht="12.95" customHeight="1"/>
    <row r="51" ht="12.95" customHeight="1"/>
    <row r="52" ht="12.95" customHeight="1"/>
    <row r="53" ht="12.95" customHeight="1"/>
    <row r="54" ht="12.95" customHeight="1"/>
    <row r="55" ht="12.95" customHeight="1"/>
  </sheetData>
  <mergeCells count="27">
    <mergeCell ref="A1:H1"/>
    <mergeCell ref="A3:H3"/>
    <mergeCell ref="A47:C47"/>
    <mergeCell ref="B38:B40"/>
    <mergeCell ref="B41:B42"/>
    <mergeCell ref="B43:B44"/>
    <mergeCell ref="B45:B46"/>
    <mergeCell ref="B34:B35"/>
    <mergeCell ref="B36:B37"/>
    <mergeCell ref="A38:A46"/>
    <mergeCell ref="A29:A37"/>
    <mergeCell ref="A5:H5"/>
    <mergeCell ref="B21:B22"/>
    <mergeCell ref="B23:B24"/>
    <mergeCell ref="B32:B33"/>
    <mergeCell ref="B29:B31"/>
    <mergeCell ref="B25:B26"/>
    <mergeCell ref="B27:B28"/>
    <mergeCell ref="A6:C6"/>
    <mergeCell ref="A10:B10"/>
    <mergeCell ref="A11:B13"/>
    <mergeCell ref="B14:B16"/>
    <mergeCell ref="B17:B18"/>
    <mergeCell ref="B19:B20"/>
    <mergeCell ref="A7:C7"/>
    <mergeCell ref="A8:B9"/>
    <mergeCell ref="A14:A28"/>
  </mergeCells>
  <phoneticPr fontId="2"/>
  <pageMargins left="0.59055118110236227" right="0.59055118110236227" top="0.43" bottom="0.43" header="0.31" footer="0.3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showGridLines="0" zoomScale="115" zoomScaleNormal="115" workbookViewId="0">
      <selection sqref="A1:L1"/>
    </sheetView>
  </sheetViews>
  <sheetFormatPr defaultRowHeight="13.5"/>
  <cols>
    <col min="1" max="2" width="2.25" style="11" customWidth="1"/>
    <col min="3" max="3" width="21.75" style="10" customWidth="1"/>
    <col min="4" max="4" width="1" style="10" customWidth="1"/>
    <col min="5" max="12" width="9.25" style="10" customWidth="1"/>
    <col min="13" max="16384" width="9" style="11"/>
  </cols>
  <sheetData>
    <row r="1" spans="1:14" ht="17.25">
      <c r="A1" s="498" t="s">
        <v>999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</row>
    <row r="2" spans="1:14" ht="12" customHeight="1"/>
    <row r="3" spans="1:14" ht="15" customHeight="1">
      <c r="A3" s="399" t="s">
        <v>839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  <c r="L3" s="423"/>
    </row>
    <row r="4" spans="1:14" ht="12" customHeight="1"/>
    <row r="5" spans="1:14" ht="15" customHeight="1" thickBot="1">
      <c r="A5" s="396" t="s">
        <v>700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89"/>
      <c r="M5" s="45"/>
      <c r="N5" s="45"/>
    </row>
    <row r="6" spans="1:14">
      <c r="A6" s="391" t="s">
        <v>522</v>
      </c>
      <c r="B6" s="424"/>
      <c r="C6" s="424"/>
      <c r="D6" s="425"/>
      <c r="E6" s="408" t="s">
        <v>873</v>
      </c>
      <c r="F6" s="408" t="s">
        <v>901</v>
      </c>
      <c r="G6" s="392" t="s">
        <v>903</v>
      </c>
      <c r="H6" s="392" t="s">
        <v>961</v>
      </c>
      <c r="I6" s="412" t="s">
        <v>1096</v>
      </c>
      <c r="J6" s="412"/>
      <c r="K6" s="412"/>
      <c r="L6" s="45"/>
      <c r="M6" s="45"/>
      <c r="N6" s="45"/>
    </row>
    <row r="7" spans="1:14">
      <c r="A7" s="508"/>
      <c r="B7" s="508"/>
      <c r="C7" s="508"/>
      <c r="D7" s="432"/>
      <c r="E7" s="410"/>
      <c r="F7" s="410"/>
      <c r="G7" s="395"/>
      <c r="H7" s="395"/>
      <c r="I7" s="32" t="s">
        <v>515</v>
      </c>
      <c r="J7" s="32" t="s">
        <v>443</v>
      </c>
      <c r="K7" s="29" t="s">
        <v>444</v>
      </c>
      <c r="L7" s="45"/>
      <c r="M7" s="45"/>
      <c r="N7" s="45"/>
    </row>
    <row r="8" spans="1:14" ht="18" customHeight="1">
      <c r="A8" s="23" t="s">
        <v>523</v>
      </c>
      <c r="B8" s="503" t="s">
        <v>746</v>
      </c>
      <c r="C8" s="504"/>
      <c r="D8" s="43"/>
      <c r="E8" s="203">
        <v>4520</v>
      </c>
      <c r="F8" s="203">
        <v>4339</v>
      </c>
      <c r="G8" s="203">
        <v>4228</v>
      </c>
      <c r="H8" s="203">
        <v>4117</v>
      </c>
      <c r="I8" s="203">
        <f>SUM(I10:I13,I15,I16)</f>
        <v>4111</v>
      </c>
      <c r="J8" s="203">
        <f>SUM(J10:J13,J15:J16)</f>
        <v>2097</v>
      </c>
      <c r="K8" s="203">
        <f>SUM(K10:K13,K15:K16)</f>
        <v>2014</v>
      </c>
      <c r="L8" s="45"/>
      <c r="M8" s="45"/>
      <c r="N8" s="45"/>
    </row>
    <row r="9" spans="1:14" ht="18" customHeight="1">
      <c r="C9" s="45"/>
      <c r="D9" s="43"/>
      <c r="E9" s="203"/>
      <c r="F9" s="203"/>
      <c r="G9" s="203"/>
      <c r="H9" s="203"/>
      <c r="I9" s="203"/>
      <c r="J9" s="203"/>
      <c r="K9" s="203"/>
      <c r="L9" s="45"/>
      <c r="M9" s="45"/>
      <c r="N9" s="45"/>
    </row>
    <row r="10" spans="1:14" ht="18" customHeight="1">
      <c r="A10" s="23"/>
      <c r="B10" s="23"/>
      <c r="C10" s="38" t="s">
        <v>735</v>
      </c>
      <c r="D10" s="43"/>
      <c r="E10" s="203">
        <v>4470</v>
      </c>
      <c r="F10" s="203">
        <v>4281</v>
      </c>
      <c r="G10" s="203">
        <v>4171</v>
      </c>
      <c r="H10" s="203">
        <v>4085</v>
      </c>
      <c r="I10" s="203">
        <f t="shared" ref="I10:I16" si="0">SUM(J10:K10)</f>
        <v>4075</v>
      </c>
      <c r="J10" s="234">
        <v>2078</v>
      </c>
      <c r="K10" s="234">
        <v>1997</v>
      </c>
      <c r="L10" s="45"/>
      <c r="M10" s="45"/>
      <c r="N10" s="45"/>
    </row>
    <row r="11" spans="1:14" ht="18" customHeight="1">
      <c r="A11" s="23"/>
      <c r="B11" s="23"/>
      <c r="C11" s="38" t="s">
        <v>737</v>
      </c>
      <c r="D11" s="43"/>
      <c r="E11" s="203">
        <v>3</v>
      </c>
      <c r="F11" s="203">
        <v>3</v>
      </c>
      <c r="G11" s="203">
        <v>5</v>
      </c>
      <c r="H11" s="203">
        <v>3</v>
      </c>
      <c r="I11" s="203">
        <f t="shared" si="0"/>
        <v>1</v>
      </c>
      <c r="J11" s="235">
        <v>0</v>
      </c>
      <c r="K11" s="235">
        <v>1</v>
      </c>
      <c r="L11" s="95"/>
      <c r="M11" s="45"/>
      <c r="N11" s="45"/>
    </row>
    <row r="12" spans="1:14" ht="18" customHeight="1">
      <c r="A12" s="427"/>
      <c r="B12" s="427"/>
      <c r="C12" s="38" t="s">
        <v>738</v>
      </c>
      <c r="D12" s="43"/>
      <c r="E12" s="203">
        <v>1</v>
      </c>
      <c r="F12" s="203">
        <v>2</v>
      </c>
      <c r="G12" s="203">
        <v>2</v>
      </c>
      <c r="H12" s="203">
        <v>2</v>
      </c>
      <c r="I12" s="203">
        <f t="shared" si="0"/>
        <v>0</v>
      </c>
      <c r="J12" s="235">
        <v>0</v>
      </c>
      <c r="K12" s="235">
        <v>0</v>
      </c>
      <c r="L12" s="45"/>
      <c r="M12" s="45"/>
      <c r="N12" s="45"/>
    </row>
    <row r="13" spans="1:14" ht="18" customHeight="1">
      <c r="A13" s="23"/>
      <c r="B13" s="23"/>
      <c r="C13" s="38" t="s">
        <v>736</v>
      </c>
      <c r="D13" s="43"/>
      <c r="E13" s="203">
        <v>14</v>
      </c>
      <c r="F13" s="203">
        <v>15</v>
      </c>
      <c r="G13" s="203">
        <v>16</v>
      </c>
      <c r="H13" s="203">
        <v>9</v>
      </c>
      <c r="I13" s="203">
        <f t="shared" si="0"/>
        <v>13</v>
      </c>
      <c r="J13" s="235">
        <v>6</v>
      </c>
      <c r="K13" s="235">
        <v>7</v>
      </c>
      <c r="L13" s="45"/>
      <c r="M13" s="45"/>
      <c r="N13" s="45"/>
    </row>
    <row r="14" spans="1:14" ht="18" customHeight="1">
      <c r="A14" s="427" t="s">
        <v>745</v>
      </c>
      <c r="B14" s="427"/>
      <c r="C14" s="38" t="s">
        <v>744</v>
      </c>
      <c r="D14" s="43"/>
      <c r="E14" s="203">
        <v>2</v>
      </c>
      <c r="F14" s="203">
        <v>3</v>
      </c>
      <c r="G14" s="203">
        <v>3</v>
      </c>
      <c r="H14" s="203">
        <v>2</v>
      </c>
      <c r="I14" s="203">
        <f t="shared" si="0"/>
        <v>2</v>
      </c>
      <c r="J14" s="235">
        <v>2</v>
      </c>
      <c r="K14" s="235">
        <v>0</v>
      </c>
      <c r="L14" s="45"/>
      <c r="M14" s="45"/>
      <c r="N14" s="45"/>
    </row>
    <row r="15" spans="1:14" ht="18" customHeight="1">
      <c r="A15" s="23"/>
      <c r="B15" s="23"/>
      <c r="C15" s="38" t="s">
        <v>739</v>
      </c>
      <c r="D15" s="43"/>
      <c r="E15" s="203">
        <v>30</v>
      </c>
      <c r="F15" s="203">
        <v>35</v>
      </c>
      <c r="G15" s="203">
        <v>32</v>
      </c>
      <c r="H15" s="203">
        <v>14</v>
      </c>
      <c r="I15" s="203">
        <f t="shared" si="0"/>
        <v>20</v>
      </c>
      <c r="J15" s="235">
        <v>11</v>
      </c>
      <c r="K15" s="235">
        <v>9</v>
      </c>
      <c r="L15" s="45"/>
      <c r="M15" s="45"/>
      <c r="N15" s="45"/>
    </row>
    <row r="16" spans="1:14" ht="18" customHeight="1">
      <c r="A16" s="23"/>
      <c r="B16" s="23"/>
      <c r="C16" s="38" t="s">
        <v>743</v>
      </c>
      <c r="D16" s="43"/>
      <c r="E16" s="203">
        <v>2</v>
      </c>
      <c r="F16" s="203">
        <v>3</v>
      </c>
      <c r="G16" s="203">
        <v>2</v>
      </c>
      <c r="H16" s="203">
        <v>4</v>
      </c>
      <c r="I16" s="203">
        <f t="shared" si="0"/>
        <v>2</v>
      </c>
      <c r="J16" s="235">
        <v>2</v>
      </c>
      <c r="K16" s="235">
        <v>0</v>
      </c>
      <c r="L16" s="45"/>
      <c r="M16" s="45"/>
      <c r="N16" s="45"/>
    </row>
    <row r="17" spans="1:14" ht="18" customHeight="1">
      <c r="C17" s="45"/>
      <c r="D17" s="43"/>
      <c r="E17" s="203"/>
      <c r="F17" s="203"/>
      <c r="G17" s="203"/>
      <c r="H17" s="203"/>
      <c r="I17" s="203"/>
      <c r="J17" s="236"/>
      <c r="K17" s="236"/>
      <c r="L17" s="45"/>
      <c r="M17" s="45"/>
      <c r="N17" s="45"/>
    </row>
    <row r="18" spans="1:14" ht="18" customHeight="1">
      <c r="A18" s="23"/>
      <c r="B18" s="503" t="s">
        <v>740</v>
      </c>
      <c r="C18" s="505"/>
      <c r="D18" s="43"/>
      <c r="E18" s="203">
        <v>16</v>
      </c>
      <c r="F18" s="203">
        <v>18</v>
      </c>
      <c r="G18" s="203">
        <v>19</v>
      </c>
      <c r="H18" s="203">
        <v>11</v>
      </c>
      <c r="I18" s="203">
        <f>SUM(I19:I20)</f>
        <v>15</v>
      </c>
      <c r="J18" s="203">
        <v>8</v>
      </c>
      <c r="K18" s="203">
        <v>7</v>
      </c>
      <c r="L18" s="45"/>
      <c r="M18" s="45"/>
      <c r="N18" s="45"/>
    </row>
    <row r="19" spans="1:14" ht="18" customHeight="1">
      <c r="A19" s="23"/>
      <c r="B19" s="23"/>
      <c r="C19" s="38" t="s">
        <v>741</v>
      </c>
      <c r="D19" s="43"/>
      <c r="E19" s="203">
        <v>13</v>
      </c>
      <c r="F19" s="203">
        <v>16</v>
      </c>
      <c r="G19" s="203">
        <v>15</v>
      </c>
      <c r="H19" s="203">
        <v>10</v>
      </c>
      <c r="I19" s="203">
        <f>SUM(J19:K19)</f>
        <v>14</v>
      </c>
      <c r="J19" s="237">
        <v>7</v>
      </c>
      <c r="K19" s="237">
        <v>7</v>
      </c>
      <c r="L19" s="45"/>
      <c r="M19" s="45"/>
      <c r="N19" s="45"/>
    </row>
    <row r="20" spans="1:14" ht="18" customHeight="1">
      <c r="A20" s="23"/>
      <c r="B20" s="23"/>
      <c r="C20" s="38" t="s">
        <v>742</v>
      </c>
      <c r="D20" s="43"/>
      <c r="E20" s="212">
        <v>3</v>
      </c>
      <c r="F20" s="212">
        <v>2</v>
      </c>
      <c r="G20" s="212">
        <v>4</v>
      </c>
      <c r="H20" s="212">
        <v>1</v>
      </c>
      <c r="I20" s="203">
        <f>SUM(J20:K20)</f>
        <v>1</v>
      </c>
      <c r="J20" s="238">
        <v>1</v>
      </c>
      <c r="K20" s="237">
        <v>0</v>
      </c>
      <c r="L20" s="45"/>
      <c r="M20" s="45"/>
      <c r="N20" s="45"/>
    </row>
    <row r="21" spans="1:14" ht="18" customHeight="1" thickBot="1">
      <c r="A21" s="13"/>
      <c r="B21" s="13"/>
      <c r="C21" s="13"/>
      <c r="D21" s="53"/>
      <c r="E21" s="89"/>
      <c r="F21" s="89"/>
      <c r="G21" s="89"/>
      <c r="H21" s="89"/>
      <c r="I21" s="89"/>
      <c r="J21" s="89"/>
      <c r="K21" s="89"/>
      <c r="L21" s="45"/>
      <c r="M21" s="45"/>
      <c r="N21" s="45"/>
    </row>
    <row r="22" spans="1:14" ht="15" customHeight="1">
      <c r="A22" s="404" t="s">
        <v>880</v>
      </c>
      <c r="B22" s="424"/>
      <c r="C22" s="424"/>
      <c r="D22" s="424"/>
      <c r="E22" s="424"/>
      <c r="F22" s="424"/>
      <c r="G22" s="424"/>
      <c r="H22" s="424"/>
      <c r="I22" s="424"/>
      <c r="J22" s="424"/>
      <c r="K22" s="424"/>
      <c r="L22" s="506"/>
    </row>
  </sheetData>
  <mergeCells count="14">
    <mergeCell ref="A1:L1"/>
    <mergeCell ref="A3:L3"/>
    <mergeCell ref="I6:K6"/>
    <mergeCell ref="E6:E7"/>
    <mergeCell ref="F6:F7"/>
    <mergeCell ref="H6:H7"/>
    <mergeCell ref="G6:G7"/>
    <mergeCell ref="A6:D7"/>
    <mergeCell ref="A5:K5"/>
    <mergeCell ref="B8:C8"/>
    <mergeCell ref="B18:C18"/>
    <mergeCell ref="A12:B12"/>
    <mergeCell ref="A14:B14"/>
    <mergeCell ref="A22:L22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zoomScale="130" zoomScaleNormal="130" workbookViewId="0">
      <selection activeCell="G2" sqref="G2"/>
    </sheetView>
  </sheetViews>
  <sheetFormatPr defaultRowHeight="13.5"/>
  <cols>
    <col min="1" max="2" width="2.25" style="11" customWidth="1"/>
    <col min="3" max="3" width="21.75" style="10" customWidth="1"/>
    <col min="4" max="4" width="1" style="10" customWidth="1"/>
    <col min="5" max="11" width="9.25" style="10" customWidth="1"/>
    <col min="12" max="16384" width="9" style="11"/>
  </cols>
  <sheetData>
    <row r="1" spans="1:11" ht="17.25">
      <c r="A1" s="498" t="s">
        <v>1000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</row>
    <row r="2" spans="1:11" ht="12" customHeight="1"/>
    <row r="3" spans="1:11" ht="15" customHeight="1">
      <c r="A3" s="399" t="s">
        <v>840</v>
      </c>
      <c r="B3" s="423"/>
      <c r="C3" s="423"/>
      <c r="D3" s="423"/>
      <c r="E3" s="423"/>
      <c r="F3" s="423"/>
      <c r="G3" s="423"/>
      <c r="H3" s="423"/>
      <c r="I3" s="423"/>
      <c r="J3" s="423"/>
      <c r="K3" s="423"/>
    </row>
    <row r="4" spans="1:11" ht="12" customHeight="1"/>
    <row r="5" spans="1:11" ht="15" customHeight="1">
      <c r="A5" s="403" t="s">
        <v>524</v>
      </c>
      <c r="B5" s="423"/>
      <c r="C5" s="423"/>
      <c r="D5" s="423"/>
      <c r="E5" s="423"/>
      <c r="F5" s="423"/>
      <c r="G5" s="423"/>
      <c r="H5" s="423"/>
      <c r="I5" s="423"/>
      <c r="J5" s="423"/>
      <c r="K5" s="423"/>
    </row>
    <row r="6" spans="1:11" ht="15" customHeight="1" thickBot="1">
      <c r="A6" s="396" t="s">
        <v>700</v>
      </c>
      <c r="B6" s="396"/>
      <c r="C6" s="396"/>
      <c r="D6" s="396"/>
      <c r="E6" s="396"/>
      <c r="F6" s="396"/>
      <c r="G6" s="396"/>
      <c r="H6" s="396"/>
      <c r="I6" s="396"/>
      <c r="J6" s="396"/>
      <c r="K6" s="396"/>
    </row>
    <row r="7" spans="1:11" ht="18" customHeight="1">
      <c r="A7" s="391" t="s">
        <v>522</v>
      </c>
      <c r="B7" s="424"/>
      <c r="C7" s="424"/>
      <c r="D7" s="425"/>
      <c r="E7" s="408" t="s">
        <v>873</v>
      </c>
      <c r="F7" s="392" t="s">
        <v>901</v>
      </c>
      <c r="G7" s="408" t="s">
        <v>903</v>
      </c>
      <c r="H7" s="408" t="s">
        <v>961</v>
      </c>
      <c r="I7" s="412" t="s">
        <v>1096</v>
      </c>
      <c r="J7" s="412"/>
      <c r="K7" s="412"/>
    </row>
    <row r="8" spans="1:11" ht="18" customHeight="1">
      <c r="A8" s="508"/>
      <c r="B8" s="508"/>
      <c r="C8" s="508"/>
      <c r="D8" s="432"/>
      <c r="E8" s="410"/>
      <c r="F8" s="395"/>
      <c r="G8" s="410"/>
      <c r="H8" s="410"/>
      <c r="I8" s="32" t="s">
        <v>515</v>
      </c>
      <c r="J8" s="32" t="s">
        <v>443</v>
      </c>
      <c r="K8" s="29" t="s">
        <v>444</v>
      </c>
    </row>
    <row r="9" spans="1:11" s="45" customFormat="1" ht="9" customHeight="1">
      <c r="D9" s="24"/>
      <c r="E9" s="8"/>
      <c r="F9" s="8"/>
      <c r="G9" s="8"/>
      <c r="H9" s="8"/>
      <c r="I9" s="8"/>
      <c r="J9" s="8"/>
      <c r="K9" s="8"/>
    </row>
    <row r="10" spans="1:11" ht="18" customHeight="1">
      <c r="A10" s="45"/>
      <c r="B10" s="503" t="s">
        <v>746</v>
      </c>
      <c r="C10" s="509"/>
      <c r="D10" s="43"/>
      <c r="E10" s="203">
        <v>4385</v>
      </c>
      <c r="F10" s="203">
        <v>4402</v>
      </c>
      <c r="G10" s="203">
        <v>4265</v>
      </c>
      <c r="H10" s="203">
        <v>4282</v>
      </c>
      <c r="I10" s="203">
        <f>SUM(I12:I16,I18:I19)</f>
        <v>4166</v>
      </c>
      <c r="J10" s="203">
        <f>SUM(J12:J16,J18:J19)</f>
        <v>2108</v>
      </c>
      <c r="K10" s="203">
        <f>SUM(K12:K16,K18:K19)</f>
        <v>2058</v>
      </c>
    </row>
    <row r="11" spans="1:11" ht="18" customHeight="1">
      <c r="A11" s="45"/>
      <c r="B11" s="45"/>
      <c r="C11" s="23"/>
      <c r="D11" s="43"/>
      <c r="E11" s="203"/>
      <c r="F11" s="203"/>
      <c r="G11" s="203"/>
      <c r="H11" s="203"/>
      <c r="I11" s="203"/>
      <c r="J11" s="203"/>
      <c r="K11" s="203"/>
    </row>
    <row r="12" spans="1:11" ht="18" customHeight="1">
      <c r="A12" s="45"/>
      <c r="B12" s="45"/>
      <c r="C12" s="38" t="s">
        <v>747</v>
      </c>
      <c r="D12" s="43"/>
      <c r="E12" s="203">
        <v>2118</v>
      </c>
      <c r="F12" s="203">
        <v>2020</v>
      </c>
      <c r="G12" s="203">
        <v>2024</v>
      </c>
      <c r="H12" s="203">
        <v>2012</v>
      </c>
      <c r="I12" s="203">
        <f t="shared" ref="I12:I19" si="0">SUM(J12:K12)</f>
        <v>2043</v>
      </c>
      <c r="J12" s="181">
        <v>970</v>
      </c>
      <c r="K12" s="181">
        <v>1073</v>
      </c>
    </row>
    <row r="13" spans="1:11" ht="18" customHeight="1">
      <c r="A13" s="45"/>
      <c r="B13" s="45"/>
      <c r="C13" s="38" t="s">
        <v>737</v>
      </c>
      <c r="D13" s="43"/>
      <c r="E13" s="203">
        <v>912</v>
      </c>
      <c r="F13" s="203">
        <v>1014</v>
      </c>
      <c r="G13" s="203">
        <v>863</v>
      </c>
      <c r="H13" s="203">
        <v>888</v>
      </c>
      <c r="I13" s="203">
        <f t="shared" si="0"/>
        <v>798</v>
      </c>
      <c r="J13" s="181">
        <v>372</v>
      </c>
      <c r="K13" s="181">
        <v>426</v>
      </c>
    </row>
    <row r="14" spans="1:11" ht="18" customHeight="1">
      <c r="A14" s="427"/>
      <c r="B14" s="427"/>
      <c r="C14" s="38" t="s">
        <v>738</v>
      </c>
      <c r="D14" s="43"/>
      <c r="E14" s="203">
        <v>96</v>
      </c>
      <c r="F14" s="203">
        <v>57</v>
      </c>
      <c r="G14" s="203">
        <v>92</v>
      </c>
      <c r="H14" s="203">
        <v>84</v>
      </c>
      <c r="I14" s="203">
        <f t="shared" si="0"/>
        <v>65</v>
      </c>
      <c r="J14" s="181">
        <v>54</v>
      </c>
      <c r="K14" s="181">
        <v>11</v>
      </c>
    </row>
    <row r="15" spans="1:11" ht="18" customHeight="1">
      <c r="A15" s="45"/>
      <c r="B15" s="45"/>
      <c r="C15" s="38" t="s">
        <v>736</v>
      </c>
      <c r="D15" s="43"/>
      <c r="E15" s="203">
        <v>987</v>
      </c>
      <c r="F15" s="203">
        <v>1031</v>
      </c>
      <c r="G15" s="203">
        <v>1057</v>
      </c>
      <c r="H15" s="203">
        <v>1120</v>
      </c>
      <c r="I15" s="203">
        <f t="shared" si="0"/>
        <v>1068</v>
      </c>
      <c r="J15" s="181">
        <v>595</v>
      </c>
      <c r="K15" s="181">
        <v>473</v>
      </c>
    </row>
    <row r="16" spans="1:11" ht="18" customHeight="1">
      <c r="A16" s="45"/>
      <c r="B16" s="45"/>
      <c r="C16" s="38" t="s">
        <v>378</v>
      </c>
      <c r="D16" s="43"/>
      <c r="E16" s="203">
        <v>16</v>
      </c>
      <c r="F16" s="203">
        <v>36</v>
      </c>
      <c r="G16" s="203">
        <v>43</v>
      </c>
      <c r="H16" s="203">
        <v>33</v>
      </c>
      <c r="I16" s="203">
        <f t="shared" si="0"/>
        <v>35</v>
      </c>
      <c r="J16" s="181">
        <v>13</v>
      </c>
      <c r="K16" s="181">
        <v>22</v>
      </c>
    </row>
    <row r="17" spans="1:11" ht="18" customHeight="1">
      <c r="A17" s="427" t="s">
        <v>745</v>
      </c>
      <c r="B17" s="427"/>
      <c r="C17" s="38" t="s">
        <v>744</v>
      </c>
      <c r="D17" s="43"/>
      <c r="E17" s="203">
        <v>21</v>
      </c>
      <c r="F17" s="203">
        <v>19</v>
      </c>
      <c r="G17" s="203">
        <v>7</v>
      </c>
      <c r="H17" s="203">
        <v>15</v>
      </c>
      <c r="I17" s="203">
        <f t="shared" si="0"/>
        <v>11</v>
      </c>
      <c r="J17" s="181">
        <v>0</v>
      </c>
      <c r="K17" s="181">
        <v>11</v>
      </c>
    </row>
    <row r="18" spans="1:11" ht="18" customHeight="1">
      <c r="A18" s="45"/>
      <c r="B18" s="45"/>
      <c r="C18" s="38" t="s">
        <v>739</v>
      </c>
      <c r="D18" s="43"/>
      <c r="E18" s="203">
        <v>256</v>
      </c>
      <c r="F18" s="203">
        <v>244</v>
      </c>
      <c r="G18" s="203">
        <v>186</v>
      </c>
      <c r="H18" s="203">
        <v>144</v>
      </c>
      <c r="I18" s="203">
        <f t="shared" si="0"/>
        <v>156</v>
      </c>
      <c r="J18" s="181">
        <v>104</v>
      </c>
      <c r="K18" s="181">
        <v>52</v>
      </c>
    </row>
    <row r="19" spans="1:11" ht="18" customHeight="1">
      <c r="A19" s="45"/>
      <c r="B19" s="45"/>
      <c r="C19" s="38" t="s">
        <v>743</v>
      </c>
      <c r="D19" s="43"/>
      <c r="E19" s="203">
        <v>0</v>
      </c>
      <c r="F19" s="203">
        <v>0</v>
      </c>
      <c r="G19" s="203">
        <v>0</v>
      </c>
      <c r="H19" s="203">
        <v>1</v>
      </c>
      <c r="I19" s="203">
        <f t="shared" si="0"/>
        <v>1</v>
      </c>
      <c r="J19" s="181">
        <v>0</v>
      </c>
      <c r="K19" s="181">
        <v>1</v>
      </c>
    </row>
    <row r="20" spans="1:11" ht="9" customHeight="1" thickBot="1">
      <c r="A20" s="13"/>
      <c r="B20" s="13"/>
      <c r="C20" s="9"/>
      <c r="D20" s="53"/>
      <c r="E20" s="94"/>
      <c r="F20" s="94"/>
      <c r="G20" s="94"/>
      <c r="H20" s="94"/>
      <c r="I20" s="94"/>
      <c r="J20" s="94"/>
      <c r="K20" s="94"/>
    </row>
    <row r="21" spans="1:11" ht="15" customHeight="1">
      <c r="A21" s="427" t="s">
        <v>880</v>
      </c>
      <c r="B21" s="423"/>
      <c r="C21" s="423"/>
      <c r="D21" s="423"/>
      <c r="E21" s="423"/>
      <c r="F21" s="423"/>
      <c r="G21" s="423"/>
      <c r="H21" s="423"/>
      <c r="I21" s="423"/>
      <c r="J21" s="423"/>
      <c r="K21" s="423"/>
    </row>
    <row r="22" spans="1:11" ht="15" customHeight="1">
      <c r="C22" s="11"/>
      <c r="D22" s="11"/>
      <c r="E22" s="11"/>
      <c r="F22" s="11"/>
      <c r="G22" s="11"/>
      <c r="H22" s="11"/>
      <c r="I22" s="11"/>
      <c r="J22" s="11"/>
      <c r="K22" s="11"/>
    </row>
    <row r="23" spans="1:11" ht="12" customHeight="1"/>
    <row r="24" spans="1:11" ht="12" customHeight="1"/>
    <row r="25" spans="1:11" ht="12" customHeight="1"/>
    <row r="26" spans="1:11" ht="12" customHeight="1"/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zoomScale="115" zoomScaleNormal="115" workbookViewId="0">
      <selection sqref="A1:I1"/>
    </sheetView>
  </sheetViews>
  <sheetFormatPr defaultRowHeight="13.5"/>
  <cols>
    <col min="1" max="1" width="1.625" style="10" customWidth="1"/>
    <col min="2" max="2" width="22.375" style="10" customWidth="1"/>
    <col min="3" max="7" width="9.625" style="10" customWidth="1"/>
    <col min="8" max="9" width="9.625" style="11" customWidth="1"/>
    <col min="10" max="16384" width="9" style="11"/>
  </cols>
  <sheetData>
    <row r="1" spans="1:10" ht="17.25">
      <c r="A1" s="498" t="s">
        <v>1001</v>
      </c>
      <c r="B1" s="498"/>
      <c r="C1" s="498"/>
      <c r="D1" s="498"/>
      <c r="E1" s="498"/>
      <c r="F1" s="498"/>
      <c r="G1" s="498"/>
      <c r="H1" s="498"/>
      <c r="I1" s="498"/>
    </row>
    <row r="2" spans="1:10" ht="12" customHeight="1">
      <c r="H2" s="10"/>
      <c r="I2" s="10"/>
    </row>
    <row r="3" spans="1:10" ht="12" customHeight="1">
      <c r="A3" s="403" t="s">
        <v>525</v>
      </c>
      <c r="B3" s="403"/>
      <c r="C3" s="403"/>
      <c r="D3" s="403"/>
      <c r="E3" s="403"/>
      <c r="F3" s="403"/>
      <c r="G3" s="403"/>
      <c r="H3" s="403"/>
      <c r="I3" s="403"/>
    </row>
    <row r="4" spans="1:10" ht="12" customHeight="1" thickBot="1">
      <c r="A4" s="396" t="s">
        <v>700</v>
      </c>
      <c r="B4" s="396"/>
      <c r="C4" s="396"/>
      <c r="D4" s="396"/>
      <c r="E4" s="396"/>
      <c r="F4" s="396"/>
      <c r="G4" s="396"/>
      <c r="H4" s="396"/>
      <c r="I4" s="396"/>
    </row>
    <row r="5" spans="1:10" ht="13.5" customHeight="1">
      <c r="A5" s="510" t="s">
        <v>385</v>
      </c>
      <c r="B5" s="511"/>
      <c r="C5" s="408" t="s">
        <v>873</v>
      </c>
      <c r="D5" s="408" t="s">
        <v>901</v>
      </c>
      <c r="E5" s="408" t="s">
        <v>959</v>
      </c>
      <c r="F5" s="408" t="s">
        <v>961</v>
      </c>
      <c r="G5" s="412" t="s">
        <v>1096</v>
      </c>
      <c r="H5" s="412"/>
      <c r="I5" s="412"/>
    </row>
    <row r="6" spans="1:10" ht="13.5" customHeight="1">
      <c r="A6" s="512"/>
      <c r="B6" s="513"/>
      <c r="C6" s="410"/>
      <c r="D6" s="410"/>
      <c r="E6" s="410"/>
      <c r="F6" s="410"/>
      <c r="G6" s="32" t="s">
        <v>515</v>
      </c>
      <c r="H6" s="32" t="s">
        <v>443</v>
      </c>
      <c r="I6" s="29" t="s">
        <v>444</v>
      </c>
    </row>
    <row r="7" spans="1:10" s="45" customFormat="1" ht="6" customHeight="1">
      <c r="A7" s="8"/>
      <c r="B7" s="36"/>
      <c r="C7" s="8"/>
      <c r="D7" s="8"/>
      <c r="E7" s="8"/>
      <c r="F7" s="8"/>
      <c r="G7" s="8"/>
      <c r="H7" s="8"/>
      <c r="I7" s="8"/>
    </row>
    <row r="8" spans="1:10" ht="15" customHeight="1">
      <c r="A8" s="514" t="s">
        <v>386</v>
      </c>
      <c r="B8" s="515"/>
      <c r="C8" s="212">
        <v>1008</v>
      </c>
      <c r="D8" s="212">
        <v>1050</v>
      </c>
      <c r="E8" s="212">
        <v>1064</v>
      </c>
      <c r="F8" s="212">
        <v>1135</v>
      </c>
      <c r="G8" s="203">
        <f>SUM(G10:G29)</f>
        <v>1079</v>
      </c>
      <c r="H8" s="203">
        <f>SUM(H10:H29)</f>
        <v>595</v>
      </c>
      <c r="I8" s="203">
        <f>SUM(I10:I29)</f>
        <v>484</v>
      </c>
    </row>
    <row r="9" spans="1:10" ht="11.25" customHeight="1">
      <c r="A9" s="351"/>
      <c r="B9" s="279"/>
      <c r="C9" s="212"/>
      <c r="D9" s="212"/>
      <c r="E9" s="212"/>
      <c r="F9" s="212"/>
      <c r="G9" s="203"/>
      <c r="H9" s="203"/>
      <c r="I9" s="203"/>
    </row>
    <row r="10" spans="1:10" ht="15" customHeight="1">
      <c r="A10" s="351"/>
      <c r="B10" s="279" t="s">
        <v>387</v>
      </c>
      <c r="C10" s="212">
        <v>0</v>
      </c>
      <c r="D10" s="212">
        <v>2</v>
      </c>
      <c r="E10" s="212">
        <v>3</v>
      </c>
      <c r="F10" s="212">
        <v>1</v>
      </c>
      <c r="G10" s="203">
        <f t="shared" ref="G10:G29" si="0">SUM(H10:I10)</f>
        <v>6</v>
      </c>
      <c r="H10" s="203">
        <v>6</v>
      </c>
      <c r="I10" s="203">
        <v>0</v>
      </c>
      <c r="J10" s="180"/>
    </row>
    <row r="11" spans="1:10" ht="15" customHeight="1">
      <c r="A11" s="351"/>
      <c r="B11" s="279" t="s">
        <v>527</v>
      </c>
      <c r="C11" s="212">
        <v>6</v>
      </c>
      <c r="D11" s="212">
        <v>10</v>
      </c>
      <c r="E11" s="212">
        <v>6</v>
      </c>
      <c r="F11" s="212">
        <v>10</v>
      </c>
      <c r="G11" s="203">
        <f t="shared" si="0"/>
        <v>4</v>
      </c>
      <c r="H11" s="203">
        <v>4</v>
      </c>
      <c r="I11" s="203">
        <v>0</v>
      </c>
      <c r="J11" s="180"/>
    </row>
    <row r="12" spans="1:10" ht="15" customHeight="1">
      <c r="A12" s="351"/>
      <c r="B12" s="279" t="s">
        <v>388</v>
      </c>
      <c r="C12" s="212">
        <v>0</v>
      </c>
      <c r="D12" s="212">
        <v>0</v>
      </c>
      <c r="E12" s="212">
        <v>0</v>
      </c>
      <c r="F12" s="212">
        <v>0</v>
      </c>
      <c r="G12" s="203">
        <f t="shared" si="0"/>
        <v>3</v>
      </c>
      <c r="H12" s="203">
        <v>3</v>
      </c>
      <c r="I12" s="203">
        <v>0</v>
      </c>
      <c r="J12" s="180"/>
    </row>
    <row r="13" spans="1:10" ht="15" customHeight="1">
      <c r="A13" s="351"/>
      <c r="B13" s="279" t="s">
        <v>528</v>
      </c>
      <c r="C13" s="212">
        <v>80</v>
      </c>
      <c r="D13" s="212">
        <v>83</v>
      </c>
      <c r="E13" s="212">
        <v>77</v>
      </c>
      <c r="F13" s="212">
        <v>92</v>
      </c>
      <c r="G13" s="203">
        <f t="shared" si="0"/>
        <v>113</v>
      </c>
      <c r="H13" s="181">
        <v>98</v>
      </c>
      <c r="I13" s="181">
        <v>15</v>
      </c>
      <c r="J13" s="180"/>
    </row>
    <row r="14" spans="1:10" ht="15" customHeight="1">
      <c r="A14" s="351"/>
      <c r="B14" s="279" t="s">
        <v>529</v>
      </c>
      <c r="C14" s="212">
        <v>281</v>
      </c>
      <c r="D14" s="212">
        <v>287</v>
      </c>
      <c r="E14" s="212">
        <v>293</v>
      </c>
      <c r="F14" s="212">
        <v>258</v>
      </c>
      <c r="G14" s="203">
        <f t="shared" si="0"/>
        <v>227</v>
      </c>
      <c r="H14" s="203">
        <v>189</v>
      </c>
      <c r="I14" s="203">
        <v>38</v>
      </c>
      <c r="J14" s="180"/>
    </row>
    <row r="15" spans="1:10" ht="15" customHeight="1">
      <c r="A15" s="351"/>
      <c r="B15" s="279" t="s">
        <v>389</v>
      </c>
      <c r="C15" s="212">
        <v>28</v>
      </c>
      <c r="D15" s="212">
        <v>35</v>
      </c>
      <c r="E15" s="212">
        <v>31</v>
      </c>
      <c r="F15" s="212">
        <v>22</v>
      </c>
      <c r="G15" s="203">
        <f t="shared" si="0"/>
        <v>18</v>
      </c>
      <c r="H15" s="203">
        <v>17</v>
      </c>
      <c r="I15" s="203">
        <v>1</v>
      </c>
      <c r="J15" s="180"/>
    </row>
    <row r="16" spans="1:10" ht="15" customHeight="1">
      <c r="A16" s="351"/>
      <c r="B16" s="279" t="s">
        <v>390</v>
      </c>
      <c r="C16" s="212">
        <v>14</v>
      </c>
      <c r="D16" s="212">
        <v>15</v>
      </c>
      <c r="E16" s="212">
        <v>16</v>
      </c>
      <c r="F16" s="212">
        <v>22</v>
      </c>
      <c r="G16" s="203">
        <f t="shared" si="0"/>
        <v>22</v>
      </c>
      <c r="H16" s="203">
        <v>9</v>
      </c>
      <c r="I16" s="203">
        <v>13</v>
      </c>
      <c r="J16" s="180"/>
    </row>
    <row r="17" spans="1:10" ht="15" customHeight="1">
      <c r="A17" s="351"/>
      <c r="B17" s="279" t="s">
        <v>391</v>
      </c>
      <c r="C17" s="212">
        <v>43</v>
      </c>
      <c r="D17" s="212">
        <v>48</v>
      </c>
      <c r="E17" s="212">
        <v>32</v>
      </c>
      <c r="F17" s="212">
        <v>39</v>
      </c>
      <c r="G17" s="203">
        <f t="shared" si="0"/>
        <v>48</v>
      </c>
      <c r="H17" s="203">
        <v>40</v>
      </c>
      <c r="I17" s="203">
        <v>8</v>
      </c>
      <c r="J17" s="180"/>
    </row>
    <row r="18" spans="1:10" ht="15" customHeight="1">
      <c r="A18" s="351"/>
      <c r="B18" s="279" t="s">
        <v>392</v>
      </c>
      <c r="C18" s="212">
        <v>105</v>
      </c>
      <c r="D18" s="212">
        <v>103</v>
      </c>
      <c r="E18" s="212">
        <v>123</v>
      </c>
      <c r="F18" s="212">
        <v>183</v>
      </c>
      <c r="G18" s="203">
        <f t="shared" si="0"/>
        <v>165</v>
      </c>
      <c r="H18" s="203">
        <v>54</v>
      </c>
      <c r="I18" s="203">
        <v>111</v>
      </c>
      <c r="J18" s="180"/>
    </row>
    <row r="19" spans="1:10" ht="15" customHeight="1">
      <c r="A19" s="351"/>
      <c r="B19" s="279" t="s">
        <v>393</v>
      </c>
      <c r="C19" s="212">
        <v>15</v>
      </c>
      <c r="D19" s="212">
        <v>12</v>
      </c>
      <c r="E19" s="212">
        <v>11</v>
      </c>
      <c r="F19" s="212">
        <v>10</v>
      </c>
      <c r="G19" s="203">
        <f t="shared" si="0"/>
        <v>21</v>
      </c>
      <c r="H19" s="203">
        <v>5</v>
      </c>
      <c r="I19" s="203">
        <v>16</v>
      </c>
      <c r="J19" s="180"/>
    </row>
    <row r="20" spans="1:10" ht="15" customHeight="1">
      <c r="A20" s="351"/>
      <c r="B20" s="279" t="s">
        <v>394</v>
      </c>
      <c r="C20" s="212">
        <v>12</v>
      </c>
      <c r="D20" s="212">
        <v>5</v>
      </c>
      <c r="E20" s="212">
        <v>8</v>
      </c>
      <c r="F20" s="212">
        <v>22</v>
      </c>
      <c r="G20" s="203">
        <f t="shared" si="0"/>
        <v>6</v>
      </c>
      <c r="H20" s="203">
        <v>0</v>
      </c>
      <c r="I20" s="203">
        <v>6</v>
      </c>
      <c r="J20" s="180"/>
    </row>
    <row r="21" spans="1:10" ht="18.75" customHeight="1">
      <c r="A21" s="352"/>
      <c r="B21" s="286" t="s">
        <v>395</v>
      </c>
      <c r="C21" s="212">
        <v>44</v>
      </c>
      <c r="D21" s="212">
        <v>37</v>
      </c>
      <c r="E21" s="212">
        <v>49</v>
      </c>
      <c r="F21" s="212">
        <v>45</v>
      </c>
      <c r="G21" s="203">
        <f t="shared" si="0"/>
        <v>61</v>
      </c>
      <c r="H21" s="203">
        <v>26</v>
      </c>
      <c r="I21" s="203">
        <v>35</v>
      </c>
      <c r="J21" s="180"/>
    </row>
    <row r="22" spans="1:10" ht="15" customHeight="1">
      <c r="A22" s="351"/>
      <c r="B22" s="279" t="s">
        <v>396</v>
      </c>
      <c r="C22" s="212">
        <v>85</v>
      </c>
      <c r="D22" s="212">
        <v>114</v>
      </c>
      <c r="E22" s="212">
        <v>93</v>
      </c>
      <c r="F22" s="212">
        <v>92</v>
      </c>
      <c r="G22" s="203">
        <f t="shared" si="0"/>
        <v>95</v>
      </c>
      <c r="H22" s="203">
        <v>37</v>
      </c>
      <c r="I22" s="203">
        <v>58</v>
      </c>
      <c r="J22" s="180"/>
    </row>
    <row r="23" spans="1:10" ht="15" customHeight="1">
      <c r="A23" s="351"/>
      <c r="B23" s="287" t="s">
        <v>397</v>
      </c>
      <c r="C23" s="212">
        <v>44</v>
      </c>
      <c r="D23" s="212">
        <v>50</v>
      </c>
      <c r="E23" s="212">
        <v>74</v>
      </c>
      <c r="F23" s="212">
        <v>46</v>
      </c>
      <c r="G23" s="203">
        <f t="shared" si="0"/>
        <v>42</v>
      </c>
      <c r="H23" s="203">
        <v>7</v>
      </c>
      <c r="I23" s="203">
        <v>35</v>
      </c>
      <c r="J23" s="180"/>
    </row>
    <row r="24" spans="1:10" ht="15" customHeight="1">
      <c r="A24" s="351"/>
      <c r="B24" s="279" t="s">
        <v>398</v>
      </c>
      <c r="C24" s="212">
        <v>4</v>
      </c>
      <c r="D24" s="212">
        <v>3</v>
      </c>
      <c r="E24" s="212">
        <v>8</v>
      </c>
      <c r="F24" s="212">
        <v>5</v>
      </c>
      <c r="G24" s="203">
        <f t="shared" si="0"/>
        <v>2</v>
      </c>
      <c r="H24" s="203">
        <v>0</v>
      </c>
      <c r="I24" s="203">
        <v>2</v>
      </c>
      <c r="J24" s="180"/>
    </row>
    <row r="25" spans="1:10" ht="15" customHeight="1">
      <c r="A25" s="351"/>
      <c r="B25" s="279" t="s">
        <v>399</v>
      </c>
      <c r="C25" s="212">
        <v>156</v>
      </c>
      <c r="D25" s="212">
        <v>168</v>
      </c>
      <c r="E25" s="212">
        <v>151</v>
      </c>
      <c r="F25" s="212">
        <v>175</v>
      </c>
      <c r="G25" s="203">
        <f t="shared" si="0"/>
        <v>134</v>
      </c>
      <c r="H25" s="203">
        <v>23</v>
      </c>
      <c r="I25" s="203">
        <v>111</v>
      </c>
      <c r="J25" s="180"/>
    </row>
    <row r="26" spans="1:10" ht="15" customHeight="1">
      <c r="A26" s="351"/>
      <c r="B26" s="279" t="s">
        <v>400</v>
      </c>
      <c r="C26" s="212">
        <v>39</v>
      </c>
      <c r="D26" s="212">
        <v>21</v>
      </c>
      <c r="E26" s="212">
        <v>21</v>
      </c>
      <c r="F26" s="212">
        <v>11</v>
      </c>
      <c r="G26" s="203">
        <f t="shared" si="0"/>
        <v>7</v>
      </c>
      <c r="H26" s="203">
        <v>1</v>
      </c>
      <c r="I26" s="203">
        <v>6</v>
      </c>
      <c r="J26" s="180"/>
    </row>
    <row r="27" spans="1:10" ht="15" customHeight="1">
      <c r="A27" s="352"/>
      <c r="B27" s="280" t="s">
        <v>702</v>
      </c>
      <c r="C27" s="212">
        <v>30</v>
      </c>
      <c r="D27" s="212">
        <v>27</v>
      </c>
      <c r="E27" s="212">
        <v>39</v>
      </c>
      <c r="F27" s="212">
        <v>53</v>
      </c>
      <c r="G27" s="203">
        <f t="shared" si="0"/>
        <v>51</v>
      </c>
      <c r="H27" s="203">
        <v>29</v>
      </c>
      <c r="I27" s="203">
        <v>22</v>
      </c>
      <c r="J27" s="180"/>
    </row>
    <row r="28" spans="1:10" ht="15" customHeight="1">
      <c r="A28" s="352"/>
      <c r="B28" s="280" t="s">
        <v>530</v>
      </c>
      <c r="C28" s="212">
        <v>22</v>
      </c>
      <c r="D28" s="212">
        <v>23</v>
      </c>
      <c r="E28" s="212">
        <v>25</v>
      </c>
      <c r="F28" s="212">
        <v>49</v>
      </c>
      <c r="G28" s="203">
        <f t="shared" si="0"/>
        <v>53</v>
      </c>
      <c r="H28" s="203">
        <v>46</v>
      </c>
      <c r="I28" s="203">
        <v>7</v>
      </c>
      <c r="J28" s="180"/>
    </row>
    <row r="29" spans="1:10" ht="15" customHeight="1">
      <c r="A29" s="351"/>
      <c r="B29" s="279" t="s">
        <v>531</v>
      </c>
      <c r="C29" s="212">
        <v>0</v>
      </c>
      <c r="D29" s="212">
        <v>7</v>
      </c>
      <c r="E29" s="212">
        <v>4</v>
      </c>
      <c r="F29" s="212">
        <v>0</v>
      </c>
      <c r="G29" s="203">
        <f t="shared" si="0"/>
        <v>1</v>
      </c>
      <c r="H29" s="203">
        <v>1</v>
      </c>
      <c r="I29" s="203">
        <v>0</v>
      </c>
      <c r="J29" s="180"/>
    </row>
    <row r="30" spans="1:10" s="45" customFormat="1" ht="3.75" customHeight="1" thickBot="1">
      <c r="A30" s="94"/>
      <c r="B30" s="94"/>
      <c r="C30" s="93"/>
      <c r="D30" s="94"/>
      <c r="E30" s="94"/>
      <c r="F30" s="94"/>
      <c r="G30" s="94"/>
      <c r="H30" s="94"/>
      <c r="I30" s="94"/>
      <c r="J30" s="208"/>
    </row>
    <row r="31" spans="1:10" ht="13.5" customHeight="1">
      <c r="B31" s="10" t="s">
        <v>904</v>
      </c>
      <c r="H31" s="10"/>
      <c r="I31" s="10"/>
      <c r="J31" s="180"/>
    </row>
  </sheetData>
  <mergeCells count="10">
    <mergeCell ref="A1:I1"/>
    <mergeCell ref="A5:B6"/>
    <mergeCell ref="F5:F6"/>
    <mergeCell ref="G5:I5"/>
    <mergeCell ref="A8:B8"/>
    <mergeCell ref="D5:D6"/>
    <mergeCell ref="C5:C6"/>
    <mergeCell ref="A4:I4"/>
    <mergeCell ref="A3:I3"/>
    <mergeCell ref="E5:E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zoomScale="115" zoomScaleNormal="11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G40" sqref="G40"/>
    </sheetView>
  </sheetViews>
  <sheetFormatPr defaultRowHeight="13.5"/>
  <cols>
    <col min="1" max="1" width="1.625" style="10" customWidth="1"/>
    <col min="2" max="2" width="13.75" style="10" customWidth="1"/>
    <col min="3" max="3" width="1.625" style="10" customWidth="1"/>
    <col min="4" max="8" width="10.625" style="10" customWidth="1"/>
    <col min="9" max="10" width="10.625" style="11" customWidth="1"/>
    <col min="11" max="16384" width="9" style="11"/>
  </cols>
  <sheetData>
    <row r="1" spans="1:14" ht="12" customHeight="1">
      <c r="A1" s="403" t="s">
        <v>532</v>
      </c>
      <c r="B1" s="403"/>
      <c r="C1" s="403"/>
      <c r="D1" s="403"/>
      <c r="E1" s="403"/>
      <c r="F1" s="403"/>
      <c r="G1" s="403"/>
      <c r="H1" s="403"/>
      <c r="I1" s="403"/>
      <c r="J1" s="403"/>
    </row>
    <row r="2" spans="1:14" ht="12" customHeight="1" thickBot="1">
      <c r="A2" s="396" t="s">
        <v>700</v>
      </c>
      <c r="B2" s="396"/>
      <c r="C2" s="396"/>
      <c r="D2" s="396"/>
      <c r="E2" s="396"/>
      <c r="F2" s="396"/>
      <c r="G2" s="396"/>
      <c r="H2" s="396"/>
      <c r="I2" s="396"/>
      <c r="J2" s="396"/>
    </row>
    <row r="3" spans="1:14" ht="12.75" customHeight="1">
      <c r="A3" s="518" t="s">
        <v>85</v>
      </c>
      <c r="B3" s="518"/>
      <c r="C3" s="519"/>
      <c r="D3" s="408" t="s">
        <v>873</v>
      </c>
      <c r="E3" s="392" t="s">
        <v>901</v>
      </c>
      <c r="F3" s="392" t="s">
        <v>959</v>
      </c>
      <c r="G3" s="392" t="s">
        <v>961</v>
      </c>
      <c r="H3" s="412" t="s">
        <v>1096</v>
      </c>
      <c r="I3" s="412"/>
      <c r="J3" s="412"/>
      <c r="K3" s="45"/>
      <c r="L3" s="45"/>
      <c r="M3" s="45"/>
      <c r="N3" s="45"/>
    </row>
    <row r="4" spans="1:14" ht="12.75" customHeight="1">
      <c r="A4" s="520"/>
      <c r="B4" s="520"/>
      <c r="C4" s="521"/>
      <c r="D4" s="410"/>
      <c r="E4" s="395"/>
      <c r="F4" s="395"/>
      <c r="G4" s="395"/>
      <c r="H4" s="32" t="s">
        <v>515</v>
      </c>
      <c r="I4" s="32" t="s">
        <v>443</v>
      </c>
      <c r="J4" s="29" t="s">
        <v>444</v>
      </c>
    </row>
    <row r="5" spans="1:14" s="45" customFormat="1" ht="6" customHeight="1">
      <c r="A5" s="3"/>
      <c r="B5" s="3"/>
      <c r="C5" s="36"/>
      <c r="D5" s="8"/>
      <c r="E5" s="8"/>
      <c r="F5" s="8"/>
      <c r="G5" s="8"/>
      <c r="H5" s="8"/>
      <c r="I5" s="8"/>
      <c r="J5" s="8"/>
    </row>
    <row r="6" spans="1:14" ht="13.5" customHeight="1">
      <c r="A6" s="516" t="s">
        <v>740</v>
      </c>
      <c r="B6" s="516"/>
      <c r="C6" s="517"/>
      <c r="D6" s="203">
        <v>1008</v>
      </c>
      <c r="E6" s="203">
        <v>1050</v>
      </c>
      <c r="F6" s="203">
        <v>1064</v>
      </c>
      <c r="G6" s="203">
        <v>1135</v>
      </c>
      <c r="H6" s="203">
        <f>SUM(I6:J6)</f>
        <v>1079</v>
      </c>
      <c r="I6" s="203">
        <v>595</v>
      </c>
      <c r="J6" s="203">
        <v>484</v>
      </c>
      <c r="K6" s="180"/>
    </row>
    <row r="7" spans="1:14" ht="6" customHeight="1">
      <c r="A7" s="23"/>
      <c r="B7" s="209"/>
      <c r="C7" s="43"/>
      <c r="D7" s="203"/>
      <c r="E7" s="203"/>
      <c r="F7" s="203"/>
      <c r="G7" s="203"/>
      <c r="H7" s="203"/>
      <c r="I7" s="181"/>
      <c r="J7" s="181"/>
      <c r="K7" s="180"/>
    </row>
    <row r="8" spans="1:14" ht="13.5" customHeight="1">
      <c r="A8" s="516" t="s">
        <v>741</v>
      </c>
      <c r="B8" s="516"/>
      <c r="C8" s="517"/>
      <c r="D8" s="203">
        <v>769</v>
      </c>
      <c r="E8" s="203">
        <v>755</v>
      </c>
      <c r="F8" s="203">
        <v>750</v>
      </c>
      <c r="G8" s="203">
        <v>814</v>
      </c>
      <c r="H8" s="203">
        <f>SUM(I8:J8)</f>
        <v>771</v>
      </c>
      <c r="I8" s="181">
        <f>I6-I10</f>
        <v>355</v>
      </c>
      <c r="J8" s="181">
        <f>J6-J10</f>
        <v>416</v>
      </c>
      <c r="K8" s="180"/>
    </row>
    <row r="9" spans="1:14" ht="6" customHeight="1">
      <c r="A9" s="23"/>
      <c r="B9" s="209"/>
      <c r="C9" s="43"/>
      <c r="D9" s="203"/>
      <c r="E9" s="203"/>
      <c r="F9" s="203"/>
      <c r="G9" s="203"/>
      <c r="H9" s="203"/>
      <c r="I9" s="181"/>
      <c r="J9" s="181"/>
      <c r="K9" s="180"/>
    </row>
    <row r="10" spans="1:14" ht="13.5" customHeight="1">
      <c r="A10" s="516" t="s">
        <v>86</v>
      </c>
      <c r="B10" s="516"/>
      <c r="C10" s="517"/>
      <c r="D10" s="203">
        <v>239</v>
      </c>
      <c r="E10" s="203">
        <v>295</v>
      </c>
      <c r="F10" s="203">
        <v>314</v>
      </c>
      <c r="G10" s="203">
        <v>321</v>
      </c>
      <c r="H10" s="203">
        <f>SUM(I10:J10)</f>
        <v>308</v>
      </c>
      <c r="I10" s="181">
        <f>SUM(I12:I31)</f>
        <v>240</v>
      </c>
      <c r="J10" s="181">
        <f>SUM(J12:J31)</f>
        <v>68</v>
      </c>
      <c r="K10" s="180"/>
    </row>
    <row r="11" spans="1:14" ht="6" customHeight="1">
      <c r="A11" s="23"/>
      <c r="B11" s="23"/>
      <c r="C11" s="43"/>
      <c r="D11" s="203"/>
      <c r="E11" s="203"/>
      <c r="F11" s="203"/>
      <c r="G11" s="203"/>
      <c r="H11" s="203"/>
      <c r="I11" s="181"/>
      <c r="J11" s="181"/>
      <c r="K11" s="180"/>
    </row>
    <row r="12" spans="1:14" ht="13.5" customHeight="1">
      <c r="A12" s="49"/>
      <c r="B12" s="38" t="s">
        <v>302</v>
      </c>
      <c r="C12" s="43"/>
      <c r="D12" s="203">
        <v>3</v>
      </c>
      <c r="E12" s="203">
        <v>5</v>
      </c>
      <c r="F12" s="203">
        <v>2</v>
      </c>
      <c r="G12" s="203">
        <v>2</v>
      </c>
      <c r="H12" s="203">
        <f>SUM(I12:J12)</f>
        <v>4</v>
      </c>
      <c r="I12" s="181">
        <v>1</v>
      </c>
      <c r="J12" s="181">
        <v>3</v>
      </c>
      <c r="K12" s="180"/>
    </row>
    <row r="13" spans="1:14" ht="13.5" customHeight="1">
      <c r="A13" s="49"/>
      <c r="B13" s="38" t="s">
        <v>309</v>
      </c>
      <c r="C13" s="43"/>
      <c r="D13" s="203">
        <v>3</v>
      </c>
      <c r="E13" s="203">
        <v>7</v>
      </c>
      <c r="F13" s="203">
        <v>5</v>
      </c>
      <c r="G13" s="203">
        <v>9</v>
      </c>
      <c r="H13" s="203">
        <f>SUM(I13:J13)</f>
        <v>5</v>
      </c>
      <c r="I13" s="181">
        <v>4</v>
      </c>
      <c r="J13" s="181">
        <v>1</v>
      </c>
      <c r="K13" s="180"/>
    </row>
    <row r="14" spans="1:14" ht="13.5" customHeight="1">
      <c r="A14" s="49"/>
      <c r="B14" s="38" t="s">
        <v>533</v>
      </c>
      <c r="C14" s="2"/>
      <c r="D14" s="203">
        <v>56</v>
      </c>
      <c r="E14" s="203">
        <v>64</v>
      </c>
      <c r="F14" s="203">
        <v>55</v>
      </c>
      <c r="G14" s="203">
        <v>72</v>
      </c>
      <c r="H14" s="203">
        <f>SUM(I14:J14)</f>
        <v>69</v>
      </c>
      <c r="I14" s="181">
        <v>51</v>
      </c>
      <c r="J14" s="181">
        <v>18</v>
      </c>
      <c r="K14" s="180"/>
    </row>
    <row r="15" spans="1:14" ht="13.5" customHeight="1">
      <c r="A15" s="49"/>
      <c r="B15" s="38" t="s">
        <v>534</v>
      </c>
      <c r="C15" s="2"/>
      <c r="D15" s="203">
        <v>23</v>
      </c>
      <c r="E15" s="203">
        <v>26</v>
      </c>
      <c r="F15" s="203">
        <v>30</v>
      </c>
      <c r="G15" s="203">
        <v>27</v>
      </c>
      <c r="H15" s="203">
        <f>SUM(I15:J15)</f>
        <v>26</v>
      </c>
      <c r="I15" s="181">
        <v>24</v>
      </c>
      <c r="J15" s="181">
        <v>2</v>
      </c>
      <c r="K15" s="180"/>
    </row>
    <row r="16" spans="1:14" ht="13.5" customHeight="1">
      <c r="A16" s="49"/>
      <c r="B16" s="38" t="s">
        <v>303</v>
      </c>
      <c r="C16" s="2"/>
      <c r="D16" s="203">
        <v>1</v>
      </c>
      <c r="E16" s="203">
        <v>2</v>
      </c>
      <c r="F16" s="203">
        <v>1</v>
      </c>
      <c r="G16" s="203">
        <v>1</v>
      </c>
      <c r="H16" s="203">
        <f>SUM(I16:J16)</f>
        <v>3</v>
      </c>
      <c r="I16" s="181">
        <v>2</v>
      </c>
      <c r="J16" s="181">
        <v>1</v>
      </c>
      <c r="K16" s="180"/>
    </row>
    <row r="17" spans="1:11" ht="13.5" customHeight="1">
      <c r="A17" s="49"/>
      <c r="B17" s="38" t="s">
        <v>315</v>
      </c>
      <c r="C17" s="2"/>
      <c r="D17" s="203">
        <v>1</v>
      </c>
      <c r="E17" s="203">
        <v>1</v>
      </c>
      <c r="F17" s="203">
        <v>3</v>
      </c>
      <c r="G17" s="203">
        <v>0</v>
      </c>
      <c r="H17" s="203">
        <f t="shared" ref="H17:H29" si="0">SUM(I17:J17)</f>
        <v>1</v>
      </c>
      <c r="I17" s="181">
        <v>1</v>
      </c>
      <c r="J17" s="181">
        <v>0</v>
      </c>
      <c r="K17" s="180"/>
    </row>
    <row r="18" spans="1:11" ht="13.5" customHeight="1">
      <c r="A18" s="49"/>
      <c r="B18" s="38" t="s">
        <v>535</v>
      </c>
      <c r="C18" s="2"/>
      <c r="D18" s="203">
        <v>37</v>
      </c>
      <c r="E18" s="203">
        <v>47</v>
      </c>
      <c r="F18" s="203">
        <v>62</v>
      </c>
      <c r="G18" s="203">
        <v>58</v>
      </c>
      <c r="H18" s="203">
        <f t="shared" si="0"/>
        <v>46</v>
      </c>
      <c r="I18" s="181">
        <v>36</v>
      </c>
      <c r="J18" s="181">
        <v>10</v>
      </c>
      <c r="K18" s="180"/>
    </row>
    <row r="19" spans="1:11" ht="13.5" customHeight="1">
      <c r="A19" s="49"/>
      <c r="B19" s="38" t="s">
        <v>310</v>
      </c>
      <c r="C19" s="2"/>
      <c r="D19" s="203">
        <v>1</v>
      </c>
      <c r="E19" s="203">
        <v>2</v>
      </c>
      <c r="F19" s="203">
        <v>4</v>
      </c>
      <c r="G19" s="203">
        <v>4</v>
      </c>
      <c r="H19" s="203">
        <f t="shared" si="0"/>
        <v>0</v>
      </c>
      <c r="I19" s="181">
        <v>0</v>
      </c>
      <c r="J19" s="181">
        <v>0</v>
      </c>
      <c r="K19" s="180"/>
    </row>
    <row r="20" spans="1:11" ht="13.5" customHeight="1">
      <c r="A20" s="49"/>
      <c r="B20" s="38" t="s">
        <v>536</v>
      </c>
      <c r="C20" s="2"/>
      <c r="D20" s="203">
        <v>3</v>
      </c>
      <c r="E20" s="203">
        <v>5</v>
      </c>
      <c r="F20" s="203">
        <v>4</v>
      </c>
      <c r="G20" s="203">
        <v>4</v>
      </c>
      <c r="H20" s="203">
        <f t="shared" si="0"/>
        <v>6</v>
      </c>
      <c r="I20" s="181">
        <v>6</v>
      </c>
      <c r="J20" s="181">
        <v>0</v>
      </c>
      <c r="K20" s="180"/>
    </row>
    <row r="21" spans="1:11" ht="13.5" customHeight="1">
      <c r="A21" s="49"/>
      <c r="B21" s="38" t="s">
        <v>537</v>
      </c>
      <c r="C21" s="2"/>
      <c r="D21" s="203">
        <v>22</v>
      </c>
      <c r="E21" s="203">
        <v>20</v>
      </c>
      <c r="F21" s="203">
        <v>33</v>
      </c>
      <c r="G21" s="203">
        <v>27</v>
      </c>
      <c r="H21" s="203">
        <f t="shared" si="0"/>
        <v>34</v>
      </c>
      <c r="I21" s="181">
        <v>26</v>
      </c>
      <c r="J21" s="181">
        <v>8</v>
      </c>
      <c r="K21" s="180"/>
    </row>
    <row r="22" spans="1:11" ht="13.5" customHeight="1">
      <c r="A22" s="49"/>
      <c r="B22" s="38" t="s">
        <v>538</v>
      </c>
      <c r="C22" s="2"/>
      <c r="D22" s="203">
        <v>6</v>
      </c>
      <c r="E22" s="203">
        <v>13</v>
      </c>
      <c r="F22" s="203">
        <v>15</v>
      </c>
      <c r="G22" s="203">
        <v>11</v>
      </c>
      <c r="H22" s="203">
        <f t="shared" si="0"/>
        <v>8</v>
      </c>
      <c r="I22" s="181">
        <v>7</v>
      </c>
      <c r="J22" s="181">
        <v>1</v>
      </c>
      <c r="K22" s="180"/>
    </row>
    <row r="23" spans="1:11" ht="13.5" customHeight="1">
      <c r="A23" s="49"/>
      <c r="B23" s="38" t="s">
        <v>117</v>
      </c>
      <c r="C23" s="2"/>
      <c r="D23" s="203">
        <v>1</v>
      </c>
      <c r="E23" s="203">
        <v>1</v>
      </c>
      <c r="F23" s="203">
        <v>1</v>
      </c>
      <c r="G23" s="203">
        <v>0</v>
      </c>
      <c r="H23" s="203">
        <f t="shared" si="0"/>
        <v>1</v>
      </c>
      <c r="I23" s="181">
        <v>1</v>
      </c>
      <c r="J23" s="181">
        <v>0</v>
      </c>
      <c r="K23" s="180"/>
    </row>
    <row r="24" spans="1:11" ht="13.5" customHeight="1">
      <c r="A24" s="49"/>
      <c r="B24" s="38" t="s">
        <v>539</v>
      </c>
      <c r="C24" s="2"/>
      <c r="D24" s="203">
        <v>10</v>
      </c>
      <c r="E24" s="203">
        <v>18</v>
      </c>
      <c r="F24" s="203">
        <v>11</v>
      </c>
      <c r="G24" s="203">
        <v>7</v>
      </c>
      <c r="H24" s="203">
        <f t="shared" si="0"/>
        <v>13</v>
      </c>
      <c r="I24" s="181">
        <v>13</v>
      </c>
      <c r="J24" s="181">
        <v>0</v>
      </c>
      <c r="K24" s="180"/>
    </row>
    <row r="25" spans="1:11" ht="13.5" customHeight="1">
      <c r="A25" s="49"/>
      <c r="B25" s="38" t="s">
        <v>311</v>
      </c>
      <c r="C25" s="43"/>
      <c r="D25" s="203">
        <v>0</v>
      </c>
      <c r="E25" s="203">
        <v>3</v>
      </c>
      <c r="F25" s="203">
        <v>7</v>
      </c>
      <c r="G25" s="203">
        <v>3</v>
      </c>
      <c r="H25" s="203">
        <f t="shared" si="0"/>
        <v>5</v>
      </c>
      <c r="I25" s="181">
        <v>3</v>
      </c>
      <c r="J25" s="181">
        <v>2</v>
      </c>
      <c r="K25" s="180"/>
    </row>
    <row r="26" spans="1:11" ht="13.5" customHeight="1">
      <c r="A26" s="49"/>
      <c r="B26" s="38" t="s">
        <v>540</v>
      </c>
      <c r="C26" s="2"/>
      <c r="D26" s="203">
        <v>58</v>
      </c>
      <c r="E26" s="203">
        <v>57</v>
      </c>
      <c r="F26" s="203">
        <v>58</v>
      </c>
      <c r="G26" s="203">
        <v>78</v>
      </c>
      <c r="H26" s="203">
        <f t="shared" si="0"/>
        <v>61</v>
      </c>
      <c r="I26" s="181">
        <v>49</v>
      </c>
      <c r="J26" s="181">
        <v>12</v>
      </c>
      <c r="K26" s="180"/>
    </row>
    <row r="27" spans="1:11" ht="13.5" customHeight="1">
      <c r="A27" s="49"/>
      <c r="B27" s="38" t="s">
        <v>313</v>
      </c>
      <c r="C27" s="2"/>
      <c r="D27" s="212">
        <v>3</v>
      </c>
      <c r="E27" s="212">
        <v>3</v>
      </c>
      <c r="F27" s="212">
        <v>6</v>
      </c>
      <c r="G27" s="212">
        <v>5</v>
      </c>
      <c r="H27" s="203">
        <f t="shared" si="0"/>
        <v>7</v>
      </c>
      <c r="I27" s="181">
        <v>5</v>
      </c>
      <c r="J27" s="205">
        <v>2</v>
      </c>
      <c r="K27" s="180"/>
    </row>
    <row r="28" spans="1:11" ht="13.5" customHeight="1">
      <c r="A28" s="49"/>
      <c r="B28" s="38" t="s">
        <v>314</v>
      </c>
      <c r="C28" s="2"/>
      <c r="D28" s="212">
        <v>2</v>
      </c>
      <c r="E28" s="212">
        <v>4</v>
      </c>
      <c r="F28" s="212">
        <v>5</v>
      </c>
      <c r="G28" s="212">
        <v>2</v>
      </c>
      <c r="H28" s="203">
        <f t="shared" si="0"/>
        <v>2</v>
      </c>
      <c r="I28" s="205">
        <v>2</v>
      </c>
      <c r="J28" s="205">
        <v>0</v>
      </c>
      <c r="K28" s="180"/>
    </row>
    <row r="29" spans="1:11" ht="13.5" customHeight="1">
      <c r="A29" s="49"/>
      <c r="B29" s="38" t="s">
        <v>304</v>
      </c>
      <c r="C29" s="2"/>
      <c r="D29" s="212">
        <v>4</v>
      </c>
      <c r="E29" s="212">
        <v>3</v>
      </c>
      <c r="F29" s="212">
        <v>2</v>
      </c>
      <c r="G29" s="212">
        <v>0</v>
      </c>
      <c r="H29" s="203">
        <f t="shared" si="0"/>
        <v>5</v>
      </c>
      <c r="I29" s="205">
        <v>0</v>
      </c>
      <c r="J29" s="205">
        <v>5</v>
      </c>
      <c r="K29" s="180"/>
    </row>
    <row r="30" spans="1:11" ht="5.25" customHeight="1">
      <c r="A30" s="11"/>
      <c r="B30" s="38"/>
      <c r="C30" s="2"/>
      <c r="D30" s="203"/>
      <c r="E30" s="203"/>
      <c r="F30" s="203"/>
      <c r="G30" s="203"/>
      <c r="H30" s="203"/>
      <c r="I30" s="199"/>
      <c r="J30" s="181"/>
      <c r="K30" s="180"/>
    </row>
    <row r="31" spans="1:11" ht="13.5" customHeight="1">
      <c r="A31" s="49"/>
      <c r="B31" s="38" t="s">
        <v>312</v>
      </c>
      <c r="C31" s="2"/>
      <c r="D31" s="212">
        <v>5</v>
      </c>
      <c r="E31" s="212">
        <v>14</v>
      </c>
      <c r="F31" s="212">
        <v>10</v>
      </c>
      <c r="G31" s="212">
        <v>11</v>
      </c>
      <c r="H31" s="203">
        <f>SUM(I31:J31)</f>
        <v>12</v>
      </c>
      <c r="I31" s="212">
        <v>9</v>
      </c>
      <c r="J31" s="212">
        <v>3</v>
      </c>
      <c r="K31" s="180"/>
    </row>
    <row r="32" spans="1:11" ht="6" customHeight="1" thickBot="1">
      <c r="A32" s="50"/>
      <c r="B32" s="80"/>
      <c r="C32" s="62"/>
      <c r="D32" s="94"/>
      <c r="E32" s="94"/>
      <c r="F32" s="94"/>
      <c r="G32" s="94"/>
      <c r="H32" s="94"/>
      <c r="I32" s="94"/>
      <c r="J32" s="94"/>
    </row>
    <row r="33" spans="1:10" ht="13.5" customHeight="1">
      <c r="A33" s="14" t="s">
        <v>877</v>
      </c>
      <c r="B33" s="14"/>
      <c r="C33" s="23"/>
      <c r="I33" s="10"/>
      <c r="J33" s="10"/>
    </row>
    <row r="34" spans="1:10" ht="12" customHeight="1">
      <c r="G34" s="212"/>
      <c r="I34" s="10"/>
      <c r="J34" s="10"/>
    </row>
    <row r="35" spans="1:10" ht="12" customHeight="1">
      <c r="I35" s="10"/>
      <c r="J35" s="10"/>
    </row>
    <row r="36" spans="1:10" ht="12" customHeight="1">
      <c r="I36" s="10"/>
      <c r="J36" s="10"/>
    </row>
    <row r="37" spans="1:10" ht="12" customHeight="1">
      <c r="I37" s="10"/>
      <c r="J37" s="10"/>
    </row>
    <row r="38" spans="1:10" ht="12" customHeight="1">
      <c r="I38" s="10"/>
      <c r="J38" s="10"/>
    </row>
    <row r="39" spans="1:10" ht="12" customHeight="1">
      <c r="I39" s="10"/>
      <c r="J39" s="10"/>
    </row>
    <row r="40" spans="1:10" ht="12" customHeight="1">
      <c r="I40" s="10"/>
      <c r="J40" s="10"/>
    </row>
    <row r="41" spans="1:10" ht="12" customHeight="1">
      <c r="I41" s="10"/>
      <c r="J41" s="10"/>
    </row>
    <row r="42" spans="1:10">
      <c r="I42" s="10"/>
      <c r="J42" s="10"/>
    </row>
    <row r="43" spans="1:10">
      <c r="I43" s="10"/>
      <c r="J43" s="10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I8:J9" unlockedFormula="1"/>
    <ignoredError sqref="I10:J10" unlockedFormula="1" emptyCellReferenc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9"/>
  <sheetViews>
    <sheetView showGridLines="0" zoomScaleNormal="100" workbookViewId="0">
      <selection sqref="A1:N1"/>
    </sheetView>
  </sheetViews>
  <sheetFormatPr defaultRowHeight="13.5"/>
  <cols>
    <col min="1" max="28" width="6.5" style="11" customWidth="1"/>
    <col min="29" max="16384" width="9" style="11"/>
  </cols>
  <sheetData>
    <row r="1" spans="1:28" ht="17.25" customHeight="1">
      <c r="A1" s="398" t="s">
        <v>1002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438" t="s">
        <v>640</v>
      </c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</row>
    <row r="2" spans="1:28" ht="12" customHeight="1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28" ht="12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28" ht="12" customHeight="1">
      <c r="A4" s="399" t="s">
        <v>701</v>
      </c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</row>
    <row r="5" spans="1:28" ht="12" customHeight="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28" ht="17.25" customHeight="1" thickBot="1">
      <c r="A6" s="526"/>
      <c r="B6" s="526"/>
      <c r="C6" s="526"/>
      <c r="D6" s="526"/>
      <c r="E6" s="526"/>
      <c r="F6" s="526"/>
      <c r="G6" s="526"/>
      <c r="H6" s="526"/>
      <c r="I6" s="526"/>
      <c r="J6" s="526"/>
      <c r="K6" s="526"/>
      <c r="L6" s="526"/>
      <c r="M6" s="526"/>
      <c r="N6" s="526"/>
      <c r="O6" s="396" t="s">
        <v>546</v>
      </c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</row>
    <row r="7" spans="1:28" ht="18.75" customHeight="1">
      <c r="C7" s="411" t="s">
        <v>419</v>
      </c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 t="s">
        <v>420</v>
      </c>
      <c r="P7" s="412"/>
      <c r="Q7" s="412"/>
      <c r="R7" s="412"/>
      <c r="S7" s="412"/>
      <c r="T7" s="413"/>
      <c r="U7" s="411" t="s">
        <v>424</v>
      </c>
      <c r="V7" s="412"/>
      <c r="W7" s="412"/>
      <c r="X7" s="412"/>
      <c r="Y7" s="412"/>
      <c r="Z7" s="413"/>
      <c r="AA7" s="41"/>
    </row>
    <row r="8" spans="1:28" ht="18.75" customHeight="1">
      <c r="A8" s="403" t="s">
        <v>425</v>
      </c>
      <c r="B8" s="403"/>
      <c r="C8" s="522" t="s">
        <v>426</v>
      </c>
      <c r="D8" s="522"/>
      <c r="E8" s="522" t="s">
        <v>427</v>
      </c>
      <c r="F8" s="522"/>
      <c r="G8" s="522" t="s">
        <v>428</v>
      </c>
      <c r="H8" s="522"/>
      <c r="I8" s="522" t="s">
        <v>429</v>
      </c>
      <c r="J8" s="522"/>
      <c r="K8" s="522" t="s">
        <v>432</v>
      </c>
      <c r="L8" s="522"/>
      <c r="M8" s="522" t="s">
        <v>433</v>
      </c>
      <c r="N8" s="523"/>
      <c r="O8" s="524" t="s">
        <v>434</v>
      </c>
      <c r="P8" s="525"/>
      <c r="Q8" s="523" t="s">
        <v>435</v>
      </c>
      <c r="R8" s="525"/>
      <c r="S8" s="523" t="s">
        <v>436</v>
      </c>
      <c r="T8" s="525"/>
      <c r="U8" s="523" t="s">
        <v>437</v>
      </c>
      <c r="V8" s="525"/>
      <c r="W8" s="523" t="s">
        <v>438</v>
      </c>
      <c r="X8" s="525"/>
      <c r="Y8" s="523" t="s">
        <v>442</v>
      </c>
      <c r="Z8" s="525"/>
      <c r="AA8" s="428" t="s">
        <v>425</v>
      </c>
      <c r="AB8" s="403"/>
    </row>
    <row r="9" spans="1:28" ht="18.75" customHeight="1">
      <c r="A9" s="44"/>
      <c r="B9" s="44"/>
      <c r="C9" s="31" t="s">
        <v>443</v>
      </c>
      <c r="D9" s="31" t="s">
        <v>444</v>
      </c>
      <c r="E9" s="31" t="s">
        <v>443</v>
      </c>
      <c r="F9" s="31" t="s">
        <v>444</v>
      </c>
      <c r="G9" s="31" t="s">
        <v>443</v>
      </c>
      <c r="H9" s="31" t="s">
        <v>444</v>
      </c>
      <c r="I9" s="31" t="s">
        <v>443</v>
      </c>
      <c r="J9" s="31" t="s">
        <v>444</v>
      </c>
      <c r="K9" s="31" t="s">
        <v>443</v>
      </c>
      <c r="L9" s="31" t="s">
        <v>444</v>
      </c>
      <c r="M9" s="31" t="s">
        <v>443</v>
      </c>
      <c r="N9" s="26" t="s">
        <v>444</v>
      </c>
      <c r="O9" s="28" t="s">
        <v>443</v>
      </c>
      <c r="P9" s="32" t="s">
        <v>444</v>
      </c>
      <c r="Q9" s="28" t="s">
        <v>443</v>
      </c>
      <c r="R9" s="31" t="s">
        <v>444</v>
      </c>
      <c r="S9" s="31" t="s">
        <v>443</v>
      </c>
      <c r="T9" s="31" t="s">
        <v>444</v>
      </c>
      <c r="U9" s="31" t="s">
        <v>443</v>
      </c>
      <c r="V9" s="31" t="s">
        <v>444</v>
      </c>
      <c r="W9" s="31" t="s">
        <v>443</v>
      </c>
      <c r="X9" s="31" t="s">
        <v>444</v>
      </c>
      <c r="Y9" s="31" t="s">
        <v>443</v>
      </c>
      <c r="Z9" s="31" t="s">
        <v>444</v>
      </c>
      <c r="AA9" s="27"/>
      <c r="AB9" s="29"/>
    </row>
    <row r="10" spans="1:28" ht="30" customHeight="1">
      <c r="A10" s="85"/>
      <c r="B10" s="86"/>
      <c r="C10" s="531" t="s">
        <v>474</v>
      </c>
      <c r="D10" s="532"/>
      <c r="E10" s="532"/>
      <c r="F10" s="532"/>
      <c r="G10" s="532"/>
      <c r="H10" s="532"/>
      <c r="I10" s="532"/>
      <c r="J10" s="532"/>
      <c r="K10" s="532"/>
      <c r="L10" s="532"/>
      <c r="M10" s="532"/>
      <c r="N10" s="532"/>
      <c r="O10" s="532" t="s">
        <v>470</v>
      </c>
      <c r="P10" s="532"/>
      <c r="Q10" s="532"/>
      <c r="R10" s="532"/>
      <c r="S10" s="532"/>
      <c r="T10" s="532"/>
      <c r="U10" s="532"/>
      <c r="V10" s="532"/>
      <c r="W10" s="532"/>
      <c r="X10" s="532"/>
      <c r="Y10" s="532"/>
      <c r="Z10" s="540"/>
      <c r="AA10" s="58"/>
      <c r="AB10" s="59"/>
    </row>
    <row r="11" spans="1:28" ht="37.5" customHeight="1">
      <c r="A11" s="529" t="s">
        <v>1080</v>
      </c>
      <c r="B11" s="530"/>
      <c r="C11" s="111">
        <v>116.3</v>
      </c>
      <c r="D11" s="112">
        <v>115.9</v>
      </c>
      <c r="E11" s="112">
        <v>121.7</v>
      </c>
      <c r="F11" s="112">
        <v>121.6</v>
      </c>
      <c r="G11" s="112">
        <v>127.8</v>
      </c>
      <c r="H11" s="112">
        <v>127.3</v>
      </c>
      <c r="I11" s="112">
        <v>133.19999999999999</v>
      </c>
      <c r="J11" s="112">
        <v>133.69999999999999</v>
      </c>
      <c r="K11" s="112">
        <v>138.69999999999999</v>
      </c>
      <c r="L11" s="112">
        <v>139.80000000000001</v>
      </c>
      <c r="M11" s="112">
        <v>145.19999999999999</v>
      </c>
      <c r="N11" s="112">
        <v>146.9</v>
      </c>
      <c r="O11" s="112">
        <v>151.19999999999999</v>
      </c>
      <c r="P11" s="112">
        <v>151.9</v>
      </c>
      <c r="Q11" s="112">
        <v>160</v>
      </c>
      <c r="R11" s="112">
        <v>154.80000000000001</v>
      </c>
      <c r="S11" s="112">
        <v>164.2</v>
      </c>
      <c r="T11" s="112">
        <v>156.5</v>
      </c>
      <c r="U11" s="112">
        <v>168.2</v>
      </c>
      <c r="V11" s="112">
        <v>157.19999999999999</v>
      </c>
      <c r="W11" s="112">
        <v>169.5</v>
      </c>
      <c r="X11" s="112">
        <v>157.30000000000001</v>
      </c>
      <c r="Y11" s="112">
        <v>170.2</v>
      </c>
      <c r="Z11" s="112">
        <v>157.30000000000001</v>
      </c>
      <c r="AA11" s="535" t="s">
        <v>808</v>
      </c>
      <c r="AB11" s="536"/>
    </row>
    <row r="12" spans="1:28" ht="37.5" customHeight="1">
      <c r="A12" s="529" t="s">
        <v>889</v>
      </c>
      <c r="B12" s="530"/>
      <c r="C12" s="111">
        <v>116.6</v>
      </c>
      <c r="D12" s="112">
        <v>115.9</v>
      </c>
      <c r="E12" s="112">
        <v>122.1</v>
      </c>
      <c r="F12" s="112">
        <v>121.7</v>
      </c>
      <c r="G12" s="112">
        <v>127.3</v>
      </c>
      <c r="H12" s="112">
        <v>127.3</v>
      </c>
      <c r="I12" s="112">
        <v>132.80000000000001</v>
      </c>
      <c r="J12" s="112">
        <v>133.5</v>
      </c>
      <c r="K12" s="112">
        <v>138.5</v>
      </c>
      <c r="L12" s="112">
        <v>140.5</v>
      </c>
      <c r="M12" s="112">
        <v>144.9</v>
      </c>
      <c r="N12" s="112">
        <v>146.6</v>
      </c>
      <c r="O12" s="112">
        <v>151.30000000000001</v>
      </c>
      <c r="P12" s="112">
        <v>151.80000000000001</v>
      </c>
      <c r="Q12" s="112">
        <v>158.9</v>
      </c>
      <c r="R12" s="112">
        <v>154.6</v>
      </c>
      <c r="S12" s="112">
        <v>165.1</v>
      </c>
      <c r="T12" s="112">
        <v>156.1</v>
      </c>
      <c r="U12" s="112">
        <v>168.1</v>
      </c>
      <c r="V12" s="112">
        <v>157.4</v>
      </c>
      <c r="W12" s="112">
        <v>169.6</v>
      </c>
      <c r="X12" s="112">
        <v>157.69999999999999</v>
      </c>
      <c r="Y12" s="112">
        <v>169.6</v>
      </c>
      <c r="Z12" s="112">
        <v>157.4</v>
      </c>
      <c r="AA12" s="535" t="s">
        <v>962</v>
      </c>
      <c r="AB12" s="536"/>
    </row>
    <row r="13" spans="1:28" ht="37.5" customHeight="1">
      <c r="A13" s="529" t="s">
        <v>963</v>
      </c>
      <c r="B13" s="530"/>
      <c r="C13" s="111">
        <v>116.6</v>
      </c>
      <c r="D13" s="112">
        <v>115.2</v>
      </c>
      <c r="E13" s="112">
        <v>122.4</v>
      </c>
      <c r="F13" s="112">
        <v>120.9</v>
      </c>
      <c r="G13" s="112">
        <v>127.7</v>
      </c>
      <c r="H13" s="112">
        <v>127.5</v>
      </c>
      <c r="I13" s="112">
        <v>132.5</v>
      </c>
      <c r="J13" s="112">
        <v>133.30000000000001</v>
      </c>
      <c r="K13" s="112">
        <v>137.9</v>
      </c>
      <c r="L13" s="112">
        <v>140.4</v>
      </c>
      <c r="M13" s="112">
        <v>144.6</v>
      </c>
      <c r="N13" s="112">
        <v>147.19999999999999</v>
      </c>
      <c r="O13" s="112">
        <v>152.30000000000001</v>
      </c>
      <c r="P13" s="112">
        <v>151.5</v>
      </c>
      <c r="Q13" s="112">
        <v>159</v>
      </c>
      <c r="R13" s="112">
        <v>154.6</v>
      </c>
      <c r="S13" s="112">
        <v>164.4</v>
      </c>
      <c r="T13" s="112">
        <v>156.19999999999999</v>
      </c>
      <c r="U13" s="112">
        <v>168.3</v>
      </c>
      <c r="V13" s="112">
        <v>157.4</v>
      </c>
      <c r="W13" s="112">
        <v>170.2</v>
      </c>
      <c r="X13" s="112">
        <v>157.69999999999999</v>
      </c>
      <c r="Y13" s="112">
        <v>170.4</v>
      </c>
      <c r="Z13" s="112">
        <v>157.69999999999999</v>
      </c>
      <c r="AA13" s="535" t="s">
        <v>964</v>
      </c>
      <c r="AB13" s="536"/>
    </row>
    <row r="14" spans="1:28" ht="37.5" customHeight="1">
      <c r="A14" s="529" t="s">
        <v>965</v>
      </c>
      <c r="B14" s="530"/>
      <c r="C14" s="111">
        <v>116.3</v>
      </c>
      <c r="D14" s="112">
        <v>115.2</v>
      </c>
      <c r="E14" s="112">
        <v>122.5</v>
      </c>
      <c r="F14" s="112">
        <v>121.4</v>
      </c>
      <c r="G14" s="112">
        <v>128.1</v>
      </c>
      <c r="H14" s="112">
        <v>127.1</v>
      </c>
      <c r="I14" s="112">
        <v>133.4</v>
      </c>
      <c r="J14" s="112">
        <v>133.5</v>
      </c>
      <c r="K14" s="112">
        <v>137.80000000000001</v>
      </c>
      <c r="L14" s="112">
        <v>139.80000000000001</v>
      </c>
      <c r="M14" s="112">
        <v>144.5</v>
      </c>
      <c r="N14" s="112">
        <v>147</v>
      </c>
      <c r="O14" s="112">
        <v>151.30000000000001</v>
      </c>
      <c r="P14" s="112">
        <v>151.9</v>
      </c>
      <c r="Q14" s="112">
        <v>159.1</v>
      </c>
      <c r="R14" s="112">
        <v>154.6</v>
      </c>
      <c r="S14" s="112">
        <v>164.3</v>
      </c>
      <c r="T14" s="112">
        <v>156.1</v>
      </c>
      <c r="U14" s="112">
        <v>167.9</v>
      </c>
      <c r="V14" s="112">
        <v>157.1</v>
      </c>
      <c r="W14" s="112">
        <v>169.9</v>
      </c>
      <c r="X14" s="112">
        <v>157.9</v>
      </c>
      <c r="Y14" s="112">
        <v>170.3</v>
      </c>
      <c r="Z14" s="112">
        <v>158</v>
      </c>
      <c r="AA14" s="535" t="s">
        <v>1081</v>
      </c>
      <c r="AB14" s="536"/>
    </row>
    <row r="15" spans="1:28" ht="37.5" customHeight="1">
      <c r="A15" s="529" t="s">
        <v>1020</v>
      </c>
      <c r="B15" s="530"/>
      <c r="C15" s="111">
        <v>116.7</v>
      </c>
      <c r="D15" s="112">
        <v>115.8</v>
      </c>
      <c r="E15" s="112">
        <v>122.8</v>
      </c>
      <c r="F15" s="112">
        <v>121.5</v>
      </c>
      <c r="G15" s="112">
        <v>128.6</v>
      </c>
      <c r="H15" s="112">
        <v>127.6</v>
      </c>
      <c r="I15" s="112">
        <v>133.6</v>
      </c>
      <c r="J15" s="112">
        <v>133.4</v>
      </c>
      <c r="K15" s="112">
        <v>138.6</v>
      </c>
      <c r="L15" s="112">
        <v>138.4</v>
      </c>
      <c r="M15" s="112">
        <v>144</v>
      </c>
      <c r="N15" s="112">
        <v>146.5</v>
      </c>
      <c r="O15" s="112">
        <v>151.80000000000001</v>
      </c>
      <c r="P15" s="112">
        <v>152.30000000000001</v>
      </c>
      <c r="Q15" s="112">
        <v>158.9</v>
      </c>
      <c r="R15" s="112">
        <v>154.6</v>
      </c>
      <c r="S15" s="112">
        <v>164.9</v>
      </c>
      <c r="T15" s="112">
        <v>156.5</v>
      </c>
      <c r="U15" s="112">
        <v>167.8</v>
      </c>
      <c r="V15" s="112">
        <v>157.1</v>
      </c>
      <c r="W15" s="112">
        <v>169.5</v>
      </c>
      <c r="X15" s="112">
        <v>157.5</v>
      </c>
      <c r="Y15" s="112">
        <v>170.6</v>
      </c>
      <c r="Z15" s="112">
        <v>158</v>
      </c>
      <c r="AA15" s="535" t="s">
        <v>1082</v>
      </c>
      <c r="AB15" s="536"/>
    </row>
    <row r="16" spans="1:28" ht="30" customHeight="1">
      <c r="A16" s="87"/>
      <c r="B16" s="88"/>
      <c r="C16" s="527" t="s">
        <v>469</v>
      </c>
      <c r="D16" s="528"/>
      <c r="E16" s="528"/>
      <c r="F16" s="528"/>
      <c r="G16" s="528"/>
      <c r="H16" s="528"/>
      <c r="I16" s="528"/>
      <c r="J16" s="528"/>
      <c r="K16" s="528"/>
      <c r="L16" s="528"/>
      <c r="M16" s="528"/>
      <c r="N16" s="528"/>
      <c r="O16" s="528" t="s">
        <v>471</v>
      </c>
      <c r="P16" s="528"/>
      <c r="Q16" s="528"/>
      <c r="R16" s="528"/>
      <c r="S16" s="528"/>
      <c r="T16" s="528"/>
      <c r="U16" s="528"/>
      <c r="V16" s="528"/>
      <c r="W16" s="528"/>
      <c r="X16" s="528"/>
      <c r="Y16" s="528"/>
      <c r="Z16" s="539"/>
      <c r="AA16" s="60"/>
      <c r="AB16" s="61"/>
    </row>
    <row r="17" spans="1:39" ht="37.5" customHeight="1">
      <c r="A17" s="529" t="s">
        <v>1080</v>
      </c>
      <c r="B17" s="530"/>
      <c r="C17" s="108">
        <v>21.5</v>
      </c>
      <c r="D17" s="109">
        <v>21.6</v>
      </c>
      <c r="E17" s="109">
        <v>23.8</v>
      </c>
      <c r="F17" s="109">
        <v>23.7</v>
      </c>
      <c r="G17" s="109">
        <v>27</v>
      </c>
      <c r="H17" s="109">
        <v>26.9</v>
      </c>
      <c r="I17" s="109">
        <v>29.9</v>
      </c>
      <c r="J17" s="109">
        <v>30.3</v>
      </c>
      <c r="K17" s="109">
        <v>34.299999999999997</v>
      </c>
      <c r="L17" s="109">
        <v>33.9</v>
      </c>
      <c r="M17" s="109">
        <v>38.700000000000003</v>
      </c>
      <c r="N17" s="109">
        <v>39.6</v>
      </c>
      <c r="O17" s="109">
        <v>42.9</v>
      </c>
      <c r="P17" s="109">
        <v>43.7</v>
      </c>
      <c r="Q17" s="109">
        <v>49</v>
      </c>
      <c r="R17" s="109">
        <v>47.8</v>
      </c>
      <c r="S17" s="109">
        <v>53.6</v>
      </c>
      <c r="T17" s="109">
        <v>50.1</v>
      </c>
      <c r="U17" s="109">
        <v>58.4</v>
      </c>
      <c r="V17" s="109">
        <v>51.6</v>
      </c>
      <c r="W17" s="109">
        <v>60.4</v>
      </c>
      <c r="X17" s="109">
        <v>53</v>
      </c>
      <c r="Y17" s="109">
        <v>61.7</v>
      </c>
      <c r="Z17" s="109">
        <v>53.1</v>
      </c>
      <c r="AA17" s="535" t="s">
        <v>808</v>
      </c>
      <c r="AB17" s="536"/>
      <c r="AF17" s="107"/>
      <c r="AG17" s="107"/>
      <c r="AH17" s="107"/>
      <c r="AI17" s="107"/>
      <c r="AJ17" s="107"/>
      <c r="AK17" s="107"/>
      <c r="AL17" s="107"/>
      <c r="AM17" s="107"/>
    </row>
    <row r="18" spans="1:39" ht="37.5" customHeight="1">
      <c r="A18" s="529" t="s">
        <v>889</v>
      </c>
      <c r="B18" s="530"/>
      <c r="C18" s="111">
        <v>21.8</v>
      </c>
      <c r="D18" s="112">
        <v>20.9</v>
      </c>
      <c r="E18" s="112">
        <v>24.3</v>
      </c>
      <c r="F18" s="112">
        <v>24.2</v>
      </c>
      <c r="G18" s="112">
        <v>26.8</v>
      </c>
      <c r="H18" s="112">
        <v>26.7</v>
      </c>
      <c r="I18" s="112">
        <v>30.3</v>
      </c>
      <c r="J18" s="112">
        <v>30.5</v>
      </c>
      <c r="K18" s="112">
        <v>33.5</v>
      </c>
      <c r="L18" s="112">
        <v>34.5</v>
      </c>
      <c r="M18" s="112">
        <v>38.299999999999997</v>
      </c>
      <c r="N18" s="112">
        <v>39.200000000000003</v>
      </c>
      <c r="O18" s="112">
        <v>44</v>
      </c>
      <c r="P18" s="112">
        <v>44.7</v>
      </c>
      <c r="Q18" s="112">
        <v>48</v>
      </c>
      <c r="R18" s="112">
        <v>47.3</v>
      </c>
      <c r="S18" s="112">
        <v>53.6</v>
      </c>
      <c r="T18" s="112">
        <v>50.4</v>
      </c>
      <c r="U18" s="112">
        <v>58.9</v>
      </c>
      <c r="V18" s="112">
        <v>51.6</v>
      </c>
      <c r="W18" s="112">
        <v>60.8</v>
      </c>
      <c r="X18" s="112">
        <v>52.6</v>
      </c>
      <c r="Y18" s="112">
        <v>62.4</v>
      </c>
      <c r="Z18" s="112">
        <v>53.3</v>
      </c>
      <c r="AA18" s="535" t="s">
        <v>962</v>
      </c>
      <c r="AB18" s="536"/>
      <c r="AF18" s="107"/>
      <c r="AG18" s="107"/>
      <c r="AH18" s="107"/>
      <c r="AI18" s="107"/>
      <c r="AJ18" s="107"/>
      <c r="AK18" s="107"/>
      <c r="AL18" s="107"/>
      <c r="AM18" s="107"/>
    </row>
    <row r="19" spans="1:39" ht="37.5" customHeight="1">
      <c r="A19" s="529" t="s">
        <v>963</v>
      </c>
      <c r="B19" s="530"/>
      <c r="C19" s="111">
        <v>21.7</v>
      </c>
      <c r="D19" s="112">
        <v>20.8</v>
      </c>
      <c r="E19" s="112">
        <v>24.2</v>
      </c>
      <c r="F19" s="112">
        <v>23.5</v>
      </c>
      <c r="G19" s="112">
        <v>27</v>
      </c>
      <c r="H19" s="112">
        <v>27</v>
      </c>
      <c r="I19" s="112">
        <v>29.8</v>
      </c>
      <c r="J19" s="112">
        <v>30</v>
      </c>
      <c r="K19" s="112">
        <v>33.5</v>
      </c>
      <c r="L19" s="112">
        <v>34.5</v>
      </c>
      <c r="M19" s="112">
        <v>37.5</v>
      </c>
      <c r="N19" s="112">
        <v>39.5</v>
      </c>
      <c r="O19" s="112">
        <v>44.1</v>
      </c>
      <c r="P19" s="112">
        <v>44.1</v>
      </c>
      <c r="Q19" s="112">
        <v>49.3</v>
      </c>
      <c r="R19" s="112">
        <v>47.7</v>
      </c>
      <c r="S19" s="112">
        <v>53.3</v>
      </c>
      <c r="T19" s="112">
        <v>50.5</v>
      </c>
      <c r="U19" s="112">
        <v>58.7</v>
      </c>
      <c r="V19" s="112">
        <v>51.7</v>
      </c>
      <c r="W19" s="112">
        <v>60.6</v>
      </c>
      <c r="X19" s="112">
        <v>52.4</v>
      </c>
      <c r="Y19" s="112">
        <v>62.5</v>
      </c>
      <c r="Z19" s="112">
        <v>52.9</v>
      </c>
      <c r="AA19" s="535" t="s">
        <v>964</v>
      </c>
      <c r="AB19" s="536"/>
      <c r="AF19" s="107"/>
      <c r="AG19" s="107"/>
      <c r="AH19" s="107"/>
      <c r="AI19" s="107"/>
      <c r="AJ19" s="107"/>
      <c r="AK19" s="107"/>
      <c r="AL19" s="107"/>
      <c r="AM19" s="107"/>
    </row>
    <row r="20" spans="1:39" ht="37.5" customHeight="1">
      <c r="A20" s="529" t="s">
        <v>965</v>
      </c>
      <c r="B20" s="530"/>
      <c r="C20" s="111">
        <v>21.4</v>
      </c>
      <c r="D20" s="112">
        <v>20.7</v>
      </c>
      <c r="E20" s="112">
        <v>24.3</v>
      </c>
      <c r="F20" s="112">
        <v>23.5</v>
      </c>
      <c r="G20" s="112">
        <v>27.5</v>
      </c>
      <c r="H20" s="112">
        <v>26.5</v>
      </c>
      <c r="I20" s="112">
        <v>30.2</v>
      </c>
      <c r="J20" s="112">
        <v>30.5</v>
      </c>
      <c r="K20" s="112">
        <v>33.299999999999997</v>
      </c>
      <c r="L20" s="112">
        <v>34</v>
      </c>
      <c r="M20" s="112">
        <v>37.9</v>
      </c>
      <c r="N20" s="112">
        <v>39.700000000000003</v>
      </c>
      <c r="O20" s="112">
        <v>42.7</v>
      </c>
      <c r="P20" s="112">
        <v>44.7</v>
      </c>
      <c r="Q20" s="112">
        <v>48.6</v>
      </c>
      <c r="R20" s="112">
        <v>47.4</v>
      </c>
      <c r="S20" s="112">
        <v>54.6</v>
      </c>
      <c r="T20" s="112">
        <v>50.5</v>
      </c>
      <c r="U20" s="112">
        <v>59.1</v>
      </c>
      <c r="V20" s="112">
        <v>51.3</v>
      </c>
      <c r="W20" s="112">
        <v>60.6</v>
      </c>
      <c r="X20" s="112">
        <v>52.4</v>
      </c>
      <c r="Y20" s="112">
        <v>61.5</v>
      </c>
      <c r="Z20" s="112">
        <v>52.6</v>
      </c>
      <c r="AA20" s="535" t="s">
        <v>966</v>
      </c>
      <c r="AB20" s="536"/>
      <c r="AF20" s="107"/>
      <c r="AG20" s="107"/>
      <c r="AH20" s="107"/>
      <c r="AI20" s="107"/>
      <c r="AJ20" s="107"/>
      <c r="AK20" s="107"/>
      <c r="AL20" s="107"/>
      <c r="AM20" s="107"/>
    </row>
    <row r="21" spans="1:39" ht="37.5" customHeight="1">
      <c r="A21" s="529" t="s">
        <v>1020</v>
      </c>
      <c r="B21" s="530"/>
      <c r="C21" s="111">
        <v>21.8</v>
      </c>
      <c r="D21" s="112">
        <v>21.4</v>
      </c>
      <c r="E21" s="112">
        <v>24.5</v>
      </c>
      <c r="F21" s="112">
        <v>23.7</v>
      </c>
      <c r="G21" s="112">
        <v>27.7</v>
      </c>
      <c r="H21" s="112">
        <v>26.9</v>
      </c>
      <c r="I21" s="112">
        <v>31</v>
      </c>
      <c r="J21" s="112">
        <v>29.9</v>
      </c>
      <c r="K21" s="112">
        <v>33.9</v>
      </c>
      <c r="L21" s="112">
        <v>35</v>
      </c>
      <c r="M21" s="112">
        <v>37.4</v>
      </c>
      <c r="N21" s="112">
        <v>38.799999999999997</v>
      </c>
      <c r="O21" s="112">
        <v>44</v>
      </c>
      <c r="P21" s="112">
        <v>45.4</v>
      </c>
      <c r="Q21" s="112">
        <v>47.6</v>
      </c>
      <c r="R21" s="112">
        <v>47.9</v>
      </c>
      <c r="S21" s="112">
        <v>54</v>
      </c>
      <c r="T21" s="112">
        <v>50.2</v>
      </c>
      <c r="U21" s="112">
        <v>58.1</v>
      </c>
      <c r="V21" s="112">
        <v>51.4</v>
      </c>
      <c r="W21" s="112">
        <v>60.7</v>
      </c>
      <c r="X21" s="112">
        <v>52.3</v>
      </c>
      <c r="Y21" s="112">
        <v>62.6</v>
      </c>
      <c r="Z21" s="112">
        <v>52.8</v>
      </c>
      <c r="AA21" s="535" t="s">
        <v>1082</v>
      </c>
      <c r="AB21" s="536"/>
      <c r="AF21" s="107"/>
      <c r="AG21" s="107"/>
      <c r="AH21" s="107"/>
      <c r="AI21" s="107"/>
      <c r="AJ21" s="107"/>
      <c r="AK21" s="107"/>
      <c r="AL21" s="107"/>
      <c r="AM21" s="107"/>
    </row>
    <row r="22" spans="1:39" ht="30.75" customHeight="1">
      <c r="A22" s="49"/>
      <c r="B22" s="105"/>
      <c r="C22" s="541" t="s">
        <v>472</v>
      </c>
      <c r="D22" s="542"/>
      <c r="E22" s="542"/>
      <c r="F22" s="542"/>
      <c r="G22" s="542"/>
      <c r="H22" s="542"/>
      <c r="I22" s="542"/>
      <c r="J22" s="542"/>
      <c r="K22" s="542"/>
      <c r="L22" s="542"/>
      <c r="M22" s="542"/>
      <c r="N22" s="542"/>
      <c r="O22" s="542" t="s">
        <v>473</v>
      </c>
      <c r="P22" s="542"/>
      <c r="Q22" s="542"/>
      <c r="R22" s="542"/>
      <c r="S22" s="542"/>
      <c r="T22" s="542"/>
      <c r="U22" s="542"/>
      <c r="V22" s="542"/>
      <c r="W22" s="542"/>
      <c r="X22" s="542"/>
      <c r="Y22" s="542"/>
      <c r="Z22" s="543"/>
      <c r="AA22" s="106"/>
      <c r="AB22" s="18"/>
    </row>
    <row r="23" spans="1:39" ht="37.5" customHeight="1">
      <c r="A23" s="529" t="s">
        <v>1080</v>
      </c>
      <c r="B23" s="530"/>
      <c r="C23" s="111">
        <v>64.900000000000006</v>
      </c>
      <c r="D23" s="111">
        <v>64.7</v>
      </c>
      <c r="E23" s="111">
        <v>67.5</v>
      </c>
      <c r="F23" s="111">
        <v>67.400000000000006</v>
      </c>
      <c r="G23" s="111">
        <v>70.099999999999994</v>
      </c>
      <c r="H23" s="111">
        <v>69.900000000000006</v>
      </c>
      <c r="I23" s="111">
        <v>72.400000000000006</v>
      </c>
      <c r="J23" s="111">
        <v>72.900000000000006</v>
      </c>
      <c r="K23" s="111">
        <v>74.900000000000006</v>
      </c>
      <c r="L23" s="111">
        <v>75.599999999999994</v>
      </c>
      <c r="M23" s="111">
        <v>77.8</v>
      </c>
      <c r="N23" s="111">
        <v>79.2</v>
      </c>
      <c r="O23" s="111">
        <v>80.8</v>
      </c>
      <c r="P23" s="111">
        <v>81.8</v>
      </c>
      <c r="Q23" s="111">
        <v>85.1</v>
      </c>
      <c r="R23" s="111">
        <v>84</v>
      </c>
      <c r="S23" s="111">
        <v>87.7</v>
      </c>
      <c r="T23" s="111">
        <v>84.8</v>
      </c>
      <c r="U23" s="111">
        <v>90</v>
      </c>
      <c r="V23" s="111">
        <v>85.1</v>
      </c>
      <c r="W23" s="111">
        <v>91.1</v>
      </c>
      <c r="X23" s="111">
        <v>85.2</v>
      </c>
      <c r="Y23" s="111">
        <v>91.3</v>
      </c>
      <c r="Z23" s="111">
        <v>85.3</v>
      </c>
      <c r="AA23" s="535" t="s">
        <v>808</v>
      </c>
      <c r="AB23" s="536"/>
    </row>
    <row r="24" spans="1:39" ht="37.5" customHeight="1">
      <c r="A24" s="529" t="s">
        <v>889</v>
      </c>
      <c r="B24" s="530"/>
      <c r="C24" s="111">
        <v>65.099999999999994</v>
      </c>
      <c r="D24" s="111">
        <v>64.400000000000006</v>
      </c>
      <c r="E24" s="111">
        <v>67.7</v>
      </c>
      <c r="F24" s="111">
        <v>67.599999999999994</v>
      </c>
      <c r="G24" s="111">
        <v>69.8</v>
      </c>
      <c r="H24" s="111">
        <v>69.900000000000006</v>
      </c>
      <c r="I24" s="111">
        <v>72.5</v>
      </c>
      <c r="J24" s="111">
        <v>72.7</v>
      </c>
      <c r="K24" s="111">
        <v>74.599999999999994</v>
      </c>
      <c r="L24" s="111">
        <v>76.099999999999994</v>
      </c>
      <c r="M24" s="111">
        <v>77.599999999999994</v>
      </c>
      <c r="N24" s="111">
        <v>79</v>
      </c>
      <c r="O24" s="111">
        <v>81.099999999999994</v>
      </c>
      <c r="P24" s="111">
        <v>82.2</v>
      </c>
      <c r="Q24" s="111">
        <v>84.5</v>
      </c>
      <c r="R24" s="111">
        <v>83.9</v>
      </c>
      <c r="S24" s="111">
        <v>88.1</v>
      </c>
      <c r="T24" s="111">
        <v>85.1</v>
      </c>
      <c r="U24" s="111">
        <v>89.4</v>
      </c>
      <c r="V24" s="111">
        <v>85.2</v>
      </c>
      <c r="W24" s="111">
        <v>91</v>
      </c>
      <c r="X24" s="111">
        <v>85.4</v>
      </c>
      <c r="Y24" s="111">
        <v>91.7</v>
      </c>
      <c r="Z24" s="111">
        <v>85.3</v>
      </c>
      <c r="AA24" s="535" t="s">
        <v>962</v>
      </c>
      <c r="AB24" s="536"/>
    </row>
    <row r="25" spans="1:39" ht="37.5" customHeight="1">
      <c r="A25" s="529" t="s">
        <v>963</v>
      </c>
      <c r="B25" s="530"/>
      <c r="C25" s="111">
        <v>65.2</v>
      </c>
      <c r="D25" s="111">
        <v>64.400000000000006</v>
      </c>
      <c r="E25" s="111">
        <v>67.7</v>
      </c>
      <c r="F25" s="111">
        <v>67.099999999999994</v>
      </c>
      <c r="G25" s="111">
        <v>70.099999999999994</v>
      </c>
      <c r="H25" s="111">
        <v>69.900000000000006</v>
      </c>
      <c r="I25" s="111">
        <v>72.099999999999994</v>
      </c>
      <c r="J25" s="111">
        <v>72.599999999999994</v>
      </c>
      <c r="K25" s="111">
        <v>74.599999999999994</v>
      </c>
      <c r="L25" s="111">
        <v>75.900000000000006</v>
      </c>
      <c r="M25" s="111">
        <v>77.3</v>
      </c>
      <c r="N25" s="111">
        <v>79.5</v>
      </c>
      <c r="O25" s="111">
        <v>81.2</v>
      </c>
      <c r="P25" s="111">
        <v>81.900000000000006</v>
      </c>
      <c r="Q25" s="111">
        <v>84.9</v>
      </c>
      <c r="R25" s="111">
        <v>83.9</v>
      </c>
      <c r="S25" s="111">
        <v>87.7</v>
      </c>
      <c r="T25" s="111">
        <v>85</v>
      </c>
      <c r="U25" s="111">
        <v>89.9</v>
      </c>
      <c r="V25" s="111">
        <v>85.4</v>
      </c>
      <c r="W25" s="111">
        <v>91.1</v>
      </c>
      <c r="X25" s="111">
        <v>85.4</v>
      </c>
      <c r="Y25" s="111">
        <v>91.5</v>
      </c>
      <c r="Z25" s="111">
        <v>85.3</v>
      </c>
      <c r="AA25" s="535" t="s">
        <v>964</v>
      </c>
      <c r="AB25" s="536"/>
    </row>
    <row r="26" spans="1:39" ht="37.5" customHeight="1">
      <c r="A26" s="529" t="s">
        <v>965</v>
      </c>
      <c r="B26" s="530"/>
      <c r="C26" s="345">
        <v>64.900000000000006</v>
      </c>
      <c r="D26" s="111">
        <v>64.3</v>
      </c>
      <c r="E26" s="111">
        <v>67.900000000000006</v>
      </c>
      <c r="F26" s="111">
        <v>67.2</v>
      </c>
      <c r="G26" s="111">
        <v>70.400000000000006</v>
      </c>
      <c r="H26" s="111">
        <v>69.8</v>
      </c>
      <c r="I26" s="111">
        <v>72.5</v>
      </c>
      <c r="J26" s="111">
        <v>72.8</v>
      </c>
      <c r="K26" s="111">
        <v>74.400000000000006</v>
      </c>
      <c r="L26" s="111">
        <v>75.7</v>
      </c>
      <c r="M26" s="111">
        <v>77.3</v>
      </c>
      <c r="N26" s="111">
        <v>79.2</v>
      </c>
      <c r="O26" s="111">
        <v>80.599999999999994</v>
      </c>
      <c r="P26" s="111">
        <v>82.6</v>
      </c>
      <c r="Q26" s="111">
        <v>85</v>
      </c>
      <c r="R26" s="111">
        <v>83.7</v>
      </c>
      <c r="S26" s="111">
        <v>88.2</v>
      </c>
      <c r="T26" s="111">
        <v>85</v>
      </c>
      <c r="U26" s="111">
        <v>89.9</v>
      </c>
      <c r="V26" s="111">
        <v>85.3</v>
      </c>
      <c r="W26" s="111">
        <v>91.2</v>
      </c>
      <c r="X26" s="111">
        <v>85.7</v>
      </c>
      <c r="Y26" s="111">
        <v>87.8</v>
      </c>
      <c r="Z26" s="346">
        <v>85.7</v>
      </c>
      <c r="AA26" s="535" t="s">
        <v>966</v>
      </c>
      <c r="AB26" s="536"/>
    </row>
    <row r="27" spans="1:39" ht="37.5" customHeight="1" thickBot="1">
      <c r="A27" s="533" t="s">
        <v>1020</v>
      </c>
      <c r="B27" s="534"/>
      <c r="C27" s="337">
        <v>65.099999999999994</v>
      </c>
      <c r="D27" s="110">
        <v>64.599999999999994</v>
      </c>
      <c r="E27" s="110">
        <v>68</v>
      </c>
      <c r="F27" s="110">
        <v>67.400000000000006</v>
      </c>
      <c r="G27" s="110">
        <v>70.8</v>
      </c>
      <c r="H27" s="110">
        <v>70.099999999999994</v>
      </c>
      <c r="I27" s="110">
        <v>72.8</v>
      </c>
      <c r="J27" s="110">
        <v>72.599999999999994</v>
      </c>
      <c r="K27" s="110">
        <v>74.8</v>
      </c>
      <c r="L27" s="110">
        <v>75.900000000000006</v>
      </c>
      <c r="M27" s="110">
        <v>77.2</v>
      </c>
      <c r="N27" s="110">
        <v>79</v>
      </c>
      <c r="O27" s="110">
        <v>81.2</v>
      </c>
      <c r="P27" s="110">
        <v>82.3</v>
      </c>
      <c r="Q27" s="110">
        <v>84.5</v>
      </c>
      <c r="R27" s="110">
        <v>84</v>
      </c>
      <c r="S27" s="110">
        <v>88</v>
      </c>
      <c r="T27" s="110">
        <v>85</v>
      </c>
      <c r="U27" s="110">
        <v>90.3</v>
      </c>
      <c r="V27" s="110">
        <v>85.4</v>
      </c>
      <c r="W27" s="110">
        <v>91.1</v>
      </c>
      <c r="X27" s="110">
        <v>85.3</v>
      </c>
      <c r="Y27" s="110">
        <v>91.9</v>
      </c>
      <c r="Z27" s="338">
        <v>85.7</v>
      </c>
      <c r="AA27" s="537" t="s">
        <v>1082</v>
      </c>
      <c r="AB27" s="538"/>
    </row>
    <row r="28" spans="1:39" ht="17.25" customHeight="1">
      <c r="A28" s="10" t="s">
        <v>691</v>
      </c>
      <c r="AA28" s="6"/>
      <c r="AB28" s="6"/>
    </row>
    <row r="29" spans="1:39" ht="13.5" customHeight="1">
      <c r="A29" s="10"/>
    </row>
  </sheetData>
  <mergeCells count="59">
    <mergeCell ref="A26:B26"/>
    <mergeCell ref="AA26:AB26"/>
    <mergeCell ref="AA21:AB21"/>
    <mergeCell ref="C22:N22"/>
    <mergeCell ref="O22:Z22"/>
    <mergeCell ref="A25:B25"/>
    <mergeCell ref="A21:B21"/>
    <mergeCell ref="AA27:AB27"/>
    <mergeCell ref="O7:T7"/>
    <mergeCell ref="U7:Z7"/>
    <mergeCell ref="AA23:AB23"/>
    <mergeCell ref="AA8:AB8"/>
    <mergeCell ref="Q8:R8"/>
    <mergeCell ref="AA15:AB15"/>
    <mergeCell ref="O16:Z16"/>
    <mergeCell ref="O10:Z10"/>
    <mergeCell ref="AA24:AB24"/>
    <mergeCell ref="AA18:AB18"/>
    <mergeCell ref="AA25:AB25"/>
    <mergeCell ref="A27:B27"/>
    <mergeCell ref="AA11:AB11"/>
    <mergeCell ref="AA12:AB12"/>
    <mergeCell ref="AA13:AB13"/>
    <mergeCell ref="AA14:AB14"/>
    <mergeCell ref="AA17:AB17"/>
    <mergeCell ref="AA20:AB20"/>
    <mergeCell ref="A20:B20"/>
    <mergeCell ref="A23:B23"/>
    <mergeCell ref="A24:B24"/>
    <mergeCell ref="A13:B13"/>
    <mergeCell ref="A14:B14"/>
    <mergeCell ref="AA19:AB19"/>
    <mergeCell ref="A17:B17"/>
    <mergeCell ref="A18:B18"/>
    <mergeCell ref="A19:B19"/>
    <mergeCell ref="C16:N16"/>
    <mergeCell ref="A15:B15"/>
    <mergeCell ref="A12:B12"/>
    <mergeCell ref="A8:B8"/>
    <mergeCell ref="C8:D8"/>
    <mergeCell ref="E8:F8"/>
    <mergeCell ref="A11:B11"/>
    <mergeCell ref="C10:N10"/>
    <mergeCell ref="A1:N1"/>
    <mergeCell ref="M8:N8"/>
    <mergeCell ref="O6:AB6"/>
    <mergeCell ref="O1:AB1"/>
    <mergeCell ref="O8:P8"/>
    <mergeCell ref="Y8:Z8"/>
    <mergeCell ref="S8:T8"/>
    <mergeCell ref="U8:V8"/>
    <mergeCell ref="W8:X8"/>
    <mergeCell ref="A2:N2"/>
    <mergeCell ref="A4:N4"/>
    <mergeCell ref="C7:N7"/>
    <mergeCell ref="G8:H8"/>
    <mergeCell ref="I8:J8"/>
    <mergeCell ref="K8:L8"/>
    <mergeCell ref="A6:N6"/>
  </mergeCells>
  <phoneticPr fontId="2"/>
  <pageMargins left="0.59055118110236227" right="0.59055118110236227" top="0.43307086614173229" bottom="0.78740157480314965" header="0.31496062992125984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zoomScaleNormal="100" zoomScaleSheetLayoutView="100" workbookViewId="0">
      <selection sqref="A1:L1"/>
    </sheetView>
  </sheetViews>
  <sheetFormatPr defaultColWidth="8" defaultRowHeight="12"/>
  <cols>
    <col min="1" max="1" width="1.625" style="152" customWidth="1"/>
    <col min="2" max="2" width="4.625" style="152" customWidth="1"/>
    <col min="3" max="3" width="22.75" style="152" customWidth="1"/>
    <col min="4" max="4" width="1.125" style="152" customWidth="1"/>
    <col min="5" max="24" width="7.625" style="152" customWidth="1"/>
    <col min="25" max="16384" width="8" style="152"/>
  </cols>
  <sheetData>
    <row r="1" spans="1:24" s="148" customFormat="1" ht="16.5" customHeight="1">
      <c r="A1" s="555" t="s">
        <v>1003</v>
      </c>
      <c r="B1" s="556"/>
      <c r="C1" s="556"/>
      <c r="D1" s="556"/>
      <c r="E1" s="556"/>
      <c r="F1" s="556"/>
      <c r="G1" s="556"/>
      <c r="H1" s="556"/>
      <c r="I1" s="556"/>
      <c r="J1" s="556"/>
      <c r="K1" s="556"/>
      <c r="L1" s="556"/>
      <c r="M1" s="557" t="s">
        <v>77</v>
      </c>
      <c r="N1" s="556"/>
      <c r="O1" s="556"/>
      <c r="P1" s="556"/>
      <c r="Q1" s="556"/>
      <c r="R1" s="556"/>
      <c r="S1" s="556"/>
      <c r="T1" s="556"/>
      <c r="U1" s="556"/>
      <c r="V1" s="556"/>
      <c r="W1" s="556"/>
      <c r="X1" s="556"/>
    </row>
    <row r="2" spans="1:24" s="148" customFormat="1" ht="12" customHeight="1">
      <c r="B2" s="147"/>
      <c r="C2" s="147"/>
      <c r="D2" s="147"/>
      <c r="E2" s="147"/>
      <c r="F2" s="147"/>
      <c r="G2" s="147"/>
      <c r="K2" s="147"/>
      <c r="L2" s="146"/>
      <c r="M2" s="147"/>
    </row>
    <row r="3" spans="1:24" s="148" customFormat="1" ht="12" customHeight="1">
      <c r="B3" s="147"/>
      <c r="C3" s="147"/>
      <c r="D3" s="147"/>
      <c r="E3" s="147"/>
      <c r="F3" s="147"/>
      <c r="G3" s="147"/>
      <c r="J3" s="544" t="s">
        <v>571</v>
      </c>
      <c r="K3" s="544"/>
      <c r="L3" s="544"/>
      <c r="M3" s="544" t="s">
        <v>572</v>
      </c>
      <c r="N3" s="544"/>
      <c r="O3" s="544"/>
    </row>
    <row r="4" spans="1:24" s="148" customFormat="1" ht="19.5" customHeight="1" thickBot="1">
      <c r="B4" s="147"/>
      <c r="C4" s="147"/>
      <c r="D4" s="147"/>
      <c r="E4" s="147"/>
      <c r="F4" s="147"/>
      <c r="G4" s="147"/>
      <c r="J4" s="544"/>
      <c r="K4" s="544"/>
      <c r="L4" s="544"/>
      <c r="M4" s="544"/>
      <c r="N4" s="544"/>
      <c r="O4" s="544"/>
      <c r="W4" s="566" t="s">
        <v>1117</v>
      </c>
      <c r="X4" s="566"/>
    </row>
    <row r="5" spans="1:24" ht="15" customHeight="1">
      <c r="A5" s="564"/>
      <c r="B5" s="564"/>
      <c r="C5" s="564"/>
      <c r="D5" s="564"/>
      <c r="E5" s="563" t="s">
        <v>875</v>
      </c>
      <c r="F5" s="561"/>
      <c r="G5" s="561"/>
      <c r="H5" s="562"/>
      <c r="I5" s="563" t="s">
        <v>967</v>
      </c>
      <c r="J5" s="561"/>
      <c r="K5" s="561"/>
      <c r="L5" s="562"/>
      <c r="M5" s="561" t="s">
        <v>968</v>
      </c>
      <c r="N5" s="561"/>
      <c r="O5" s="561"/>
      <c r="P5" s="562"/>
      <c r="Q5" s="563" t="s">
        <v>969</v>
      </c>
      <c r="R5" s="561"/>
      <c r="S5" s="561"/>
      <c r="T5" s="562"/>
      <c r="U5" s="563" t="s">
        <v>1059</v>
      </c>
      <c r="V5" s="561"/>
      <c r="W5" s="561"/>
      <c r="X5" s="561"/>
    </row>
    <row r="6" spans="1:24" ht="22.5" customHeight="1">
      <c r="A6" s="565"/>
      <c r="B6" s="565"/>
      <c r="C6" s="565"/>
      <c r="D6" s="565"/>
      <c r="E6" s="155" t="s">
        <v>760</v>
      </c>
      <c r="F6" s="153" t="s">
        <v>28</v>
      </c>
      <c r="G6" s="156" t="s">
        <v>761</v>
      </c>
      <c r="H6" s="154" t="s">
        <v>762</v>
      </c>
      <c r="I6" s="155" t="s">
        <v>760</v>
      </c>
      <c r="J6" s="153" t="s">
        <v>28</v>
      </c>
      <c r="K6" s="156" t="s">
        <v>761</v>
      </c>
      <c r="L6" s="154" t="s">
        <v>762</v>
      </c>
      <c r="M6" s="374" t="s">
        <v>760</v>
      </c>
      <c r="N6" s="153" t="s">
        <v>28</v>
      </c>
      <c r="O6" s="156" t="s">
        <v>761</v>
      </c>
      <c r="P6" s="154" t="s">
        <v>762</v>
      </c>
      <c r="Q6" s="155" t="s">
        <v>760</v>
      </c>
      <c r="R6" s="153" t="s">
        <v>28</v>
      </c>
      <c r="S6" s="156" t="s">
        <v>761</v>
      </c>
      <c r="T6" s="157" t="s">
        <v>762</v>
      </c>
      <c r="U6" s="155" t="s">
        <v>573</v>
      </c>
      <c r="V6" s="153" t="s">
        <v>207</v>
      </c>
      <c r="W6" s="156" t="s">
        <v>574</v>
      </c>
      <c r="X6" s="157" t="s">
        <v>575</v>
      </c>
    </row>
    <row r="7" spans="1:24" ht="22.5" customHeight="1">
      <c r="B7" s="546" t="s">
        <v>576</v>
      </c>
      <c r="C7" s="547"/>
      <c r="D7" s="344"/>
      <c r="E7" s="190">
        <v>288545</v>
      </c>
      <c r="F7" s="159" t="s">
        <v>689</v>
      </c>
      <c r="G7" s="159" t="s">
        <v>689</v>
      </c>
      <c r="H7" s="160" t="s">
        <v>689</v>
      </c>
      <c r="I7" s="161">
        <v>322022</v>
      </c>
      <c r="J7" s="159" t="s">
        <v>689</v>
      </c>
      <c r="K7" s="159" t="s">
        <v>689</v>
      </c>
      <c r="L7" s="160" t="s">
        <v>689</v>
      </c>
      <c r="M7" s="161">
        <v>352748</v>
      </c>
      <c r="N7" s="159" t="s">
        <v>689</v>
      </c>
      <c r="O7" s="159" t="s">
        <v>689</v>
      </c>
      <c r="P7" s="160" t="s">
        <v>689</v>
      </c>
      <c r="Q7" s="161">
        <v>346983</v>
      </c>
      <c r="R7" s="159" t="s">
        <v>689</v>
      </c>
      <c r="S7" s="159" t="s">
        <v>689</v>
      </c>
      <c r="T7" s="160" t="s">
        <v>689</v>
      </c>
      <c r="U7" s="161">
        <v>341787</v>
      </c>
      <c r="V7" s="159" t="s">
        <v>689</v>
      </c>
      <c r="W7" s="159" t="s">
        <v>689</v>
      </c>
      <c r="X7" s="160" t="s">
        <v>689</v>
      </c>
    </row>
    <row r="8" spans="1:24" ht="22.5" customHeight="1">
      <c r="B8" s="158"/>
      <c r="C8" s="158" t="s">
        <v>577</v>
      </c>
      <c r="D8" s="158"/>
      <c r="E8" s="190">
        <v>147092</v>
      </c>
      <c r="F8" s="161">
        <v>274</v>
      </c>
      <c r="G8" s="161">
        <v>189</v>
      </c>
      <c r="H8" s="162">
        <v>69</v>
      </c>
      <c r="I8" s="161">
        <v>177620</v>
      </c>
      <c r="J8" s="161">
        <v>304</v>
      </c>
      <c r="K8" s="161">
        <v>190</v>
      </c>
      <c r="L8" s="162">
        <v>62.5</v>
      </c>
      <c r="M8" s="161">
        <v>194123</v>
      </c>
      <c r="N8" s="161">
        <v>313</v>
      </c>
      <c r="O8" s="161">
        <v>219</v>
      </c>
      <c r="P8" s="162">
        <v>70</v>
      </c>
      <c r="Q8" s="161">
        <v>185564</v>
      </c>
      <c r="R8" s="161">
        <v>290</v>
      </c>
      <c r="S8" s="161">
        <v>193</v>
      </c>
      <c r="T8" s="162">
        <v>66.599999999999994</v>
      </c>
      <c r="U8" s="161">
        <v>192482</v>
      </c>
      <c r="V8" s="161">
        <v>306</v>
      </c>
      <c r="W8" s="161">
        <v>201</v>
      </c>
      <c r="X8" s="162">
        <v>65.7</v>
      </c>
    </row>
    <row r="9" spans="1:24" ht="22.5" customHeight="1">
      <c r="B9" s="158"/>
      <c r="C9" s="158" t="s">
        <v>578</v>
      </c>
      <c r="D9" s="158"/>
      <c r="E9" s="190">
        <v>33924</v>
      </c>
      <c r="F9" s="161">
        <v>299</v>
      </c>
      <c r="G9" s="161">
        <v>201</v>
      </c>
      <c r="H9" s="162">
        <v>67.2</v>
      </c>
      <c r="I9" s="161">
        <v>40138</v>
      </c>
      <c r="J9" s="161">
        <v>317</v>
      </c>
      <c r="K9" s="161">
        <v>186</v>
      </c>
      <c r="L9" s="162">
        <v>58.7</v>
      </c>
      <c r="M9" s="161">
        <v>48233</v>
      </c>
      <c r="N9" s="161">
        <v>327</v>
      </c>
      <c r="O9" s="161">
        <v>217</v>
      </c>
      <c r="P9" s="162">
        <v>66.400000000000006</v>
      </c>
      <c r="Q9" s="161">
        <v>48829</v>
      </c>
      <c r="R9" s="161">
        <v>325</v>
      </c>
      <c r="S9" s="161">
        <v>238</v>
      </c>
      <c r="T9" s="162">
        <v>73.2</v>
      </c>
      <c r="U9" s="161">
        <v>43341</v>
      </c>
      <c r="V9" s="161">
        <v>302</v>
      </c>
      <c r="W9" s="161">
        <v>221</v>
      </c>
      <c r="X9" s="162">
        <v>73.2</v>
      </c>
    </row>
    <row r="10" spans="1:24" ht="22.5" customHeight="1">
      <c r="B10" s="546" t="s">
        <v>579</v>
      </c>
      <c r="C10" s="546"/>
      <c r="D10" s="158"/>
      <c r="E10" s="190">
        <v>176015</v>
      </c>
      <c r="F10" s="161">
        <v>337</v>
      </c>
      <c r="G10" s="161">
        <v>197</v>
      </c>
      <c r="H10" s="162">
        <v>58.5</v>
      </c>
      <c r="I10" s="161">
        <v>140870</v>
      </c>
      <c r="J10" s="161">
        <v>300</v>
      </c>
      <c r="K10" s="161">
        <v>172</v>
      </c>
      <c r="L10" s="162">
        <v>57.3</v>
      </c>
      <c r="M10" s="161">
        <v>175560</v>
      </c>
      <c r="N10" s="161">
        <v>305</v>
      </c>
      <c r="O10" s="161">
        <v>181</v>
      </c>
      <c r="P10" s="162">
        <v>59.3</v>
      </c>
      <c r="Q10" s="161">
        <v>175884</v>
      </c>
      <c r="R10" s="161">
        <v>292</v>
      </c>
      <c r="S10" s="161">
        <v>215</v>
      </c>
      <c r="T10" s="162">
        <v>73.599999999999994</v>
      </c>
      <c r="U10" s="161">
        <v>133422</v>
      </c>
      <c r="V10" s="161">
        <v>304</v>
      </c>
      <c r="W10" s="161">
        <v>176</v>
      </c>
      <c r="X10" s="162">
        <v>57.9</v>
      </c>
    </row>
    <row r="11" spans="1:24" ht="22.5" customHeight="1" thickBot="1">
      <c r="A11" s="163"/>
      <c r="B11" s="545" t="s">
        <v>580</v>
      </c>
      <c r="C11" s="545"/>
      <c r="D11" s="186"/>
      <c r="E11" s="191">
        <v>49840</v>
      </c>
      <c r="F11" s="164">
        <v>324</v>
      </c>
      <c r="G11" s="164">
        <v>217</v>
      </c>
      <c r="H11" s="165">
        <v>67</v>
      </c>
      <c r="I11" s="164">
        <v>40321</v>
      </c>
      <c r="J11" s="164">
        <v>324</v>
      </c>
      <c r="K11" s="164">
        <v>194</v>
      </c>
      <c r="L11" s="165">
        <v>59.9</v>
      </c>
      <c r="M11" s="164">
        <v>40739</v>
      </c>
      <c r="N11" s="164">
        <v>316</v>
      </c>
      <c r="O11" s="164">
        <v>176</v>
      </c>
      <c r="P11" s="165">
        <v>55.7</v>
      </c>
      <c r="Q11" s="164">
        <v>43045</v>
      </c>
      <c r="R11" s="164">
        <v>312</v>
      </c>
      <c r="S11" s="164">
        <v>189</v>
      </c>
      <c r="T11" s="165">
        <v>60.6</v>
      </c>
      <c r="U11" s="164">
        <v>49415</v>
      </c>
      <c r="V11" s="164">
        <v>325</v>
      </c>
      <c r="W11" s="164">
        <v>190</v>
      </c>
      <c r="X11" s="165">
        <v>58.5</v>
      </c>
    </row>
    <row r="12" spans="1:24">
      <c r="A12" s="166" t="s">
        <v>881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U12" s="167"/>
      <c r="V12" s="167"/>
      <c r="W12" s="167"/>
      <c r="X12" s="167"/>
    </row>
    <row r="13" spans="1:24">
      <c r="A13" s="168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U13" s="167"/>
      <c r="V13" s="167"/>
      <c r="W13" s="167"/>
      <c r="X13" s="167"/>
    </row>
    <row r="14" spans="1:24">
      <c r="B14" s="167"/>
      <c r="C14" s="167"/>
      <c r="D14" s="167"/>
      <c r="J14" s="544" t="s">
        <v>370</v>
      </c>
      <c r="K14" s="544"/>
      <c r="L14" s="544"/>
      <c r="M14" s="544" t="s">
        <v>371</v>
      </c>
      <c r="N14" s="544"/>
      <c r="O14" s="544"/>
      <c r="U14" s="167"/>
      <c r="V14" s="167"/>
      <c r="W14" s="167"/>
    </row>
    <row r="15" spans="1:24" ht="19.5" customHeight="1" thickBot="1">
      <c r="B15" s="169"/>
      <c r="C15" s="167"/>
      <c r="D15" s="167"/>
      <c r="J15" s="544"/>
      <c r="K15" s="544"/>
      <c r="L15" s="544"/>
      <c r="M15" s="544"/>
      <c r="N15" s="544"/>
      <c r="O15" s="544"/>
      <c r="R15" s="150"/>
      <c r="U15" s="167"/>
      <c r="W15" s="167"/>
      <c r="X15" s="170" t="s">
        <v>581</v>
      </c>
    </row>
    <row r="16" spans="1:24" ht="15" customHeight="1">
      <c r="A16" s="171"/>
      <c r="B16" s="548"/>
      <c r="C16" s="549"/>
      <c r="D16" s="151"/>
      <c r="E16" s="552" t="s">
        <v>875</v>
      </c>
      <c r="F16" s="553"/>
      <c r="G16" s="553"/>
      <c r="H16" s="553"/>
      <c r="I16" s="552" t="s">
        <v>967</v>
      </c>
      <c r="J16" s="553"/>
      <c r="K16" s="553"/>
      <c r="L16" s="554"/>
      <c r="M16" s="552" t="s">
        <v>968</v>
      </c>
      <c r="N16" s="553"/>
      <c r="O16" s="553"/>
      <c r="P16" s="554"/>
      <c r="Q16" s="558" t="s">
        <v>969</v>
      </c>
      <c r="R16" s="559"/>
      <c r="S16" s="559"/>
      <c r="T16" s="560"/>
      <c r="U16" s="558" t="s">
        <v>1060</v>
      </c>
      <c r="V16" s="559"/>
      <c r="W16" s="559"/>
      <c r="X16" s="560"/>
    </row>
    <row r="17" spans="1:24" ht="22.5" customHeight="1">
      <c r="A17" s="172"/>
      <c r="B17" s="550"/>
      <c r="C17" s="551"/>
      <c r="D17" s="192"/>
      <c r="E17" s="174" t="s">
        <v>763</v>
      </c>
      <c r="F17" s="173" t="s">
        <v>764</v>
      </c>
      <c r="G17" s="173" t="s">
        <v>765</v>
      </c>
      <c r="H17" s="173" t="s">
        <v>29</v>
      </c>
      <c r="I17" s="174" t="s">
        <v>763</v>
      </c>
      <c r="J17" s="173" t="s">
        <v>764</v>
      </c>
      <c r="K17" s="173" t="s">
        <v>765</v>
      </c>
      <c r="L17" s="175" t="s">
        <v>29</v>
      </c>
      <c r="M17" s="174" t="s">
        <v>763</v>
      </c>
      <c r="N17" s="173" t="s">
        <v>764</v>
      </c>
      <c r="O17" s="173" t="s">
        <v>765</v>
      </c>
      <c r="P17" s="173" t="s">
        <v>29</v>
      </c>
      <c r="Q17" s="174" t="s">
        <v>763</v>
      </c>
      <c r="R17" s="173" t="s">
        <v>764</v>
      </c>
      <c r="S17" s="173" t="s">
        <v>765</v>
      </c>
      <c r="T17" s="175" t="s">
        <v>29</v>
      </c>
      <c r="U17" s="174" t="s">
        <v>582</v>
      </c>
      <c r="V17" s="173" t="s">
        <v>583</v>
      </c>
      <c r="W17" s="173" t="s">
        <v>594</v>
      </c>
      <c r="X17" s="175" t="s">
        <v>208</v>
      </c>
    </row>
    <row r="18" spans="1:24" ht="22.5" customHeight="1">
      <c r="B18" s="546" t="s">
        <v>576</v>
      </c>
      <c r="C18" s="547"/>
      <c r="D18" s="149"/>
      <c r="E18" s="193"/>
      <c r="F18" s="176"/>
      <c r="G18" s="176"/>
      <c r="H18" s="177"/>
      <c r="I18" s="176"/>
      <c r="J18" s="176"/>
      <c r="K18" s="176"/>
      <c r="L18" s="177"/>
      <c r="M18" s="161"/>
      <c r="N18" s="176"/>
      <c r="O18" s="176"/>
      <c r="P18" s="177"/>
      <c r="Q18" s="161"/>
      <c r="R18" s="176"/>
      <c r="S18" s="176"/>
      <c r="T18" s="177"/>
      <c r="U18" s="161"/>
      <c r="V18" s="176"/>
      <c r="W18" s="176"/>
      <c r="X18" s="177"/>
    </row>
    <row r="19" spans="1:24" ht="22.5" customHeight="1">
      <c r="B19" s="158"/>
      <c r="C19" s="158" t="s">
        <v>577</v>
      </c>
      <c r="D19" s="383"/>
      <c r="E19" s="178">
        <v>43.6</v>
      </c>
      <c r="F19" s="178">
        <v>23.9</v>
      </c>
      <c r="G19" s="178">
        <v>28.6</v>
      </c>
      <c r="H19" s="178">
        <v>3.9</v>
      </c>
      <c r="I19" s="178">
        <v>51.2</v>
      </c>
      <c r="J19" s="178">
        <v>15.1</v>
      </c>
      <c r="K19" s="178">
        <v>30.7</v>
      </c>
      <c r="L19" s="226">
        <v>3</v>
      </c>
      <c r="M19" s="178">
        <v>47.3</v>
      </c>
      <c r="N19" s="178">
        <v>22.3</v>
      </c>
      <c r="O19" s="178">
        <v>25.4</v>
      </c>
      <c r="P19" s="226">
        <v>4.9000000000000004</v>
      </c>
      <c r="Q19" s="178">
        <v>47.5</v>
      </c>
      <c r="R19" s="178">
        <v>20.3</v>
      </c>
      <c r="S19" s="178">
        <v>26.2</v>
      </c>
      <c r="T19" s="226">
        <v>6</v>
      </c>
      <c r="U19" s="178">
        <v>48</v>
      </c>
      <c r="V19" s="178">
        <v>19</v>
      </c>
      <c r="W19" s="178">
        <v>17</v>
      </c>
      <c r="X19" s="226">
        <v>16</v>
      </c>
    </row>
    <row r="20" spans="1:24" ht="22.5" customHeight="1">
      <c r="B20" s="158"/>
      <c r="C20" s="158" t="s">
        <v>578</v>
      </c>
      <c r="D20" s="383"/>
      <c r="E20" s="178">
        <v>17.7</v>
      </c>
      <c r="F20" s="178">
        <v>0.4</v>
      </c>
      <c r="G20" s="178">
        <v>75</v>
      </c>
      <c r="H20" s="178">
        <v>6.9</v>
      </c>
      <c r="I20" s="178">
        <v>19.8</v>
      </c>
      <c r="J20" s="226">
        <v>0</v>
      </c>
      <c r="K20" s="178">
        <v>74</v>
      </c>
      <c r="L20" s="178">
        <v>6.2</v>
      </c>
      <c r="M20" s="178">
        <v>17.2</v>
      </c>
      <c r="N20" s="178">
        <v>5.4</v>
      </c>
      <c r="O20" s="178">
        <v>68.8</v>
      </c>
      <c r="P20" s="178">
        <v>8.6</v>
      </c>
      <c r="Q20" s="178">
        <v>14.4</v>
      </c>
      <c r="R20" s="178">
        <v>2.1</v>
      </c>
      <c r="S20" s="178">
        <v>58.5</v>
      </c>
      <c r="T20" s="178">
        <v>25</v>
      </c>
      <c r="U20" s="178">
        <v>18</v>
      </c>
      <c r="V20" s="178">
        <v>1</v>
      </c>
      <c r="W20" s="178">
        <v>27</v>
      </c>
      <c r="X20" s="178">
        <v>54</v>
      </c>
    </row>
    <row r="21" spans="1:24" ht="22.5" customHeight="1">
      <c r="B21" s="546" t="s">
        <v>579</v>
      </c>
      <c r="C21" s="546"/>
      <c r="D21" s="383"/>
      <c r="E21" s="178">
        <v>28.8</v>
      </c>
      <c r="F21" s="178">
        <v>49.4</v>
      </c>
      <c r="G21" s="178">
        <v>13.9</v>
      </c>
      <c r="H21" s="178">
        <v>7.9</v>
      </c>
      <c r="I21" s="178">
        <v>18.100000000000001</v>
      </c>
      <c r="J21" s="178">
        <v>41.5</v>
      </c>
      <c r="K21" s="178">
        <v>28.3</v>
      </c>
      <c r="L21" s="178">
        <v>12.1</v>
      </c>
      <c r="M21" s="178">
        <v>25</v>
      </c>
      <c r="N21" s="178">
        <v>46.9</v>
      </c>
      <c r="O21" s="178">
        <v>14.1</v>
      </c>
      <c r="P21" s="178">
        <v>14</v>
      </c>
      <c r="Q21" s="178">
        <v>24.6</v>
      </c>
      <c r="R21" s="178">
        <v>39.5</v>
      </c>
      <c r="S21" s="178">
        <v>11.8</v>
      </c>
      <c r="T21" s="178">
        <v>24.1</v>
      </c>
      <c r="U21" s="178">
        <v>25.9</v>
      </c>
      <c r="V21" s="178">
        <v>46</v>
      </c>
      <c r="W21" s="178">
        <v>9.6999999999999993</v>
      </c>
      <c r="X21" s="178">
        <v>18.399999999999999</v>
      </c>
    </row>
    <row r="22" spans="1:24" ht="22.5" customHeight="1" thickBot="1">
      <c r="A22" s="163"/>
      <c r="B22" s="545" t="s">
        <v>580</v>
      </c>
      <c r="C22" s="545"/>
      <c r="D22" s="384"/>
      <c r="E22" s="179">
        <v>41.5</v>
      </c>
      <c r="F22" s="179">
        <v>30.9</v>
      </c>
      <c r="G22" s="179">
        <v>6.8</v>
      </c>
      <c r="H22" s="179">
        <v>20.8</v>
      </c>
      <c r="I22" s="179">
        <v>55.4</v>
      </c>
      <c r="J22" s="179">
        <v>20.2</v>
      </c>
      <c r="K22" s="179">
        <v>15.9</v>
      </c>
      <c r="L22" s="179">
        <v>8.5</v>
      </c>
      <c r="M22" s="179">
        <v>51.9</v>
      </c>
      <c r="N22" s="179">
        <v>22.2</v>
      </c>
      <c r="O22" s="179">
        <v>13.8</v>
      </c>
      <c r="P22" s="179">
        <v>12.1</v>
      </c>
      <c r="Q22" s="179">
        <v>46.3</v>
      </c>
      <c r="R22" s="179">
        <v>25.9</v>
      </c>
      <c r="S22" s="179">
        <v>16.600000000000001</v>
      </c>
      <c r="T22" s="179">
        <v>11.2</v>
      </c>
      <c r="U22" s="179">
        <v>48.6</v>
      </c>
      <c r="V22" s="179">
        <v>23.8</v>
      </c>
      <c r="W22" s="179">
        <v>13.3</v>
      </c>
      <c r="X22" s="179">
        <v>14.3</v>
      </c>
    </row>
    <row r="23" spans="1:24">
      <c r="A23" s="166" t="s">
        <v>881</v>
      </c>
      <c r="U23" s="167"/>
      <c r="V23" s="167"/>
      <c r="W23" s="167"/>
      <c r="X23" s="167"/>
    </row>
  </sheetData>
  <mergeCells count="25">
    <mergeCell ref="A1:L1"/>
    <mergeCell ref="M1:X1"/>
    <mergeCell ref="U16:X16"/>
    <mergeCell ref="M5:P5"/>
    <mergeCell ref="Q5:T5"/>
    <mergeCell ref="E5:H5"/>
    <mergeCell ref="I5:L5"/>
    <mergeCell ref="Q16:T16"/>
    <mergeCell ref="U5:X5"/>
    <mergeCell ref="A5:D6"/>
    <mergeCell ref="M14:O15"/>
    <mergeCell ref="M16:P16"/>
    <mergeCell ref="B11:C11"/>
    <mergeCell ref="B10:C10"/>
    <mergeCell ref="B7:C7"/>
    <mergeCell ref="W4:X4"/>
    <mergeCell ref="M3:O4"/>
    <mergeCell ref="J14:L15"/>
    <mergeCell ref="J3:L4"/>
    <mergeCell ref="B22:C22"/>
    <mergeCell ref="B18:C18"/>
    <mergeCell ref="B16:C17"/>
    <mergeCell ref="E16:H16"/>
    <mergeCell ref="I16:L16"/>
    <mergeCell ref="B21:C21"/>
  </mergeCells>
  <phoneticPr fontId="15"/>
  <printOptions horizontalCentered="1"/>
  <pageMargins left="0.25" right="0.25" top="0.75" bottom="0.75" header="0.3" footer="0.3"/>
  <pageSetup paperSize="9" scale="79" fitToHeight="0" orientation="landscape" r:id="rId1"/>
  <headerFooter alignWithMargins="0"/>
  <colBreaks count="1" manualBreakCount="1">
    <brk id="12" max="40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5"/>
  <sheetViews>
    <sheetView showGridLines="0" zoomScaleNormal="100" workbookViewId="0">
      <selection sqref="A1:I1"/>
    </sheetView>
  </sheetViews>
  <sheetFormatPr defaultRowHeight="13.5"/>
  <cols>
    <col min="1" max="1" width="9.375" style="10" customWidth="1"/>
    <col min="2" max="2" width="12.5" style="10" customWidth="1"/>
    <col min="3" max="3" width="11.25" style="10" customWidth="1"/>
    <col min="4" max="6" width="9.5" style="10" customWidth="1"/>
    <col min="7" max="7" width="11.25" style="10" customWidth="1"/>
    <col min="8" max="12" width="9.5" style="10" customWidth="1"/>
    <col min="13" max="13" width="11.25" style="11" customWidth="1"/>
    <col min="14" max="15" width="11.25" style="10" customWidth="1"/>
    <col min="16" max="18" width="9.5" style="10" customWidth="1"/>
    <col min="19" max="29" width="9" style="10"/>
    <col min="30" max="16384" width="9" style="11"/>
  </cols>
  <sheetData>
    <row r="1" spans="1:19" ht="17.25">
      <c r="A1" s="398" t="s">
        <v>1004</v>
      </c>
      <c r="B1" s="398"/>
      <c r="C1" s="398"/>
      <c r="D1" s="398"/>
      <c r="E1" s="398"/>
      <c r="F1" s="398"/>
      <c r="G1" s="398"/>
      <c r="H1" s="398"/>
      <c r="I1" s="398"/>
      <c r="J1" s="402" t="s">
        <v>316</v>
      </c>
      <c r="K1" s="402"/>
      <c r="L1" s="402"/>
      <c r="M1" s="402"/>
      <c r="N1" s="402"/>
      <c r="O1" s="402"/>
      <c r="P1" s="402"/>
      <c r="Q1" s="402"/>
      <c r="R1" s="402"/>
    </row>
    <row r="2" spans="1:19" ht="12" customHeight="1"/>
    <row r="3" spans="1:19" ht="12" customHeight="1" thickBot="1">
      <c r="A3" s="526"/>
      <c r="B3" s="526"/>
      <c r="C3" s="526"/>
      <c r="D3" s="526"/>
      <c r="E3" s="526"/>
      <c r="F3" s="526"/>
      <c r="G3" s="526"/>
      <c r="H3" s="526"/>
      <c r="I3" s="526"/>
      <c r="J3" s="396" t="s">
        <v>703</v>
      </c>
      <c r="K3" s="396"/>
      <c r="L3" s="396"/>
      <c r="M3" s="396"/>
      <c r="N3" s="396"/>
      <c r="O3" s="396"/>
      <c r="P3" s="396"/>
      <c r="Q3" s="396"/>
      <c r="R3" s="396"/>
    </row>
    <row r="4" spans="1:19" ht="12" customHeight="1">
      <c r="A4" s="437" t="s">
        <v>500</v>
      </c>
      <c r="B4" s="428" t="s">
        <v>526</v>
      </c>
      <c r="C4" s="393" t="s">
        <v>499</v>
      </c>
      <c r="D4" s="394"/>
      <c r="E4" s="394"/>
      <c r="F4" s="394"/>
      <c r="G4" s="568" t="s">
        <v>423</v>
      </c>
      <c r="H4" s="569"/>
      <c r="I4" s="569"/>
      <c r="J4" s="404" t="s">
        <v>422</v>
      </c>
      <c r="K4" s="577"/>
      <c r="L4" s="577"/>
      <c r="M4" s="578" t="s">
        <v>1011</v>
      </c>
      <c r="N4" s="572" t="s">
        <v>508</v>
      </c>
      <c r="O4" s="578" t="s">
        <v>1012</v>
      </c>
      <c r="P4" s="572" t="s">
        <v>504</v>
      </c>
      <c r="Q4" s="572" t="s">
        <v>510</v>
      </c>
      <c r="R4" s="390" t="s">
        <v>507</v>
      </c>
    </row>
    <row r="5" spans="1:19" ht="12" customHeight="1">
      <c r="A5" s="437"/>
      <c r="B5" s="428"/>
      <c r="C5" s="7"/>
      <c r="D5" s="574" t="s">
        <v>696</v>
      </c>
      <c r="E5" s="7"/>
      <c r="F5" s="7"/>
      <c r="G5" s="7"/>
      <c r="H5" s="7"/>
      <c r="I5" s="584" t="s">
        <v>695</v>
      </c>
      <c r="J5" s="582" t="s">
        <v>693</v>
      </c>
      <c r="K5" s="78"/>
      <c r="L5" s="7"/>
      <c r="M5" s="575"/>
      <c r="N5" s="573"/>
      <c r="O5" s="575"/>
      <c r="P5" s="573"/>
      <c r="Q5" s="573"/>
      <c r="R5" s="430"/>
    </row>
    <row r="6" spans="1:19" ht="12" customHeight="1">
      <c r="A6" s="437"/>
      <c r="B6" s="428"/>
      <c r="C6" s="7" t="s">
        <v>671</v>
      </c>
      <c r="D6" s="575"/>
      <c r="E6" s="7" t="s">
        <v>697</v>
      </c>
      <c r="F6" s="99" t="s">
        <v>541</v>
      </c>
      <c r="G6" s="7" t="s">
        <v>671</v>
      </c>
      <c r="H6" s="7" t="s">
        <v>498</v>
      </c>
      <c r="I6" s="585"/>
      <c r="J6" s="583"/>
      <c r="K6" s="36" t="s">
        <v>694</v>
      </c>
      <c r="L6" s="99" t="s">
        <v>541</v>
      </c>
      <c r="M6" s="575"/>
      <c r="N6" s="570" t="s">
        <v>509</v>
      </c>
      <c r="O6" s="575"/>
      <c r="P6" s="570" t="s">
        <v>505</v>
      </c>
      <c r="Q6" s="570" t="s">
        <v>542</v>
      </c>
      <c r="R6" s="430"/>
    </row>
    <row r="7" spans="1:19" ht="12" customHeight="1">
      <c r="A7" s="394"/>
      <c r="B7" s="393"/>
      <c r="C7" s="27"/>
      <c r="D7" s="576"/>
      <c r="E7" s="27"/>
      <c r="F7" s="27"/>
      <c r="G7" s="27"/>
      <c r="H7" s="27"/>
      <c r="I7" s="420"/>
      <c r="J7" s="422"/>
      <c r="K7" s="32"/>
      <c r="L7" s="27"/>
      <c r="M7" s="576"/>
      <c r="N7" s="571"/>
      <c r="O7" s="576"/>
      <c r="P7" s="571"/>
      <c r="Q7" s="571"/>
      <c r="R7" s="431"/>
    </row>
    <row r="8" spans="1:19" ht="12" customHeight="1">
      <c r="A8" s="19" t="s">
        <v>1019</v>
      </c>
      <c r="B8" s="216">
        <v>581602</v>
      </c>
      <c r="C8" s="217">
        <v>163275</v>
      </c>
      <c r="D8" s="217">
        <v>77789</v>
      </c>
      <c r="E8" s="217">
        <v>16319</v>
      </c>
      <c r="F8" s="217">
        <v>69167</v>
      </c>
      <c r="G8" s="218">
        <v>195716</v>
      </c>
      <c r="H8" s="218">
        <v>95294</v>
      </c>
      <c r="I8" s="218">
        <v>30945</v>
      </c>
      <c r="J8" s="218">
        <v>19701</v>
      </c>
      <c r="K8" s="218">
        <v>26965</v>
      </c>
      <c r="L8" s="218">
        <v>22811</v>
      </c>
      <c r="M8" s="218">
        <v>61778</v>
      </c>
      <c r="N8" s="218">
        <v>29074</v>
      </c>
      <c r="O8" s="219">
        <v>131759</v>
      </c>
      <c r="P8" s="218">
        <v>358</v>
      </c>
      <c r="Q8" s="218">
        <v>1624.5865921787708</v>
      </c>
      <c r="R8" s="71" t="s">
        <v>807</v>
      </c>
    </row>
    <row r="9" spans="1:19" ht="12" customHeight="1">
      <c r="A9" s="19" t="s">
        <v>889</v>
      </c>
      <c r="B9" s="216">
        <v>589722</v>
      </c>
      <c r="C9" s="217">
        <v>186453</v>
      </c>
      <c r="D9" s="217">
        <v>92581</v>
      </c>
      <c r="E9" s="217">
        <v>19481</v>
      </c>
      <c r="F9" s="217">
        <v>74391</v>
      </c>
      <c r="G9" s="218">
        <v>176611</v>
      </c>
      <c r="H9" s="218">
        <v>80816</v>
      </c>
      <c r="I9" s="218">
        <v>30561</v>
      </c>
      <c r="J9" s="218">
        <v>19304</v>
      </c>
      <c r="K9" s="218">
        <v>26696</v>
      </c>
      <c r="L9" s="218">
        <v>19234</v>
      </c>
      <c r="M9" s="218">
        <v>65713</v>
      </c>
      <c r="N9" s="218">
        <v>29981</v>
      </c>
      <c r="O9" s="219">
        <v>130964</v>
      </c>
      <c r="P9" s="218">
        <v>357</v>
      </c>
      <c r="Q9" s="218">
        <v>1651.8823529411766</v>
      </c>
      <c r="R9" s="71" t="s">
        <v>889</v>
      </c>
    </row>
    <row r="10" spans="1:19" ht="12" customHeight="1">
      <c r="A10" s="19" t="s">
        <v>963</v>
      </c>
      <c r="B10" s="216">
        <v>528630</v>
      </c>
      <c r="C10" s="217">
        <v>155272</v>
      </c>
      <c r="D10" s="217">
        <v>64235</v>
      </c>
      <c r="E10" s="217">
        <v>15226</v>
      </c>
      <c r="F10" s="217">
        <v>75811</v>
      </c>
      <c r="G10" s="218">
        <v>170367</v>
      </c>
      <c r="H10" s="218">
        <v>74388</v>
      </c>
      <c r="I10" s="218">
        <v>32061</v>
      </c>
      <c r="J10" s="218">
        <v>17908</v>
      </c>
      <c r="K10" s="218">
        <v>25530</v>
      </c>
      <c r="L10" s="218">
        <v>20480</v>
      </c>
      <c r="M10" s="218">
        <v>64030</v>
      </c>
      <c r="N10" s="218">
        <v>25978</v>
      </c>
      <c r="O10" s="219">
        <v>112983</v>
      </c>
      <c r="P10" s="218">
        <v>358</v>
      </c>
      <c r="Q10" s="218">
        <v>1161</v>
      </c>
      <c r="R10" s="71" t="s">
        <v>963</v>
      </c>
    </row>
    <row r="11" spans="1:19" ht="12" customHeight="1">
      <c r="A11" s="19" t="s">
        <v>965</v>
      </c>
      <c r="B11" s="216">
        <v>439767</v>
      </c>
      <c r="C11" s="217">
        <v>118879</v>
      </c>
      <c r="D11" s="217">
        <v>34308</v>
      </c>
      <c r="E11" s="217">
        <v>13780</v>
      </c>
      <c r="F11" s="217">
        <v>70791</v>
      </c>
      <c r="G11" s="218">
        <v>106426</v>
      </c>
      <c r="H11" s="218">
        <v>33028</v>
      </c>
      <c r="I11" s="218">
        <v>31487</v>
      </c>
      <c r="J11" s="218">
        <v>16791</v>
      </c>
      <c r="K11" s="218">
        <v>25120</v>
      </c>
      <c r="L11" s="218">
        <v>0</v>
      </c>
      <c r="M11" s="218">
        <v>64804</v>
      </c>
      <c r="N11" s="218">
        <v>25513</v>
      </c>
      <c r="O11" s="219">
        <v>124145</v>
      </c>
      <c r="P11" s="218">
        <v>357</v>
      </c>
      <c r="Q11" s="218">
        <v>1231.8403361344538</v>
      </c>
      <c r="R11" s="71" t="s">
        <v>965</v>
      </c>
    </row>
    <row r="12" spans="1:19" ht="12" customHeight="1">
      <c r="A12" s="19" t="s">
        <v>1020</v>
      </c>
      <c r="B12" s="216">
        <v>527318</v>
      </c>
      <c r="C12" s="217">
        <v>154544</v>
      </c>
      <c r="D12" s="217">
        <v>59892</v>
      </c>
      <c r="E12" s="217">
        <v>14204</v>
      </c>
      <c r="F12" s="217">
        <v>80448</v>
      </c>
      <c r="G12" s="217">
        <v>147474</v>
      </c>
      <c r="H12" s="217">
        <v>23497</v>
      </c>
      <c r="I12" s="217">
        <v>31696</v>
      </c>
      <c r="J12" s="218">
        <v>17940</v>
      </c>
      <c r="K12" s="218">
        <v>24222</v>
      </c>
      <c r="L12" s="218">
        <v>50119</v>
      </c>
      <c r="M12" s="218">
        <v>62247</v>
      </c>
      <c r="N12" s="218">
        <v>38446</v>
      </c>
      <c r="O12" s="219">
        <v>124607</v>
      </c>
      <c r="P12" s="218">
        <v>357</v>
      </c>
      <c r="Q12" s="218">
        <v>1477.0812324929973</v>
      </c>
      <c r="R12" s="71" t="s">
        <v>1020</v>
      </c>
    </row>
    <row r="13" spans="1:19" ht="12" customHeight="1">
      <c r="A13" s="19"/>
      <c r="B13" s="216"/>
      <c r="C13" s="217"/>
      <c r="D13" s="181"/>
      <c r="E13" s="181"/>
      <c r="F13" s="181"/>
      <c r="G13" s="218"/>
      <c r="H13" s="205"/>
      <c r="I13" s="205"/>
      <c r="J13" s="205"/>
      <c r="K13" s="205"/>
      <c r="L13" s="218"/>
      <c r="M13" s="205"/>
      <c r="N13" s="205"/>
      <c r="O13" s="339"/>
      <c r="P13" s="205"/>
      <c r="Q13" s="218"/>
      <c r="R13" s="72"/>
      <c r="S13" s="23"/>
    </row>
    <row r="14" spans="1:19" ht="12" customHeight="1">
      <c r="A14" s="19" t="s">
        <v>1021</v>
      </c>
      <c r="B14" s="216">
        <v>38554</v>
      </c>
      <c r="C14" s="219">
        <v>10754</v>
      </c>
      <c r="D14" s="181">
        <v>4495</v>
      </c>
      <c r="E14" s="181">
        <v>185</v>
      </c>
      <c r="F14" s="181">
        <v>6074</v>
      </c>
      <c r="G14" s="219">
        <v>10513</v>
      </c>
      <c r="H14" s="205">
        <v>2351</v>
      </c>
      <c r="I14" s="205">
        <v>2491</v>
      </c>
      <c r="J14" s="205">
        <v>1797</v>
      </c>
      <c r="K14" s="205">
        <v>2043</v>
      </c>
      <c r="L14" s="205">
        <v>1831</v>
      </c>
      <c r="M14" s="218">
        <v>5002</v>
      </c>
      <c r="N14" s="218">
        <v>2167</v>
      </c>
      <c r="O14" s="358">
        <v>10118</v>
      </c>
      <c r="P14" s="218">
        <v>29</v>
      </c>
      <c r="Q14" s="218">
        <v>1329.4482758620691</v>
      </c>
      <c r="R14" s="34" t="s">
        <v>1021</v>
      </c>
    </row>
    <row r="15" spans="1:19" ht="12" customHeight="1">
      <c r="A15" s="19" t="s">
        <v>630</v>
      </c>
      <c r="B15" s="216">
        <v>44768</v>
      </c>
      <c r="C15" s="219">
        <v>12567</v>
      </c>
      <c r="D15" s="181">
        <v>4190</v>
      </c>
      <c r="E15" s="181">
        <v>1516</v>
      </c>
      <c r="F15" s="181">
        <v>6861</v>
      </c>
      <c r="G15" s="219">
        <v>10887</v>
      </c>
      <c r="H15" s="205">
        <v>2689</v>
      </c>
      <c r="I15" s="205">
        <v>2775</v>
      </c>
      <c r="J15" s="205">
        <v>1749</v>
      </c>
      <c r="K15" s="205">
        <v>2139</v>
      </c>
      <c r="L15" s="205">
        <v>1535</v>
      </c>
      <c r="M15" s="218">
        <v>7139</v>
      </c>
      <c r="N15" s="218">
        <v>3012</v>
      </c>
      <c r="O15" s="358">
        <v>11163</v>
      </c>
      <c r="P15" s="218">
        <v>31</v>
      </c>
      <c r="Q15" s="218">
        <v>1444.1290322580646</v>
      </c>
      <c r="R15" s="34" t="s">
        <v>630</v>
      </c>
    </row>
    <row r="16" spans="1:19" ht="12" customHeight="1">
      <c r="A16" s="19" t="s">
        <v>631</v>
      </c>
      <c r="B16" s="216">
        <v>50196</v>
      </c>
      <c r="C16" s="219">
        <v>14761</v>
      </c>
      <c r="D16" s="181">
        <v>6245</v>
      </c>
      <c r="E16" s="181">
        <v>1321</v>
      </c>
      <c r="F16" s="181">
        <v>7195</v>
      </c>
      <c r="G16" s="219">
        <v>14742</v>
      </c>
      <c r="H16" s="205">
        <v>2340</v>
      </c>
      <c r="I16" s="205">
        <v>2854</v>
      </c>
      <c r="J16" s="205">
        <v>1693</v>
      </c>
      <c r="K16" s="205">
        <v>2143</v>
      </c>
      <c r="L16" s="205">
        <v>5712</v>
      </c>
      <c r="M16" s="218">
        <v>6229</v>
      </c>
      <c r="N16" s="218">
        <v>2982</v>
      </c>
      <c r="O16" s="358">
        <v>11482</v>
      </c>
      <c r="P16" s="218">
        <v>30</v>
      </c>
      <c r="Q16" s="218">
        <v>1673.2</v>
      </c>
      <c r="R16" s="34" t="s">
        <v>631</v>
      </c>
    </row>
    <row r="17" spans="1:18" ht="12" customHeight="1">
      <c r="A17" s="19" t="s">
        <v>632</v>
      </c>
      <c r="B17" s="216">
        <v>45496</v>
      </c>
      <c r="C17" s="219">
        <v>13916</v>
      </c>
      <c r="D17" s="181">
        <v>4867</v>
      </c>
      <c r="E17" s="181">
        <v>1210</v>
      </c>
      <c r="F17" s="181">
        <v>7839</v>
      </c>
      <c r="G17" s="219">
        <v>12451</v>
      </c>
      <c r="H17" s="205">
        <v>1777</v>
      </c>
      <c r="I17" s="205">
        <v>2863</v>
      </c>
      <c r="J17" s="205">
        <v>1476</v>
      </c>
      <c r="K17" s="205">
        <v>2210</v>
      </c>
      <c r="L17" s="205">
        <v>4125</v>
      </c>
      <c r="M17" s="218">
        <v>4217</v>
      </c>
      <c r="N17" s="218">
        <v>3661</v>
      </c>
      <c r="O17" s="358">
        <v>11251</v>
      </c>
      <c r="P17" s="218">
        <v>31</v>
      </c>
      <c r="Q17" s="218">
        <v>1467.6129032258063</v>
      </c>
      <c r="R17" s="34" t="s">
        <v>632</v>
      </c>
    </row>
    <row r="18" spans="1:18" ht="12" customHeight="1">
      <c r="A18" s="19"/>
      <c r="B18" s="216"/>
      <c r="C18" s="219"/>
      <c r="D18" s="181"/>
      <c r="E18" s="197"/>
      <c r="F18" s="181"/>
      <c r="G18" s="219"/>
      <c r="H18" s="197"/>
      <c r="I18" s="197"/>
      <c r="J18" s="197"/>
      <c r="K18" s="197"/>
      <c r="L18" s="205"/>
      <c r="M18" s="218"/>
      <c r="N18" s="197"/>
      <c r="O18" s="358"/>
      <c r="P18" s="218"/>
      <c r="Q18" s="218"/>
      <c r="R18" s="34"/>
    </row>
    <row r="19" spans="1:18" ht="12" customHeight="1">
      <c r="A19" s="19" t="s">
        <v>633</v>
      </c>
      <c r="B19" s="216">
        <v>52701</v>
      </c>
      <c r="C19" s="219">
        <v>16486</v>
      </c>
      <c r="D19" s="181">
        <v>8660</v>
      </c>
      <c r="E19" s="181">
        <v>551</v>
      </c>
      <c r="F19" s="181">
        <v>7275</v>
      </c>
      <c r="G19" s="219">
        <v>18556</v>
      </c>
      <c r="H19" s="205">
        <v>1950</v>
      </c>
      <c r="I19" s="205">
        <v>2469</v>
      </c>
      <c r="J19" s="205">
        <v>861</v>
      </c>
      <c r="K19" s="205">
        <v>1690</v>
      </c>
      <c r="L19" s="205">
        <v>11586</v>
      </c>
      <c r="M19" s="218">
        <v>3804</v>
      </c>
      <c r="N19" s="218">
        <v>3695</v>
      </c>
      <c r="O19" s="358">
        <v>10160</v>
      </c>
      <c r="P19" s="218">
        <v>31</v>
      </c>
      <c r="Q19" s="218">
        <v>1700.0322580645161</v>
      </c>
      <c r="R19" s="34" t="s">
        <v>633</v>
      </c>
    </row>
    <row r="20" spans="1:18" ht="12" customHeight="1">
      <c r="A20" s="19" t="s">
        <v>634</v>
      </c>
      <c r="B20" s="216">
        <v>38555</v>
      </c>
      <c r="C20" s="219">
        <v>11726</v>
      </c>
      <c r="D20" s="181">
        <v>2540</v>
      </c>
      <c r="E20" s="181">
        <v>1675</v>
      </c>
      <c r="F20" s="181">
        <v>7511</v>
      </c>
      <c r="G20" s="219">
        <v>9725</v>
      </c>
      <c r="H20" s="205">
        <v>1850</v>
      </c>
      <c r="I20" s="205">
        <v>2693</v>
      </c>
      <c r="J20" s="205">
        <v>1067</v>
      </c>
      <c r="K20" s="205">
        <v>2036</v>
      </c>
      <c r="L20" s="205">
        <v>2079</v>
      </c>
      <c r="M20" s="218">
        <v>3660</v>
      </c>
      <c r="N20" s="218">
        <v>3471</v>
      </c>
      <c r="O20" s="358">
        <v>9973</v>
      </c>
      <c r="P20" s="218">
        <v>30</v>
      </c>
      <c r="Q20" s="218">
        <v>1285.1666666666667</v>
      </c>
      <c r="R20" s="34" t="s">
        <v>634</v>
      </c>
    </row>
    <row r="21" spans="1:18" ht="12" customHeight="1">
      <c r="A21" s="19" t="s">
        <v>635</v>
      </c>
      <c r="B21" s="216">
        <v>43684</v>
      </c>
      <c r="C21" s="219">
        <v>13642</v>
      </c>
      <c r="D21" s="181">
        <v>5380</v>
      </c>
      <c r="E21" s="181">
        <v>861</v>
      </c>
      <c r="F21" s="181">
        <v>7401</v>
      </c>
      <c r="G21" s="219">
        <v>10552</v>
      </c>
      <c r="H21" s="205">
        <v>1894</v>
      </c>
      <c r="I21" s="205">
        <v>2612</v>
      </c>
      <c r="J21" s="205">
        <v>1669</v>
      </c>
      <c r="K21" s="205">
        <v>2161</v>
      </c>
      <c r="L21" s="205">
        <v>2216</v>
      </c>
      <c r="M21" s="218">
        <v>5364</v>
      </c>
      <c r="N21" s="218">
        <v>3350</v>
      </c>
      <c r="O21" s="358">
        <v>10776</v>
      </c>
      <c r="P21" s="218">
        <v>30</v>
      </c>
      <c r="Q21" s="218">
        <v>1456.1333333333334</v>
      </c>
      <c r="R21" s="34" t="s">
        <v>635</v>
      </c>
    </row>
    <row r="22" spans="1:18" ht="12" customHeight="1">
      <c r="A22" s="19" t="s">
        <v>636</v>
      </c>
      <c r="B22" s="216">
        <v>44413</v>
      </c>
      <c r="C22" s="219">
        <v>12286</v>
      </c>
      <c r="D22" s="181">
        <v>5460</v>
      </c>
      <c r="E22" s="181">
        <v>130</v>
      </c>
      <c r="F22" s="181">
        <v>6696</v>
      </c>
      <c r="G22" s="219">
        <v>13634</v>
      </c>
      <c r="H22" s="205">
        <v>1133</v>
      </c>
      <c r="I22" s="205">
        <v>2529</v>
      </c>
      <c r="J22" s="205">
        <v>1848</v>
      </c>
      <c r="K22" s="205">
        <v>1906</v>
      </c>
      <c r="L22" s="205">
        <v>6218</v>
      </c>
      <c r="M22" s="218">
        <v>4331</v>
      </c>
      <c r="N22" s="218">
        <v>3907</v>
      </c>
      <c r="O22" s="358">
        <v>10255</v>
      </c>
      <c r="P22" s="218">
        <v>30</v>
      </c>
      <c r="Q22" s="218">
        <v>1480.4333333333334</v>
      </c>
      <c r="R22" s="34" t="s">
        <v>636</v>
      </c>
    </row>
    <row r="23" spans="1:18" ht="12" customHeight="1">
      <c r="A23" s="19"/>
      <c r="B23" s="216"/>
      <c r="C23" s="219"/>
      <c r="D23" s="181"/>
      <c r="E23" s="197"/>
      <c r="F23" s="181"/>
      <c r="G23" s="219"/>
      <c r="H23" s="197"/>
      <c r="I23" s="197"/>
      <c r="J23" s="205"/>
      <c r="K23" s="197"/>
      <c r="L23" s="205"/>
      <c r="M23" s="218"/>
      <c r="N23" s="218"/>
      <c r="O23" s="358"/>
      <c r="P23" s="218"/>
      <c r="Q23" s="218"/>
      <c r="R23" s="34"/>
    </row>
    <row r="24" spans="1:18" ht="12" customHeight="1">
      <c r="A24" s="19" t="s">
        <v>637</v>
      </c>
      <c r="B24" s="216">
        <v>46080</v>
      </c>
      <c r="C24" s="219">
        <v>12462</v>
      </c>
      <c r="D24" s="181">
        <v>4240</v>
      </c>
      <c r="E24" s="181">
        <v>2294</v>
      </c>
      <c r="F24" s="181">
        <v>5928</v>
      </c>
      <c r="G24" s="219">
        <v>11877</v>
      </c>
      <c r="H24" s="205">
        <v>1363</v>
      </c>
      <c r="I24" s="205">
        <v>2217</v>
      </c>
      <c r="J24" s="205">
        <v>1218</v>
      </c>
      <c r="K24" s="205">
        <v>1902</v>
      </c>
      <c r="L24" s="205">
        <v>5177</v>
      </c>
      <c r="M24" s="218">
        <v>9355</v>
      </c>
      <c r="N24" s="218">
        <v>2835</v>
      </c>
      <c r="O24" s="358">
        <v>9551</v>
      </c>
      <c r="P24" s="218">
        <v>28</v>
      </c>
      <c r="Q24" s="218">
        <v>1645.7142857142858</v>
      </c>
      <c r="R24" s="34" t="s">
        <v>637</v>
      </c>
    </row>
    <row r="25" spans="1:18" ht="12" customHeight="1">
      <c r="A25" s="19" t="s">
        <v>1022</v>
      </c>
      <c r="B25" s="216">
        <v>42378</v>
      </c>
      <c r="C25" s="219">
        <v>12611</v>
      </c>
      <c r="D25" s="181">
        <v>5280</v>
      </c>
      <c r="E25" s="181">
        <v>1670</v>
      </c>
      <c r="F25" s="181">
        <v>5661</v>
      </c>
      <c r="G25" s="219">
        <v>12689</v>
      </c>
      <c r="H25" s="205">
        <v>1926</v>
      </c>
      <c r="I25" s="205">
        <v>2358</v>
      </c>
      <c r="J25" s="205">
        <v>1397</v>
      </c>
      <c r="K25" s="205">
        <v>2001</v>
      </c>
      <c r="L25" s="205">
        <v>5007</v>
      </c>
      <c r="M25" s="218">
        <v>4843</v>
      </c>
      <c r="N25" s="218">
        <v>3025</v>
      </c>
      <c r="O25" s="358">
        <v>9210</v>
      </c>
      <c r="P25" s="218">
        <v>28</v>
      </c>
      <c r="Q25" s="218">
        <v>1513.5</v>
      </c>
      <c r="R25" s="34" t="s">
        <v>1022</v>
      </c>
    </row>
    <row r="26" spans="1:18" ht="12" customHeight="1">
      <c r="A26" s="19" t="s">
        <v>638</v>
      </c>
      <c r="B26" s="216">
        <v>39797</v>
      </c>
      <c r="C26" s="219">
        <v>13044</v>
      </c>
      <c r="D26" s="181">
        <v>5085</v>
      </c>
      <c r="E26" s="181">
        <v>1334</v>
      </c>
      <c r="F26" s="181">
        <v>6625</v>
      </c>
      <c r="G26" s="219">
        <v>9675</v>
      </c>
      <c r="H26" s="205">
        <v>2004</v>
      </c>
      <c r="I26" s="205">
        <v>2597</v>
      </c>
      <c r="J26" s="205">
        <v>1516</v>
      </c>
      <c r="K26" s="205">
        <v>1953</v>
      </c>
      <c r="L26" s="205">
        <v>1605</v>
      </c>
      <c r="M26" s="218">
        <v>3705</v>
      </c>
      <c r="N26" s="218">
        <v>3158</v>
      </c>
      <c r="O26" s="358">
        <v>10215</v>
      </c>
      <c r="P26" s="218">
        <v>28</v>
      </c>
      <c r="Q26" s="218">
        <v>1421.3214285714287</v>
      </c>
      <c r="R26" s="34" t="s">
        <v>638</v>
      </c>
    </row>
    <row r="27" spans="1:18" ht="12" customHeight="1" thickBot="1">
      <c r="A27" s="5" t="s">
        <v>639</v>
      </c>
      <c r="B27" s="216">
        <v>40696</v>
      </c>
      <c r="C27" s="220">
        <v>10289</v>
      </c>
      <c r="D27" s="181">
        <v>3450</v>
      </c>
      <c r="E27" s="181">
        <v>1457</v>
      </c>
      <c r="F27" s="181">
        <v>5382</v>
      </c>
      <c r="G27" s="220">
        <v>12173</v>
      </c>
      <c r="H27" s="205">
        <v>2220</v>
      </c>
      <c r="I27" s="205">
        <v>3238</v>
      </c>
      <c r="J27" s="205">
        <v>1649</v>
      </c>
      <c r="K27" s="205">
        <v>2038</v>
      </c>
      <c r="L27" s="222">
        <v>3028</v>
      </c>
      <c r="M27" s="221">
        <v>4598</v>
      </c>
      <c r="N27" s="221">
        <v>3183</v>
      </c>
      <c r="O27" s="359">
        <v>10453</v>
      </c>
      <c r="P27" s="221">
        <v>31</v>
      </c>
      <c r="Q27" s="218">
        <v>1312.7741935483871</v>
      </c>
      <c r="R27" s="70" t="s">
        <v>639</v>
      </c>
    </row>
    <row r="28" spans="1:18" ht="13.5" customHeight="1">
      <c r="A28" s="579" t="s">
        <v>979</v>
      </c>
      <c r="B28" s="580"/>
      <c r="C28" s="580"/>
      <c r="D28" s="580"/>
      <c r="E28" s="580"/>
      <c r="F28" s="580"/>
      <c r="G28" s="580"/>
      <c r="H28" s="580"/>
      <c r="I28" s="580"/>
      <c r="J28" s="579"/>
      <c r="K28" s="579"/>
      <c r="L28" s="579"/>
      <c r="M28" s="579"/>
      <c r="N28" s="579"/>
      <c r="O28" s="581"/>
      <c r="P28" s="579"/>
      <c r="Q28" s="579"/>
      <c r="R28" s="579"/>
    </row>
    <row r="29" spans="1:18" ht="13.5" customHeight="1">
      <c r="A29" s="567" t="s">
        <v>950</v>
      </c>
      <c r="B29" s="567"/>
      <c r="C29" s="567"/>
      <c r="D29" s="567"/>
      <c r="E29" s="567"/>
      <c r="F29" s="567"/>
      <c r="G29" s="567"/>
      <c r="H29" s="567"/>
      <c r="I29" s="567"/>
      <c r="J29" s="567" t="s">
        <v>952</v>
      </c>
      <c r="K29" s="567"/>
      <c r="L29" s="567"/>
      <c r="M29" s="567"/>
      <c r="N29" s="567"/>
      <c r="O29" s="567"/>
      <c r="P29" s="567"/>
      <c r="Q29" s="567"/>
      <c r="R29" s="567"/>
    </row>
    <row r="30" spans="1:18">
      <c r="A30" s="567" t="s">
        <v>951</v>
      </c>
      <c r="B30" s="567"/>
      <c r="C30" s="567"/>
      <c r="D30" s="567"/>
      <c r="E30" s="567"/>
      <c r="F30" s="567"/>
      <c r="G30" s="567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</row>
    <row r="31" spans="1:18">
      <c r="A31" s="341"/>
      <c r="B31" s="360"/>
      <c r="C31" s="343"/>
      <c r="D31" s="341"/>
      <c r="E31" s="341"/>
      <c r="F31" s="341"/>
      <c r="G31" s="341"/>
      <c r="H31" s="341"/>
      <c r="I31" s="341"/>
      <c r="J31" s="341"/>
      <c r="K31" s="341"/>
      <c r="L31" s="341"/>
      <c r="M31" s="145"/>
      <c r="N31" s="341"/>
      <c r="O31" s="341"/>
      <c r="P31" s="361"/>
      <c r="Q31" s="341"/>
      <c r="R31" s="341"/>
    </row>
    <row r="32" spans="1:18">
      <c r="B32" s="360"/>
      <c r="P32" s="361"/>
    </row>
    <row r="33" spans="2:18">
      <c r="B33" s="341"/>
      <c r="C33" s="341"/>
      <c r="D33" s="341"/>
      <c r="E33" s="341"/>
      <c r="F33" s="341"/>
      <c r="J33" s="340"/>
      <c r="K33" s="340"/>
      <c r="L33" s="340"/>
      <c r="M33" s="340"/>
      <c r="N33" s="340"/>
      <c r="O33" s="340"/>
      <c r="P33" s="340"/>
      <c r="Q33" s="340"/>
      <c r="R33" s="340"/>
    </row>
    <row r="34" spans="2:18">
      <c r="B34" s="341"/>
      <c r="C34" s="145"/>
      <c r="D34" s="145"/>
      <c r="E34" s="145"/>
      <c r="F34" s="145"/>
      <c r="J34" s="341"/>
      <c r="K34" s="341"/>
      <c r="L34" s="341"/>
      <c r="M34" s="145"/>
      <c r="N34" s="341"/>
      <c r="O34" s="342"/>
      <c r="P34" s="361"/>
      <c r="Q34" s="341"/>
      <c r="R34" s="341"/>
    </row>
    <row r="35" spans="2:18">
      <c r="B35" s="360"/>
      <c r="P35" s="361"/>
    </row>
    <row r="36" spans="2:18">
      <c r="B36" s="360"/>
      <c r="P36" s="361"/>
    </row>
    <row r="37" spans="2:18">
      <c r="B37" s="360"/>
      <c r="P37" s="361"/>
    </row>
    <row r="38" spans="2:18">
      <c r="B38" s="360"/>
      <c r="P38" s="361"/>
    </row>
    <row r="39" spans="2:18">
      <c r="B39" s="360"/>
      <c r="P39" s="361"/>
    </row>
    <row r="40" spans="2:18">
      <c r="B40" s="360"/>
      <c r="P40" s="361"/>
    </row>
    <row r="41" spans="2:18">
      <c r="B41" s="360"/>
      <c r="P41" s="361"/>
    </row>
    <row r="42" spans="2:18">
      <c r="B42" s="360"/>
      <c r="P42" s="361"/>
    </row>
    <row r="43" spans="2:18">
      <c r="B43" s="360"/>
      <c r="P43" s="361"/>
    </row>
    <row r="44" spans="2:18">
      <c r="B44" s="360"/>
      <c r="P44" s="361"/>
    </row>
    <row r="45" spans="2:18">
      <c r="P45" s="361"/>
    </row>
  </sheetData>
  <mergeCells count="27">
    <mergeCell ref="M4:M7"/>
    <mergeCell ref="P6:P7"/>
    <mergeCell ref="O4:O7"/>
    <mergeCell ref="A28:I28"/>
    <mergeCell ref="J28:R28"/>
    <mergeCell ref="Q6:Q7"/>
    <mergeCell ref="P4:P5"/>
    <mergeCell ref="R4:R7"/>
    <mergeCell ref="Q4:Q5"/>
    <mergeCell ref="J5:J7"/>
    <mergeCell ref="I5:I7"/>
    <mergeCell ref="A30:I30"/>
    <mergeCell ref="J30:R30"/>
    <mergeCell ref="J1:R1"/>
    <mergeCell ref="B4:B7"/>
    <mergeCell ref="C4:F4"/>
    <mergeCell ref="A4:A7"/>
    <mergeCell ref="G4:I4"/>
    <mergeCell ref="A29:I29"/>
    <mergeCell ref="J29:R29"/>
    <mergeCell ref="J3:R3"/>
    <mergeCell ref="A1:I1"/>
    <mergeCell ref="N6:N7"/>
    <mergeCell ref="N4:N5"/>
    <mergeCell ref="A3:I3"/>
    <mergeCell ref="D5:D7"/>
    <mergeCell ref="J4:L4"/>
  </mergeCells>
  <phoneticPr fontId="2"/>
  <pageMargins left="0.19685039370078741" right="0.19685039370078741" top="0.78740157480314965" bottom="0.78740157480314965" header="0.51181102362204722" footer="0.51181102362204722"/>
  <pageSetup paperSize="9" scale="80" fitToHeight="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"/>
  <sheetViews>
    <sheetView showGridLines="0" zoomScaleNormal="100" workbookViewId="0">
      <selection sqref="A1:G1"/>
    </sheetView>
  </sheetViews>
  <sheetFormatPr defaultRowHeight="13.5"/>
  <cols>
    <col min="1" max="1" width="10.625" style="10" customWidth="1"/>
    <col min="2" max="7" width="13.625" style="10" customWidth="1"/>
    <col min="8" max="8" width="13.75" style="10" customWidth="1"/>
    <col min="9" max="9" width="13" style="10" customWidth="1"/>
    <col min="10" max="10" width="13" style="11" customWidth="1"/>
    <col min="11" max="13" width="13" style="10" customWidth="1"/>
    <col min="14" max="14" width="10.625" style="10" customWidth="1"/>
    <col min="15" max="25" width="9" style="10"/>
    <col min="26" max="16384" width="9" style="11"/>
  </cols>
  <sheetData>
    <row r="1" spans="1:25" ht="30" customHeight="1">
      <c r="A1" s="398" t="s">
        <v>1005</v>
      </c>
      <c r="B1" s="398"/>
      <c r="C1" s="398"/>
      <c r="D1" s="398"/>
      <c r="E1" s="398"/>
      <c r="F1" s="398"/>
      <c r="G1" s="398"/>
      <c r="H1" s="438" t="s">
        <v>401</v>
      </c>
      <c r="I1" s="438"/>
      <c r="J1" s="438"/>
      <c r="K1" s="438"/>
      <c r="L1" s="438"/>
      <c r="M1" s="438"/>
      <c r="N1" s="438"/>
      <c r="W1" s="11"/>
      <c r="X1" s="11"/>
      <c r="Y1" s="11"/>
    </row>
    <row r="2" spans="1:25" ht="18" customHeight="1">
      <c r="J2" s="10"/>
      <c r="W2" s="11"/>
      <c r="X2" s="11"/>
      <c r="Y2" s="11"/>
    </row>
    <row r="3" spans="1:25" ht="16.5" customHeight="1">
      <c r="A3" s="588"/>
      <c r="B3" s="588"/>
      <c r="C3" s="588"/>
      <c r="D3" s="588"/>
      <c r="E3" s="588"/>
      <c r="F3" s="588"/>
      <c r="G3" s="588"/>
      <c r="H3" s="399"/>
      <c r="I3" s="399"/>
      <c r="J3" s="399"/>
      <c r="K3" s="399"/>
      <c r="L3" s="399"/>
      <c r="M3" s="399"/>
      <c r="N3" s="399"/>
      <c r="W3" s="11"/>
      <c r="X3" s="11"/>
      <c r="Y3" s="11"/>
    </row>
    <row r="4" spans="1:25" ht="14.25" customHeight="1" thickBot="1">
      <c r="A4" s="396"/>
      <c r="B4" s="396"/>
      <c r="C4" s="396"/>
      <c r="D4" s="396"/>
      <c r="E4" s="396"/>
      <c r="F4" s="396"/>
      <c r="G4" s="396"/>
      <c r="H4" s="396" t="s">
        <v>672</v>
      </c>
      <c r="I4" s="396"/>
      <c r="J4" s="396"/>
      <c r="K4" s="396"/>
      <c r="L4" s="396"/>
      <c r="M4" s="396"/>
      <c r="N4" s="396"/>
      <c r="W4" s="11"/>
      <c r="X4" s="11"/>
      <c r="Y4" s="11"/>
    </row>
    <row r="5" spans="1:25" ht="17.25" customHeight="1">
      <c r="A5" s="391" t="s">
        <v>421</v>
      </c>
      <c r="B5" s="411" t="s">
        <v>626</v>
      </c>
      <c r="C5" s="412"/>
      <c r="D5" s="412"/>
      <c r="E5" s="411" t="s">
        <v>627</v>
      </c>
      <c r="F5" s="412"/>
      <c r="G5" s="412"/>
      <c r="H5" s="392" t="s">
        <v>502</v>
      </c>
      <c r="I5" s="412" t="s">
        <v>781</v>
      </c>
      <c r="J5" s="412"/>
      <c r="K5" s="413"/>
      <c r="L5" s="586" t="s">
        <v>698</v>
      </c>
      <c r="M5" s="578" t="s">
        <v>650</v>
      </c>
      <c r="N5" s="390" t="s">
        <v>506</v>
      </c>
      <c r="W5" s="11"/>
      <c r="X5" s="11"/>
      <c r="Y5" s="11"/>
    </row>
    <row r="6" spans="1:25" ht="17.25" customHeight="1">
      <c r="A6" s="394"/>
      <c r="B6" s="26" t="s">
        <v>502</v>
      </c>
      <c r="C6" s="26" t="s">
        <v>501</v>
      </c>
      <c r="D6" s="26" t="s">
        <v>503</v>
      </c>
      <c r="E6" s="27" t="s">
        <v>502</v>
      </c>
      <c r="F6" s="27" t="s">
        <v>501</v>
      </c>
      <c r="G6" s="27" t="s">
        <v>503</v>
      </c>
      <c r="H6" s="395"/>
      <c r="I6" s="32" t="s">
        <v>782</v>
      </c>
      <c r="J6" s="30" t="s">
        <v>783</v>
      </c>
      <c r="K6" s="332" t="s">
        <v>784</v>
      </c>
      <c r="L6" s="587"/>
      <c r="M6" s="576"/>
      <c r="N6" s="393"/>
      <c r="W6" s="11"/>
      <c r="X6" s="11"/>
      <c r="Y6" s="11"/>
    </row>
    <row r="7" spans="1:25" ht="17.25" customHeight="1">
      <c r="A7" s="35" t="s">
        <v>1023</v>
      </c>
      <c r="B7" s="101">
        <v>145166</v>
      </c>
      <c r="C7" s="102">
        <v>124607</v>
      </c>
      <c r="D7" s="102">
        <v>20559</v>
      </c>
      <c r="E7" s="102">
        <v>10950</v>
      </c>
      <c r="F7" s="102">
        <v>5276</v>
      </c>
      <c r="G7" s="102">
        <v>5674</v>
      </c>
      <c r="H7" s="102">
        <v>156116</v>
      </c>
      <c r="I7" s="102">
        <v>3146</v>
      </c>
      <c r="J7" s="102">
        <v>8601</v>
      </c>
      <c r="K7" s="182">
        <v>9720</v>
      </c>
      <c r="L7" s="102">
        <v>359</v>
      </c>
      <c r="M7" s="102">
        <v>434.8635097493036</v>
      </c>
      <c r="N7" s="34" t="s">
        <v>809</v>
      </c>
      <c r="W7" s="11"/>
      <c r="X7" s="11"/>
      <c r="Y7" s="11"/>
    </row>
    <row r="8" spans="1:25" ht="17.25" customHeight="1">
      <c r="A8" s="19" t="s">
        <v>905</v>
      </c>
      <c r="B8" s="101">
        <v>149951</v>
      </c>
      <c r="C8" s="102">
        <v>127943</v>
      </c>
      <c r="D8" s="102">
        <v>22008</v>
      </c>
      <c r="E8" s="102">
        <v>9560</v>
      </c>
      <c r="F8" s="102">
        <v>4100</v>
      </c>
      <c r="G8" s="102">
        <v>5460</v>
      </c>
      <c r="H8" s="102">
        <v>159511</v>
      </c>
      <c r="I8" s="102">
        <v>2877</v>
      </c>
      <c r="J8" s="102">
        <v>7247</v>
      </c>
      <c r="K8" s="324">
        <v>9661</v>
      </c>
      <c r="L8" s="102">
        <v>359</v>
      </c>
      <c r="M8" s="102">
        <v>444.32033426183847</v>
      </c>
      <c r="N8" s="114" t="s">
        <v>905</v>
      </c>
      <c r="O8" s="115"/>
      <c r="P8" s="115"/>
      <c r="Q8" s="115"/>
      <c r="R8" s="115"/>
      <c r="S8" s="115"/>
      <c r="T8" s="115"/>
      <c r="U8" s="115"/>
      <c r="V8" s="115"/>
      <c r="W8" s="11"/>
      <c r="X8" s="11"/>
      <c r="Y8" s="11"/>
    </row>
    <row r="9" spans="1:25" ht="17.25" customHeight="1">
      <c r="A9" s="19" t="s">
        <v>906</v>
      </c>
      <c r="B9" s="101">
        <v>148470</v>
      </c>
      <c r="C9" s="102">
        <v>129633</v>
      </c>
      <c r="D9" s="102">
        <v>18837</v>
      </c>
      <c r="E9" s="102">
        <v>10316</v>
      </c>
      <c r="F9" s="102">
        <v>4744</v>
      </c>
      <c r="G9" s="102">
        <v>5572</v>
      </c>
      <c r="H9" s="102">
        <v>158786</v>
      </c>
      <c r="I9" s="102">
        <v>2694</v>
      </c>
      <c r="J9" s="102">
        <v>7134</v>
      </c>
      <c r="K9" s="324">
        <v>9859</v>
      </c>
      <c r="L9" s="102">
        <v>359</v>
      </c>
      <c r="M9" s="102">
        <v>442.30083565459609</v>
      </c>
      <c r="N9" s="114" t="s">
        <v>906</v>
      </c>
      <c r="O9" s="115"/>
      <c r="P9" s="115"/>
      <c r="Q9" s="115"/>
      <c r="R9" s="115"/>
      <c r="S9" s="115"/>
      <c r="T9" s="115"/>
      <c r="U9" s="115"/>
      <c r="V9" s="115"/>
      <c r="W9" s="11"/>
      <c r="X9" s="11"/>
      <c r="Y9" s="11"/>
    </row>
    <row r="10" spans="1:25" ht="17.25" customHeight="1">
      <c r="A10" s="19" t="s">
        <v>970</v>
      </c>
      <c r="B10" s="101">
        <v>143926</v>
      </c>
      <c r="C10" s="102">
        <v>126336</v>
      </c>
      <c r="D10" s="102">
        <v>17590</v>
      </c>
      <c r="E10" s="102">
        <v>10935</v>
      </c>
      <c r="F10" s="102">
        <v>4389</v>
      </c>
      <c r="G10" s="102">
        <v>6546</v>
      </c>
      <c r="H10" s="102">
        <v>154861</v>
      </c>
      <c r="I10" s="102">
        <v>2874</v>
      </c>
      <c r="J10" s="102">
        <v>7366</v>
      </c>
      <c r="K10" s="324">
        <v>10013</v>
      </c>
      <c r="L10" s="102">
        <v>360</v>
      </c>
      <c r="M10" s="102">
        <v>430</v>
      </c>
      <c r="N10" s="114" t="s">
        <v>970</v>
      </c>
      <c r="O10" s="115"/>
      <c r="P10" s="115"/>
      <c r="Q10" s="115"/>
      <c r="R10" s="115"/>
      <c r="S10" s="115"/>
      <c r="T10" s="115"/>
      <c r="U10" s="115"/>
      <c r="V10" s="115"/>
      <c r="W10" s="11"/>
      <c r="X10" s="11"/>
      <c r="Y10" s="11"/>
    </row>
    <row r="11" spans="1:25" ht="17.25" customHeight="1">
      <c r="A11" s="19" t="s">
        <v>1024</v>
      </c>
      <c r="B11" s="296">
        <v>139677</v>
      </c>
      <c r="C11" s="102">
        <v>119932</v>
      </c>
      <c r="D11" s="297">
        <v>19745</v>
      </c>
      <c r="E11" s="102">
        <v>11722</v>
      </c>
      <c r="F11" s="102">
        <v>4868</v>
      </c>
      <c r="G11" s="102">
        <v>6854</v>
      </c>
      <c r="H11" s="102">
        <v>151399</v>
      </c>
      <c r="I11" s="102">
        <v>3386</v>
      </c>
      <c r="J11" s="102">
        <v>8441</v>
      </c>
      <c r="K11" s="297">
        <v>9714</v>
      </c>
      <c r="L11" s="102">
        <v>359</v>
      </c>
      <c r="M11" s="102">
        <v>421.72423398328692</v>
      </c>
      <c r="N11" s="114" t="s">
        <v>1024</v>
      </c>
      <c r="O11" s="115"/>
      <c r="P11" s="115"/>
      <c r="Q11" s="115"/>
      <c r="R11" s="115"/>
      <c r="S11" s="115"/>
      <c r="T11" s="115"/>
      <c r="U11" s="115"/>
      <c r="V11" s="115"/>
      <c r="W11" s="11"/>
      <c r="X11" s="11"/>
      <c r="Y11" s="11"/>
    </row>
    <row r="12" spans="1:25" ht="17.25" customHeight="1">
      <c r="A12" s="12"/>
      <c r="B12" s="101"/>
      <c r="C12" s="95"/>
      <c r="D12" s="95"/>
      <c r="E12" s="102"/>
      <c r="F12" s="95"/>
      <c r="G12" s="95"/>
      <c r="H12" s="102"/>
      <c r="I12" s="102"/>
      <c r="J12" s="95"/>
      <c r="K12" s="354"/>
      <c r="L12" s="95"/>
      <c r="M12" s="102"/>
      <c r="N12" s="114"/>
      <c r="O12" s="115"/>
      <c r="P12" s="115"/>
      <c r="Q12" s="115"/>
      <c r="R12" s="115"/>
      <c r="S12" s="115"/>
      <c r="T12" s="115"/>
      <c r="U12" s="115"/>
      <c r="V12" s="115"/>
      <c r="W12" s="11"/>
      <c r="X12" s="11"/>
      <c r="Y12" s="11"/>
    </row>
    <row r="13" spans="1:25" ht="17.25" customHeight="1">
      <c r="A13" s="12" t="s">
        <v>704</v>
      </c>
      <c r="B13" s="101">
        <v>915</v>
      </c>
      <c r="C13" s="95">
        <v>207</v>
      </c>
      <c r="D13" s="95">
        <v>708</v>
      </c>
      <c r="E13" s="102">
        <v>641</v>
      </c>
      <c r="F13" s="95">
        <v>202</v>
      </c>
      <c r="G13" s="95">
        <v>439</v>
      </c>
      <c r="H13" s="95">
        <v>1556</v>
      </c>
      <c r="I13" s="102">
        <v>263</v>
      </c>
      <c r="J13" s="102">
        <v>581</v>
      </c>
      <c r="K13" s="354">
        <v>9950</v>
      </c>
      <c r="L13" s="102">
        <v>28</v>
      </c>
      <c r="M13" s="102">
        <v>55.571428571428569</v>
      </c>
      <c r="N13" s="114" t="s">
        <v>795</v>
      </c>
      <c r="O13" s="115"/>
      <c r="P13" s="115"/>
      <c r="Q13" s="115"/>
      <c r="R13" s="115"/>
      <c r="S13" s="115"/>
      <c r="T13" s="115"/>
      <c r="U13" s="115"/>
      <c r="V13" s="115"/>
      <c r="W13" s="11"/>
      <c r="X13" s="11"/>
      <c r="Y13" s="11"/>
    </row>
    <row r="14" spans="1:25" ht="17.25" customHeight="1">
      <c r="A14" s="12" t="s">
        <v>324</v>
      </c>
      <c r="B14" s="101">
        <v>1857</v>
      </c>
      <c r="C14" s="95">
        <v>635</v>
      </c>
      <c r="D14" s="95">
        <v>1222</v>
      </c>
      <c r="E14" s="102">
        <v>825</v>
      </c>
      <c r="F14" s="95">
        <v>270</v>
      </c>
      <c r="G14" s="95">
        <v>555</v>
      </c>
      <c r="H14" s="95">
        <v>2682</v>
      </c>
      <c r="I14" s="102">
        <v>260</v>
      </c>
      <c r="J14" s="102">
        <v>687</v>
      </c>
      <c r="K14" s="354">
        <v>9973</v>
      </c>
      <c r="L14" s="102">
        <v>28</v>
      </c>
      <c r="M14" s="102">
        <v>95.785714285714292</v>
      </c>
      <c r="N14" s="114" t="s">
        <v>324</v>
      </c>
      <c r="O14" s="115"/>
      <c r="P14" s="115"/>
      <c r="Q14" s="115"/>
      <c r="R14" s="115"/>
      <c r="S14" s="115"/>
      <c r="T14" s="115"/>
      <c r="U14" s="115"/>
      <c r="V14" s="115"/>
    </row>
    <row r="15" spans="1:25" ht="17.25" customHeight="1">
      <c r="A15" s="12" t="s">
        <v>325</v>
      </c>
      <c r="B15" s="101">
        <v>3411</v>
      </c>
      <c r="C15" s="95">
        <v>1950</v>
      </c>
      <c r="D15" s="95">
        <v>1461</v>
      </c>
      <c r="E15" s="102">
        <v>761</v>
      </c>
      <c r="F15" s="95">
        <v>203</v>
      </c>
      <c r="G15" s="95">
        <v>558</v>
      </c>
      <c r="H15" s="95">
        <v>4172</v>
      </c>
      <c r="I15" s="102">
        <v>239</v>
      </c>
      <c r="J15" s="102">
        <v>583</v>
      </c>
      <c r="K15" s="354">
        <v>9982</v>
      </c>
      <c r="L15" s="102">
        <v>31</v>
      </c>
      <c r="M15" s="102">
        <v>134.58064516129033</v>
      </c>
      <c r="N15" s="114" t="s">
        <v>325</v>
      </c>
      <c r="O15" s="115"/>
      <c r="P15" s="115"/>
      <c r="Q15" s="115"/>
      <c r="R15" s="115"/>
      <c r="S15" s="115"/>
      <c r="T15" s="115"/>
      <c r="U15" s="115"/>
      <c r="V15" s="115"/>
    </row>
    <row r="16" spans="1:25" ht="17.25" customHeight="1">
      <c r="A16" s="12" t="s">
        <v>326</v>
      </c>
      <c r="B16" s="101">
        <v>5034</v>
      </c>
      <c r="C16" s="95">
        <v>3235</v>
      </c>
      <c r="D16" s="95">
        <v>1799</v>
      </c>
      <c r="E16" s="102">
        <v>825</v>
      </c>
      <c r="F16" s="95">
        <v>186</v>
      </c>
      <c r="G16" s="95">
        <v>639</v>
      </c>
      <c r="H16" s="95">
        <v>5859</v>
      </c>
      <c r="I16" s="102">
        <v>254</v>
      </c>
      <c r="J16" s="102">
        <v>675</v>
      </c>
      <c r="K16" s="354">
        <v>9713</v>
      </c>
      <c r="L16" s="102">
        <v>30</v>
      </c>
      <c r="M16" s="102">
        <v>195.3</v>
      </c>
      <c r="N16" s="114" t="s">
        <v>326</v>
      </c>
      <c r="O16" s="115"/>
      <c r="P16" s="115"/>
      <c r="Q16" s="115"/>
      <c r="R16" s="115"/>
      <c r="S16" s="115"/>
      <c r="T16" s="115"/>
      <c r="U16" s="115"/>
      <c r="V16" s="115"/>
    </row>
    <row r="17" spans="1:26" ht="17.25" customHeight="1">
      <c r="A17" s="12"/>
      <c r="B17" s="101"/>
      <c r="C17" s="95"/>
      <c r="D17" s="95"/>
      <c r="E17" s="102"/>
      <c r="F17" s="95"/>
      <c r="G17" s="95"/>
      <c r="H17" s="95"/>
      <c r="K17" s="355"/>
      <c r="L17" s="95"/>
      <c r="M17" s="102"/>
      <c r="N17" s="114"/>
      <c r="O17" s="115"/>
      <c r="P17" s="115"/>
      <c r="Q17" s="115"/>
      <c r="R17" s="115"/>
      <c r="S17" s="115"/>
      <c r="T17" s="115"/>
      <c r="U17" s="115"/>
      <c r="V17" s="115"/>
    </row>
    <row r="18" spans="1:26" ht="17.25" customHeight="1">
      <c r="A18" s="12" t="s">
        <v>327</v>
      </c>
      <c r="B18" s="101">
        <v>30786</v>
      </c>
      <c r="C18" s="95">
        <v>28421</v>
      </c>
      <c r="D18" s="95">
        <v>2365</v>
      </c>
      <c r="E18" s="102">
        <v>1134</v>
      </c>
      <c r="F18" s="95">
        <v>444</v>
      </c>
      <c r="G18" s="95">
        <v>690</v>
      </c>
      <c r="H18" s="95">
        <v>31920</v>
      </c>
      <c r="I18" s="102">
        <v>258</v>
      </c>
      <c r="J18" s="102">
        <v>603</v>
      </c>
      <c r="K18" s="354">
        <v>9751</v>
      </c>
      <c r="L18" s="102">
        <v>31</v>
      </c>
      <c r="M18" s="102">
        <v>1029.6774193548388</v>
      </c>
      <c r="N18" s="114" t="s">
        <v>327</v>
      </c>
      <c r="O18" s="115"/>
      <c r="P18" s="115"/>
      <c r="Q18" s="115"/>
      <c r="R18" s="115"/>
      <c r="S18" s="115"/>
      <c r="T18" s="115"/>
      <c r="U18" s="115"/>
      <c r="V18" s="115"/>
    </row>
    <row r="19" spans="1:26" ht="17.25" customHeight="1">
      <c r="A19" s="12" t="s">
        <v>328</v>
      </c>
      <c r="B19" s="101">
        <v>14058</v>
      </c>
      <c r="C19" s="95">
        <v>12623</v>
      </c>
      <c r="D19" s="95">
        <v>1435</v>
      </c>
      <c r="E19" s="102">
        <v>947</v>
      </c>
      <c r="F19" s="95">
        <v>396</v>
      </c>
      <c r="G19" s="95">
        <v>551</v>
      </c>
      <c r="H19" s="95">
        <v>15005</v>
      </c>
      <c r="I19" s="102">
        <v>308</v>
      </c>
      <c r="J19" s="102">
        <v>755</v>
      </c>
      <c r="K19" s="354">
        <v>9577</v>
      </c>
      <c r="L19" s="102">
        <v>30</v>
      </c>
      <c r="M19" s="102">
        <v>500.16666666666669</v>
      </c>
      <c r="N19" s="114" t="s">
        <v>328</v>
      </c>
      <c r="O19" s="115"/>
      <c r="P19" s="115"/>
      <c r="Q19" s="115"/>
      <c r="R19" s="115"/>
      <c r="S19" s="115"/>
      <c r="T19" s="115"/>
      <c r="U19" s="115"/>
      <c r="V19" s="115"/>
    </row>
    <row r="20" spans="1:26" ht="17.25" customHeight="1">
      <c r="A20" s="12" t="s">
        <v>329</v>
      </c>
      <c r="B20" s="101">
        <v>3451</v>
      </c>
      <c r="C20" s="95">
        <v>2372</v>
      </c>
      <c r="D20" s="298">
        <v>1079</v>
      </c>
      <c r="E20" s="102">
        <v>986</v>
      </c>
      <c r="F20" s="95">
        <v>547</v>
      </c>
      <c r="G20" s="95">
        <v>439</v>
      </c>
      <c r="H20" s="95">
        <v>4437</v>
      </c>
      <c r="I20" s="102">
        <v>304</v>
      </c>
      <c r="J20" s="102">
        <v>753</v>
      </c>
      <c r="K20" s="354">
        <v>9621</v>
      </c>
      <c r="L20" s="102">
        <v>31</v>
      </c>
      <c r="M20" s="102">
        <v>143.12903225806451</v>
      </c>
      <c r="N20" s="114" t="s">
        <v>329</v>
      </c>
      <c r="O20" s="115"/>
      <c r="P20" s="115"/>
      <c r="Q20" s="115"/>
      <c r="R20" s="115"/>
      <c r="S20" s="115"/>
      <c r="T20" s="115"/>
      <c r="U20" s="115"/>
      <c r="V20" s="115"/>
    </row>
    <row r="21" spans="1:26" ht="17.25" customHeight="1">
      <c r="A21" s="12" t="s">
        <v>330</v>
      </c>
      <c r="B21" s="101">
        <v>3859</v>
      </c>
      <c r="C21" s="95">
        <v>1038</v>
      </c>
      <c r="D21" s="95">
        <v>2821</v>
      </c>
      <c r="E21" s="102">
        <v>1422</v>
      </c>
      <c r="F21" s="95">
        <v>577</v>
      </c>
      <c r="G21" s="95">
        <v>845</v>
      </c>
      <c r="H21" s="95">
        <v>5281</v>
      </c>
      <c r="I21" s="102">
        <v>321</v>
      </c>
      <c r="J21" s="102">
        <v>818</v>
      </c>
      <c r="K21" s="354">
        <v>9640</v>
      </c>
      <c r="L21" s="102">
        <v>31</v>
      </c>
      <c r="M21" s="102">
        <v>170.35483870967741</v>
      </c>
      <c r="N21" s="114" t="s">
        <v>330</v>
      </c>
      <c r="O21" s="115"/>
      <c r="P21" s="115"/>
      <c r="Q21" s="115"/>
      <c r="R21" s="115"/>
      <c r="S21" s="115"/>
      <c r="T21" s="115"/>
      <c r="U21" s="115"/>
      <c r="V21" s="115"/>
    </row>
    <row r="22" spans="1:26" ht="17.25" customHeight="1">
      <c r="A22" s="12"/>
      <c r="B22" s="101"/>
      <c r="C22" s="95"/>
      <c r="D22" s="95"/>
      <c r="E22" s="102"/>
      <c r="F22" s="95"/>
      <c r="G22" s="95"/>
      <c r="H22" s="95"/>
      <c r="K22" s="355"/>
      <c r="L22" s="95"/>
      <c r="M22" s="102"/>
      <c r="N22" s="114"/>
      <c r="O22" s="115"/>
      <c r="P22" s="115"/>
      <c r="Q22" s="115"/>
      <c r="R22" s="115"/>
      <c r="S22" s="115"/>
      <c r="T22" s="115"/>
      <c r="U22" s="115"/>
      <c r="V22" s="115"/>
    </row>
    <row r="23" spans="1:26" ht="17.25" customHeight="1">
      <c r="A23" s="12" t="s">
        <v>331</v>
      </c>
      <c r="B23" s="101">
        <v>16440</v>
      </c>
      <c r="C23" s="95">
        <v>14688</v>
      </c>
      <c r="D23" s="95">
        <v>1752</v>
      </c>
      <c r="E23" s="102">
        <v>1061</v>
      </c>
      <c r="F23" s="95">
        <v>504</v>
      </c>
      <c r="G23" s="95">
        <v>557</v>
      </c>
      <c r="H23" s="95">
        <v>17501</v>
      </c>
      <c r="I23" s="102">
        <v>307</v>
      </c>
      <c r="J23" s="102">
        <v>771</v>
      </c>
      <c r="K23" s="354">
        <v>9666</v>
      </c>
      <c r="L23" s="10">
        <v>30</v>
      </c>
      <c r="M23" s="102">
        <v>583.36666666666667</v>
      </c>
      <c r="N23" s="114" t="s">
        <v>331</v>
      </c>
      <c r="O23" s="115"/>
      <c r="P23" s="115"/>
      <c r="Q23" s="115"/>
      <c r="R23" s="115"/>
      <c r="S23" s="115"/>
      <c r="T23" s="115"/>
      <c r="U23" s="115"/>
      <c r="V23" s="115"/>
    </row>
    <row r="24" spans="1:26" ht="17.25" customHeight="1">
      <c r="A24" s="12" t="s">
        <v>332</v>
      </c>
      <c r="B24" s="101">
        <v>36021</v>
      </c>
      <c r="C24" s="95">
        <v>33820</v>
      </c>
      <c r="D24" s="95">
        <v>2201</v>
      </c>
      <c r="E24" s="102">
        <v>1346</v>
      </c>
      <c r="F24" s="95">
        <v>729</v>
      </c>
      <c r="G24" s="95">
        <v>617</v>
      </c>
      <c r="H24" s="95">
        <v>37367</v>
      </c>
      <c r="I24" s="102">
        <v>315</v>
      </c>
      <c r="J24" s="102">
        <v>798</v>
      </c>
      <c r="K24" s="354">
        <v>9686</v>
      </c>
      <c r="L24" s="102">
        <v>31</v>
      </c>
      <c r="M24" s="102">
        <v>1205.3870967741937</v>
      </c>
      <c r="N24" s="114" t="s">
        <v>332</v>
      </c>
      <c r="O24" s="115"/>
      <c r="P24" s="115"/>
      <c r="Q24" s="115"/>
      <c r="R24" s="115"/>
      <c r="S24" s="115"/>
      <c r="T24" s="115"/>
      <c r="U24" s="115"/>
      <c r="V24" s="115"/>
    </row>
    <row r="25" spans="1:26" ht="17.25" customHeight="1">
      <c r="A25" s="12" t="s">
        <v>333</v>
      </c>
      <c r="B25" s="101">
        <v>20444</v>
      </c>
      <c r="C25" s="95">
        <v>18493</v>
      </c>
      <c r="D25" s="95">
        <v>1951</v>
      </c>
      <c r="E25" s="102">
        <v>1089</v>
      </c>
      <c r="F25" s="95">
        <v>563</v>
      </c>
      <c r="G25" s="95">
        <v>526</v>
      </c>
      <c r="H25" s="95">
        <v>21533</v>
      </c>
      <c r="I25" s="102">
        <v>303</v>
      </c>
      <c r="J25" s="102">
        <v>742</v>
      </c>
      <c r="K25" s="354">
        <v>9700</v>
      </c>
      <c r="L25" s="102">
        <v>30</v>
      </c>
      <c r="M25" s="102">
        <v>717.76666666666665</v>
      </c>
      <c r="N25" s="114" t="s">
        <v>333</v>
      </c>
      <c r="O25" s="115"/>
      <c r="P25" s="115"/>
      <c r="Q25" s="115"/>
      <c r="R25" s="115"/>
      <c r="S25" s="115"/>
      <c r="T25" s="115"/>
      <c r="U25" s="115"/>
      <c r="V25" s="115"/>
    </row>
    <row r="26" spans="1:26" ht="17.25" customHeight="1" thickBot="1">
      <c r="A26" s="74" t="s">
        <v>334</v>
      </c>
      <c r="B26" s="101">
        <v>3401</v>
      </c>
      <c r="C26" s="95">
        <v>2450</v>
      </c>
      <c r="D26" s="83">
        <v>951</v>
      </c>
      <c r="E26" s="102">
        <v>685</v>
      </c>
      <c r="F26" s="83">
        <v>247</v>
      </c>
      <c r="G26" s="83">
        <v>438</v>
      </c>
      <c r="H26" s="95">
        <v>4086</v>
      </c>
      <c r="I26" s="102">
        <v>254</v>
      </c>
      <c r="J26" s="102">
        <v>675</v>
      </c>
      <c r="K26" s="354">
        <v>9714</v>
      </c>
      <c r="L26" s="102">
        <v>28</v>
      </c>
      <c r="M26" s="102">
        <v>145.92857142857142</v>
      </c>
      <c r="N26" s="116" t="s">
        <v>334</v>
      </c>
      <c r="O26" s="118"/>
      <c r="P26" s="118"/>
      <c r="Q26" s="118"/>
      <c r="R26" s="118"/>
      <c r="S26" s="118"/>
      <c r="T26" s="118"/>
      <c r="U26" s="118"/>
      <c r="V26" s="118"/>
      <c r="W26" s="23"/>
      <c r="X26" s="23"/>
      <c r="Y26" s="23"/>
      <c r="Z26" s="23"/>
    </row>
    <row r="27" spans="1:26" s="45" customFormat="1">
      <c r="A27" s="14" t="s">
        <v>883</v>
      </c>
      <c r="B27" s="117"/>
      <c r="C27" s="117"/>
      <c r="D27" s="117"/>
      <c r="E27" s="117"/>
      <c r="F27" s="117"/>
      <c r="G27" s="117"/>
      <c r="H27" s="117"/>
      <c r="I27" s="117"/>
      <c r="J27" s="117"/>
      <c r="K27" s="295"/>
      <c r="L27" s="119"/>
      <c r="M27" s="117"/>
      <c r="N27" s="118"/>
    </row>
    <row r="28" spans="1:26" s="45" customFormat="1">
      <c r="A28" s="23"/>
      <c r="B28" s="91"/>
      <c r="C28" s="91"/>
      <c r="D28" s="91"/>
      <c r="E28" s="23"/>
      <c r="F28" s="23"/>
      <c r="G28" s="23"/>
      <c r="H28" s="23"/>
      <c r="I28" s="23"/>
      <c r="J28" s="23"/>
      <c r="K28" s="23"/>
      <c r="L28" s="23"/>
      <c r="M28" s="23"/>
    </row>
    <row r="29" spans="1:26">
      <c r="H29" s="82"/>
      <c r="I29" s="82"/>
      <c r="J29" s="82"/>
    </row>
    <row r="30" spans="1:26">
      <c r="A30" s="11"/>
      <c r="B30" s="11"/>
      <c r="C30" s="90"/>
      <c r="D30" s="90"/>
      <c r="E30" s="90"/>
      <c r="F30" s="90"/>
      <c r="G30" s="90"/>
      <c r="H30" s="82"/>
      <c r="I30" s="82"/>
      <c r="J30" s="82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6">
      <c r="A31" s="11"/>
      <c r="B31" s="11"/>
      <c r="H31" s="82"/>
      <c r="I31" s="82"/>
      <c r="J31" s="82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</sheetData>
  <mergeCells count="14">
    <mergeCell ref="N5:N6"/>
    <mergeCell ref="L5:L6"/>
    <mergeCell ref="E5:G5"/>
    <mergeCell ref="A1:G1"/>
    <mergeCell ref="H1:N1"/>
    <mergeCell ref="H3:N3"/>
    <mergeCell ref="A3:G3"/>
    <mergeCell ref="A4:G4"/>
    <mergeCell ref="H4:N4"/>
    <mergeCell ref="A5:A6"/>
    <mergeCell ref="M5:M6"/>
    <mergeCell ref="B5:D5"/>
    <mergeCell ref="H5:H6"/>
    <mergeCell ref="I5:K5"/>
  </mergeCells>
  <phoneticPr fontId="2"/>
  <pageMargins left="0.59055118110236227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zoomScale="130" zoomScaleNormal="130" workbookViewId="0">
      <selection sqref="A1:M1"/>
    </sheetView>
  </sheetViews>
  <sheetFormatPr defaultColWidth="1.375" defaultRowHeight="10.5"/>
  <cols>
    <col min="1" max="1" width="9.375" style="10" customWidth="1"/>
    <col min="2" max="2" width="5.75" style="10" customWidth="1"/>
    <col min="3" max="5" width="7.25" style="10" customWidth="1"/>
    <col min="6" max="6" width="7.5" style="10" customWidth="1"/>
    <col min="7" max="8" width="7.25" style="10" customWidth="1"/>
    <col min="9" max="9" width="7.5" style="10" customWidth="1"/>
    <col min="10" max="11" width="7.25" style="10" customWidth="1"/>
    <col min="12" max="12" width="7.5" style="10" customWidth="1"/>
    <col min="13" max="13" width="7" style="10" customWidth="1"/>
    <col min="14" max="16384" width="1.375" style="10"/>
  </cols>
  <sheetData>
    <row r="1" spans="1:13" ht="17.25" customHeight="1">
      <c r="A1" s="498" t="s">
        <v>1006</v>
      </c>
      <c r="B1" s="593"/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</row>
    <row r="2" spans="1:13" s="11" customFormat="1" ht="7.5" customHeight="1">
      <c r="A2" s="68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</row>
    <row r="3" spans="1:13" s="11" customFormat="1" ht="13.5" customHeight="1">
      <c r="A3" s="23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11" customFormat="1" ht="7.5" customHeight="1">
      <c r="A4" s="68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</row>
    <row r="5" spans="1:13" s="11" customFormat="1" ht="13.5">
      <c r="A5" s="403" t="s">
        <v>5</v>
      </c>
      <c r="B5" s="403"/>
      <c r="C5" s="403"/>
      <c r="D5" s="403"/>
      <c r="E5" s="403"/>
      <c r="F5" s="403"/>
      <c r="G5" s="403"/>
      <c r="H5" s="403"/>
      <c r="I5" s="403"/>
      <c r="J5" s="403"/>
      <c r="K5" s="403"/>
      <c r="L5" s="403"/>
      <c r="M5" s="403"/>
    </row>
    <row r="6" spans="1:13" ht="11.25" customHeight="1" thickBot="1">
      <c r="M6" s="74" t="s">
        <v>6</v>
      </c>
    </row>
    <row r="7" spans="1:13" ht="11.25" customHeight="1">
      <c r="A7" s="413" t="s">
        <v>876</v>
      </c>
      <c r="B7" s="594" t="s">
        <v>47</v>
      </c>
      <c r="C7" s="600" t="s">
        <v>8</v>
      </c>
      <c r="D7" s="601" t="s">
        <v>9</v>
      </c>
      <c r="E7" s="602"/>
      <c r="F7" s="602"/>
      <c r="G7" s="602"/>
      <c r="H7" s="602"/>
      <c r="I7" s="602"/>
      <c r="J7" s="603"/>
      <c r="K7" s="603"/>
      <c r="L7" s="290"/>
      <c r="M7" s="597" t="s">
        <v>10</v>
      </c>
    </row>
    <row r="8" spans="1:13" ht="11.25" customHeight="1">
      <c r="A8" s="395"/>
      <c r="B8" s="595"/>
      <c r="C8" s="595"/>
      <c r="D8" s="589" t="s">
        <v>674</v>
      </c>
      <c r="E8" s="590"/>
      <c r="F8" s="591"/>
      <c r="G8" s="589" t="s">
        <v>32</v>
      </c>
      <c r="H8" s="590"/>
      <c r="I8" s="591"/>
      <c r="J8" s="589" t="s">
        <v>33</v>
      </c>
      <c r="K8" s="592"/>
      <c r="L8" s="591"/>
      <c r="M8" s="598"/>
    </row>
    <row r="9" spans="1:13" ht="11.25" customHeight="1">
      <c r="A9" s="406"/>
      <c r="B9" s="596"/>
      <c r="C9" s="596"/>
      <c r="D9" s="211" t="s">
        <v>13</v>
      </c>
      <c r="E9" s="211" t="s">
        <v>14</v>
      </c>
      <c r="F9" s="291" t="s">
        <v>780</v>
      </c>
      <c r="G9" s="211" t="s">
        <v>13</v>
      </c>
      <c r="H9" s="211" t="s">
        <v>14</v>
      </c>
      <c r="I9" s="291" t="s">
        <v>780</v>
      </c>
      <c r="J9" s="211" t="s">
        <v>13</v>
      </c>
      <c r="K9" s="239" t="s">
        <v>14</v>
      </c>
      <c r="L9" s="291" t="s">
        <v>780</v>
      </c>
      <c r="M9" s="599"/>
    </row>
    <row r="10" spans="1:13" ht="6" customHeight="1">
      <c r="A10" s="12"/>
      <c r="B10" s="257"/>
      <c r="C10" s="247"/>
      <c r="D10" s="214"/>
      <c r="E10" s="214"/>
      <c r="F10" s="214"/>
      <c r="G10" s="214"/>
      <c r="H10" s="214"/>
      <c r="I10" s="214"/>
      <c r="J10" s="214"/>
      <c r="K10" s="214"/>
      <c r="L10" s="214"/>
      <c r="M10" s="205"/>
    </row>
    <row r="11" spans="1:13" ht="11.25" customHeight="1">
      <c r="A11" s="35" t="s">
        <v>1061</v>
      </c>
      <c r="B11" s="245">
        <v>356</v>
      </c>
      <c r="C11" s="219">
        <v>155507</v>
      </c>
      <c r="D11" s="219">
        <v>44560</v>
      </c>
      <c r="E11" s="219">
        <v>43458</v>
      </c>
      <c r="F11" s="219">
        <v>5207</v>
      </c>
      <c r="G11" s="219">
        <v>1084</v>
      </c>
      <c r="H11" s="219">
        <v>5284</v>
      </c>
      <c r="I11" s="219">
        <v>64</v>
      </c>
      <c r="J11" s="219">
        <v>4090</v>
      </c>
      <c r="K11" s="219">
        <v>25176</v>
      </c>
      <c r="L11" s="219">
        <v>275</v>
      </c>
      <c r="M11" s="219">
        <v>26309</v>
      </c>
    </row>
    <row r="12" spans="1:13" ht="11.25" customHeight="1">
      <c r="A12" s="35" t="s">
        <v>1062</v>
      </c>
      <c r="B12" s="245">
        <v>362</v>
      </c>
      <c r="C12" s="219">
        <v>205322</v>
      </c>
      <c r="D12" s="219">
        <v>66736</v>
      </c>
      <c r="E12" s="219">
        <v>63081</v>
      </c>
      <c r="F12" s="219">
        <v>3856</v>
      </c>
      <c r="G12" s="219">
        <v>199</v>
      </c>
      <c r="H12" s="219">
        <v>6463</v>
      </c>
      <c r="I12" s="219">
        <v>187</v>
      </c>
      <c r="J12" s="219">
        <v>7623</v>
      </c>
      <c r="K12" s="219">
        <v>32316</v>
      </c>
      <c r="L12" s="219">
        <v>333</v>
      </c>
      <c r="M12" s="219">
        <v>24528</v>
      </c>
    </row>
    <row r="13" spans="1:13" ht="11.25" customHeight="1">
      <c r="A13" s="35" t="s">
        <v>1063</v>
      </c>
      <c r="B13" s="245">
        <v>353</v>
      </c>
      <c r="C13" s="219">
        <v>114806</v>
      </c>
      <c r="D13" s="219">
        <v>35239</v>
      </c>
      <c r="E13" s="219">
        <v>22359</v>
      </c>
      <c r="F13" s="219">
        <v>3535</v>
      </c>
      <c r="G13" s="219">
        <v>218</v>
      </c>
      <c r="H13" s="219">
        <v>129</v>
      </c>
      <c r="I13" s="219">
        <v>4763</v>
      </c>
      <c r="J13" s="219">
        <v>5211</v>
      </c>
      <c r="K13" s="219">
        <v>2866</v>
      </c>
      <c r="L13" s="219">
        <v>23337</v>
      </c>
      <c r="M13" s="219">
        <v>17149</v>
      </c>
    </row>
    <row r="14" spans="1:13" ht="11.25" customHeight="1">
      <c r="A14" s="35" t="s">
        <v>1064</v>
      </c>
      <c r="B14" s="245">
        <v>353</v>
      </c>
      <c r="C14" s="219">
        <v>120100</v>
      </c>
      <c r="D14" s="219">
        <v>26236</v>
      </c>
      <c r="E14" s="219">
        <v>21757</v>
      </c>
      <c r="F14" s="219">
        <v>10077</v>
      </c>
      <c r="G14" s="219">
        <v>439</v>
      </c>
      <c r="H14" s="219">
        <v>4268</v>
      </c>
      <c r="I14" s="219">
        <v>635</v>
      </c>
      <c r="J14" s="219">
        <v>6970</v>
      </c>
      <c r="K14" s="219">
        <v>30155</v>
      </c>
      <c r="L14" s="219">
        <v>2411</v>
      </c>
      <c r="M14" s="219">
        <v>17152</v>
      </c>
    </row>
    <row r="15" spans="1:13" ht="11.25" customHeight="1">
      <c r="A15" s="35" t="s">
        <v>1065</v>
      </c>
      <c r="B15" s="245">
        <f>SUM(B17:B28)</f>
        <v>352</v>
      </c>
      <c r="C15" s="219">
        <f t="shared" ref="C15:M15" si="0">SUM(C17:C28)</f>
        <v>99712</v>
      </c>
      <c r="D15" s="219">
        <f t="shared" si="0"/>
        <v>29384</v>
      </c>
      <c r="E15" s="219">
        <f t="shared" si="0"/>
        <v>14339</v>
      </c>
      <c r="F15" s="219">
        <f t="shared" si="0"/>
        <v>1373</v>
      </c>
      <c r="G15" s="219">
        <f t="shared" si="0"/>
        <v>333</v>
      </c>
      <c r="H15" s="219">
        <f t="shared" si="0"/>
        <v>3665</v>
      </c>
      <c r="I15" s="219">
        <f>SUM(I17:I28)</f>
        <v>333</v>
      </c>
      <c r="J15" s="219">
        <f>SUM(J17:J28)</f>
        <v>3805</v>
      </c>
      <c r="K15" s="219">
        <f t="shared" si="0"/>
        <v>26291</v>
      </c>
      <c r="L15" s="219">
        <f>SUM(L17:L28)</f>
        <v>1252</v>
      </c>
      <c r="M15" s="219">
        <f t="shared" si="0"/>
        <v>18937</v>
      </c>
    </row>
    <row r="16" spans="1:13" ht="6" customHeight="1">
      <c r="A16" s="12"/>
      <c r="B16" s="246"/>
      <c r="C16" s="247"/>
      <c r="D16" s="214"/>
      <c r="E16" s="214"/>
      <c r="F16" s="214"/>
      <c r="G16" s="214"/>
      <c r="H16" s="214"/>
      <c r="I16" s="214"/>
      <c r="J16" s="214"/>
      <c r="K16" s="214"/>
      <c r="L16" s="214"/>
      <c r="M16" s="205"/>
    </row>
    <row r="17" spans="1:13" ht="11.25" customHeight="1">
      <c r="A17" s="248" t="s">
        <v>1066</v>
      </c>
      <c r="B17" s="246">
        <v>29</v>
      </c>
      <c r="C17" s="247">
        <v>5020</v>
      </c>
      <c r="D17" s="214">
        <v>2142</v>
      </c>
      <c r="E17" s="214">
        <v>879</v>
      </c>
      <c r="F17" s="214">
        <v>127</v>
      </c>
      <c r="G17" s="214">
        <v>5</v>
      </c>
      <c r="H17" s="214">
        <v>0</v>
      </c>
      <c r="I17" s="214">
        <v>17</v>
      </c>
      <c r="J17" s="214">
        <v>323</v>
      </c>
      <c r="K17" s="214">
        <v>914</v>
      </c>
      <c r="L17" s="197">
        <v>86</v>
      </c>
      <c r="M17" s="214">
        <v>527</v>
      </c>
    </row>
    <row r="18" spans="1:13" ht="11.25" customHeight="1">
      <c r="A18" s="12" t="s">
        <v>681</v>
      </c>
      <c r="B18" s="246">
        <v>30</v>
      </c>
      <c r="C18" s="247">
        <v>12402</v>
      </c>
      <c r="D18" s="214">
        <v>2790</v>
      </c>
      <c r="E18" s="214">
        <v>1715</v>
      </c>
      <c r="F18" s="214">
        <v>202</v>
      </c>
      <c r="G18" s="214">
        <v>18</v>
      </c>
      <c r="H18" s="214">
        <v>204</v>
      </c>
      <c r="I18" s="214">
        <v>51</v>
      </c>
      <c r="J18" s="214">
        <v>735</v>
      </c>
      <c r="K18" s="214">
        <v>5276</v>
      </c>
      <c r="L18" s="197">
        <v>324</v>
      </c>
      <c r="M18" s="214">
        <v>1087</v>
      </c>
    </row>
    <row r="19" spans="1:13" ht="11.25" customHeight="1">
      <c r="A19" s="12" t="s">
        <v>682</v>
      </c>
      <c r="B19" s="246">
        <v>30</v>
      </c>
      <c r="C19" s="247">
        <v>8570</v>
      </c>
      <c r="D19" s="214">
        <v>1943</v>
      </c>
      <c r="E19" s="214">
        <v>1183</v>
      </c>
      <c r="F19" s="214">
        <v>96</v>
      </c>
      <c r="G19" s="214">
        <v>9</v>
      </c>
      <c r="H19" s="214">
        <v>116</v>
      </c>
      <c r="I19" s="214">
        <v>25</v>
      </c>
      <c r="J19" s="214">
        <v>108</v>
      </c>
      <c r="K19" s="214">
        <v>3159</v>
      </c>
      <c r="L19" s="197">
        <v>107</v>
      </c>
      <c r="M19" s="214">
        <v>1824</v>
      </c>
    </row>
    <row r="20" spans="1:13" ht="11.25" customHeight="1">
      <c r="A20" s="12" t="s">
        <v>683</v>
      </c>
      <c r="B20" s="246">
        <v>29</v>
      </c>
      <c r="C20" s="247">
        <v>4825</v>
      </c>
      <c r="D20" s="214">
        <v>1994</v>
      </c>
      <c r="E20" s="214">
        <v>982</v>
      </c>
      <c r="F20" s="214">
        <v>64</v>
      </c>
      <c r="G20" s="214">
        <v>16</v>
      </c>
      <c r="H20" s="214">
        <v>76</v>
      </c>
      <c r="I20" s="214">
        <v>20</v>
      </c>
      <c r="J20" s="214">
        <v>161</v>
      </c>
      <c r="K20" s="214">
        <v>278</v>
      </c>
      <c r="L20" s="197">
        <v>19</v>
      </c>
      <c r="M20" s="214">
        <v>1215</v>
      </c>
    </row>
    <row r="21" spans="1:13" ht="11.25" customHeight="1">
      <c r="A21" s="12" t="s">
        <v>684</v>
      </c>
      <c r="B21" s="246">
        <v>30</v>
      </c>
      <c r="C21" s="247">
        <v>8221</v>
      </c>
      <c r="D21" s="214">
        <v>3650</v>
      </c>
      <c r="E21" s="214">
        <v>662</v>
      </c>
      <c r="F21" s="214">
        <v>136</v>
      </c>
      <c r="G21" s="214">
        <v>91</v>
      </c>
      <c r="H21" s="214">
        <v>30</v>
      </c>
      <c r="I21" s="214">
        <v>7</v>
      </c>
      <c r="J21" s="214">
        <v>1126</v>
      </c>
      <c r="K21" s="214">
        <v>103</v>
      </c>
      <c r="L21" s="197">
        <v>25</v>
      </c>
      <c r="M21" s="214">
        <v>2391</v>
      </c>
    </row>
    <row r="22" spans="1:13" ht="11.25" customHeight="1">
      <c r="A22" s="12" t="s">
        <v>685</v>
      </c>
      <c r="B22" s="246">
        <v>29</v>
      </c>
      <c r="C22" s="247">
        <v>10796</v>
      </c>
      <c r="D22" s="214">
        <v>2827</v>
      </c>
      <c r="E22" s="214">
        <v>1366</v>
      </c>
      <c r="F22" s="214">
        <v>107</v>
      </c>
      <c r="G22" s="214">
        <v>60</v>
      </c>
      <c r="H22" s="214">
        <v>52</v>
      </c>
      <c r="I22" s="214">
        <v>12</v>
      </c>
      <c r="J22" s="214">
        <v>319</v>
      </c>
      <c r="K22" s="214">
        <v>4128</v>
      </c>
      <c r="L22" s="197">
        <v>119</v>
      </c>
      <c r="M22" s="214">
        <v>1806</v>
      </c>
    </row>
    <row r="23" spans="1:13" ht="11.25" customHeight="1">
      <c r="A23" s="12" t="s">
        <v>686</v>
      </c>
      <c r="B23" s="246">
        <v>30</v>
      </c>
      <c r="C23" s="247">
        <v>17785</v>
      </c>
      <c r="D23" s="214">
        <v>2997</v>
      </c>
      <c r="E23" s="214">
        <v>1951</v>
      </c>
      <c r="F23" s="214">
        <v>82</v>
      </c>
      <c r="G23" s="214">
        <v>17</v>
      </c>
      <c r="H23" s="214">
        <v>1305</v>
      </c>
      <c r="I23" s="214">
        <v>69</v>
      </c>
      <c r="J23" s="214">
        <v>369</v>
      </c>
      <c r="K23" s="214">
        <v>7875</v>
      </c>
      <c r="L23" s="197">
        <v>300</v>
      </c>
      <c r="M23" s="214">
        <v>2820</v>
      </c>
    </row>
    <row r="24" spans="1:13" ht="11.25" customHeight="1">
      <c r="A24" s="12" t="s">
        <v>687</v>
      </c>
      <c r="B24" s="246">
        <v>29</v>
      </c>
      <c r="C24" s="247">
        <v>13526</v>
      </c>
      <c r="D24" s="214">
        <v>2963</v>
      </c>
      <c r="E24" s="214">
        <v>2110</v>
      </c>
      <c r="F24" s="214">
        <v>123</v>
      </c>
      <c r="G24" s="214">
        <v>25</v>
      </c>
      <c r="H24" s="214">
        <v>1264</v>
      </c>
      <c r="I24" s="214">
        <v>54</v>
      </c>
      <c r="J24" s="214">
        <v>144</v>
      </c>
      <c r="K24" s="214">
        <v>3274</v>
      </c>
      <c r="L24" s="197">
        <v>165</v>
      </c>
      <c r="M24" s="214">
        <v>3404</v>
      </c>
    </row>
    <row r="25" spans="1:13" ht="11.25" customHeight="1">
      <c r="A25" s="12" t="s">
        <v>688</v>
      </c>
      <c r="B25" s="246">
        <v>29</v>
      </c>
      <c r="C25" s="247">
        <v>4876</v>
      </c>
      <c r="D25" s="214">
        <v>1856</v>
      </c>
      <c r="E25" s="214">
        <v>300</v>
      </c>
      <c r="F25" s="214">
        <v>109</v>
      </c>
      <c r="G25" s="214">
        <v>10</v>
      </c>
      <c r="H25" s="214">
        <v>180</v>
      </c>
      <c r="I25" s="214">
        <v>10</v>
      </c>
      <c r="J25" s="214">
        <v>114</v>
      </c>
      <c r="K25" s="214">
        <v>604</v>
      </c>
      <c r="L25" s="197">
        <v>34</v>
      </c>
      <c r="M25" s="214">
        <v>1659</v>
      </c>
    </row>
    <row r="26" spans="1:13" ht="11.25" customHeight="1">
      <c r="A26" s="12" t="s">
        <v>1067</v>
      </c>
      <c r="B26" s="246">
        <v>30</v>
      </c>
      <c r="C26" s="247">
        <v>3249</v>
      </c>
      <c r="D26" s="214">
        <v>1592</v>
      </c>
      <c r="E26" s="214">
        <v>563</v>
      </c>
      <c r="F26" s="214">
        <v>77</v>
      </c>
      <c r="G26" s="214">
        <v>15</v>
      </c>
      <c r="H26" s="214">
        <v>12</v>
      </c>
      <c r="I26" s="214">
        <v>20</v>
      </c>
      <c r="J26" s="214">
        <v>97</v>
      </c>
      <c r="K26" s="214">
        <v>23</v>
      </c>
      <c r="L26" s="197">
        <v>33</v>
      </c>
      <c r="M26" s="214">
        <v>817</v>
      </c>
    </row>
    <row r="27" spans="1:13" ht="11.25" customHeight="1">
      <c r="A27" s="12" t="s">
        <v>678</v>
      </c>
      <c r="B27" s="246">
        <v>27</v>
      </c>
      <c r="C27" s="247">
        <v>5422</v>
      </c>
      <c r="D27" s="214">
        <v>2181</v>
      </c>
      <c r="E27" s="214">
        <v>1832</v>
      </c>
      <c r="F27" s="214">
        <v>134</v>
      </c>
      <c r="G27" s="214">
        <v>52</v>
      </c>
      <c r="H27" s="214">
        <v>120</v>
      </c>
      <c r="I27" s="214">
        <v>14</v>
      </c>
      <c r="J27" s="214">
        <v>89</v>
      </c>
      <c r="K27" s="214">
        <v>220</v>
      </c>
      <c r="L27" s="197">
        <v>22</v>
      </c>
      <c r="M27" s="214">
        <v>758</v>
      </c>
    </row>
    <row r="28" spans="1:13" ht="14.25" customHeight="1">
      <c r="A28" s="35" t="s">
        <v>679</v>
      </c>
      <c r="B28" s="246">
        <v>30</v>
      </c>
      <c r="C28" s="247">
        <v>5020</v>
      </c>
      <c r="D28" s="214">
        <v>2449</v>
      </c>
      <c r="E28" s="214">
        <v>796</v>
      </c>
      <c r="F28" s="214">
        <v>116</v>
      </c>
      <c r="G28" s="214">
        <v>15</v>
      </c>
      <c r="H28" s="214">
        <v>306</v>
      </c>
      <c r="I28" s="214">
        <v>34</v>
      </c>
      <c r="J28" s="214">
        <v>220</v>
      </c>
      <c r="K28" s="214">
        <v>437</v>
      </c>
      <c r="L28" s="197">
        <v>18</v>
      </c>
      <c r="M28" s="214">
        <v>629</v>
      </c>
    </row>
    <row r="29" spans="1:13" ht="6" customHeight="1" thickBot="1">
      <c r="A29" s="35"/>
      <c r="B29" s="249"/>
      <c r="C29" s="247"/>
      <c r="D29" s="214"/>
      <c r="E29" s="223"/>
      <c r="F29" s="214"/>
      <c r="G29" s="214"/>
      <c r="H29" s="214"/>
      <c r="I29" s="214"/>
      <c r="J29" s="214"/>
      <c r="K29" s="214"/>
      <c r="L29" s="214"/>
      <c r="M29" s="214"/>
    </row>
    <row r="30" spans="1:13" ht="11.25" customHeight="1">
      <c r="A30" s="240" t="s">
        <v>34</v>
      </c>
      <c r="B30" s="240"/>
      <c r="C30" s="241"/>
      <c r="D30" s="241" t="s">
        <v>796</v>
      </c>
      <c r="E30" s="302" t="s">
        <v>947</v>
      </c>
      <c r="F30" s="263"/>
      <c r="G30" s="240"/>
      <c r="H30" s="240"/>
      <c r="I30" s="240"/>
      <c r="J30" s="240"/>
      <c r="K30" s="240"/>
      <c r="L30" s="240"/>
      <c r="M30" s="240"/>
    </row>
    <row r="31" spans="1:13" ht="11.25" customHeight="1">
      <c r="C31" s="195"/>
      <c r="E31" s="302"/>
      <c r="F31" s="233"/>
    </row>
    <row r="33" spans="1:3">
      <c r="A33" s="12"/>
      <c r="B33" s="243"/>
      <c r="C33" s="243"/>
    </row>
    <row r="34" spans="1:3">
      <c r="A34" s="12"/>
      <c r="B34" s="243"/>
      <c r="C34" s="243"/>
    </row>
    <row r="35" spans="1:3">
      <c r="A35" s="12"/>
      <c r="B35" s="243"/>
      <c r="C35" s="243"/>
    </row>
    <row r="36" spans="1:3">
      <c r="A36" s="12"/>
      <c r="B36" s="243"/>
      <c r="C36" s="243"/>
    </row>
    <row r="37" spans="1:3">
      <c r="A37" s="12"/>
      <c r="B37" s="243"/>
      <c r="C37" s="243"/>
    </row>
    <row r="38" spans="1:3">
      <c r="A38" s="12"/>
      <c r="B38" s="243"/>
      <c r="C38" s="243"/>
    </row>
    <row r="39" spans="1:3">
      <c r="A39" s="12"/>
      <c r="B39" s="243"/>
      <c r="C39" s="243"/>
    </row>
    <row r="40" spans="1:3">
      <c r="A40" s="12"/>
      <c r="B40" s="243"/>
      <c r="C40" s="243"/>
    </row>
    <row r="41" spans="1:3">
      <c r="A41" s="12"/>
      <c r="B41" s="243"/>
      <c r="C41" s="243"/>
    </row>
    <row r="42" spans="1:3">
      <c r="A42" s="12"/>
      <c r="B42" s="243"/>
      <c r="C42" s="243"/>
    </row>
    <row r="43" spans="1:3">
      <c r="A43" s="12"/>
      <c r="B43" s="243"/>
      <c r="C43" s="243"/>
    </row>
    <row r="44" spans="1:3">
      <c r="A44" s="35"/>
      <c r="B44" s="243"/>
      <c r="C44" s="243"/>
    </row>
  </sheetData>
  <mergeCells count="10">
    <mergeCell ref="D8:F8"/>
    <mergeCell ref="G8:I8"/>
    <mergeCell ref="J8:L8"/>
    <mergeCell ref="A1:M1"/>
    <mergeCell ref="A7:A9"/>
    <mergeCell ref="B7:B9"/>
    <mergeCell ref="M7:M9"/>
    <mergeCell ref="A5:M5"/>
    <mergeCell ref="C7:C9"/>
    <mergeCell ref="D7:K7"/>
  </mergeCells>
  <phoneticPr fontId="2"/>
  <pageMargins left="0.23" right="0.34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zoomScale="130" zoomScaleNormal="130" workbookViewId="0">
      <selection activeCell="G2" sqref="G2"/>
    </sheetView>
  </sheetViews>
  <sheetFormatPr defaultColWidth="1.375" defaultRowHeight="10.5"/>
  <cols>
    <col min="1" max="1" width="0.875" style="10" customWidth="1"/>
    <col min="2" max="2" width="8.625" style="10" customWidth="1"/>
    <col min="3" max="3" width="12.625" style="10" customWidth="1"/>
    <col min="4" max="4" width="1.875" style="10" customWidth="1"/>
    <col min="5" max="13" width="8" style="10" customWidth="1"/>
    <col min="14" max="16384" width="1.375" style="10"/>
  </cols>
  <sheetData>
    <row r="1" spans="1:13" s="11" customFormat="1" ht="13.5">
      <c r="A1" s="403" t="s">
        <v>26</v>
      </c>
      <c r="B1" s="403"/>
      <c r="C1" s="604"/>
      <c r="D1" s="604"/>
      <c r="E1" s="604"/>
      <c r="F1" s="604"/>
      <c r="G1" s="604"/>
      <c r="H1" s="604"/>
      <c r="I1" s="604"/>
      <c r="J1" s="604"/>
      <c r="K1" s="604"/>
      <c r="L1" s="604"/>
      <c r="M1" s="604"/>
    </row>
    <row r="2" spans="1:13" ht="11.25" customHeight="1" thickBot="1">
      <c r="M2" s="74" t="s">
        <v>6</v>
      </c>
    </row>
    <row r="3" spans="1:13" ht="11.25" customHeight="1">
      <c r="A3" s="518" t="s">
        <v>27</v>
      </c>
      <c r="B3" s="518"/>
      <c r="C3" s="603"/>
      <c r="D3" s="606"/>
      <c r="E3" s="600" t="s">
        <v>7</v>
      </c>
      <c r="F3" s="600" t="s">
        <v>8</v>
      </c>
      <c r="G3" s="601" t="s">
        <v>9</v>
      </c>
      <c r="H3" s="602"/>
      <c r="I3" s="602"/>
      <c r="J3" s="602"/>
      <c r="K3" s="602"/>
      <c r="L3" s="605"/>
      <c r="M3" s="597" t="s">
        <v>10</v>
      </c>
    </row>
    <row r="4" spans="1:13" ht="11.25" customHeight="1">
      <c r="A4" s="607"/>
      <c r="B4" s="607"/>
      <c r="C4" s="607"/>
      <c r="D4" s="608"/>
      <c r="E4" s="595"/>
      <c r="F4" s="595"/>
      <c r="G4" s="589" t="s">
        <v>674</v>
      </c>
      <c r="H4" s="591"/>
      <c r="I4" s="589" t="s">
        <v>32</v>
      </c>
      <c r="J4" s="591"/>
      <c r="K4" s="589" t="s">
        <v>33</v>
      </c>
      <c r="L4" s="591"/>
      <c r="M4" s="598"/>
    </row>
    <row r="5" spans="1:13" ht="11.25" customHeight="1">
      <c r="A5" s="609"/>
      <c r="B5" s="609"/>
      <c r="C5" s="609"/>
      <c r="D5" s="610"/>
      <c r="E5" s="596"/>
      <c r="F5" s="596"/>
      <c r="G5" s="211" t="s">
        <v>13</v>
      </c>
      <c r="H5" s="211" t="s">
        <v>14</v>
      </c>
      <c r="I5" s="211" t="s">
        <v>13</v>
      </c>
      <c r="J5" s="211" t="s">
        <v>14</v>
      </c>
      <c r="K5" s="211" t="s">
        <v>13</v>
      </c>
      <c r="L5" s="211" t="s">
        <v>14</v>
      </c>
      <c r="M5" s="599"/>
    </row>
    <row r="6" spans="1:13" ht="5.25" customHeight="1">
      <c r="A6" s="35"/>
      <c r="B6" s="35"/>
      <c r="C6" s="12"/>
      <c r="D6" s="19"/>
      <c r="E6" s="257"/>
      <c r="F6" s="247"/>
      <c r="G6" s="214"/>
      <c r="H6" s="214"/>
      <c r="I6" s="214"/>
      <c r="J6" s="214"/>
      <c r="K6" s="214"/>
      <c r="L6" s="214"/>
      <c r="M6" s="205"/>
    </row>
    <row r="7" spans="1:13" ht="11.25" customHeight="1">
      <c r="A7" s="209"/>
      <c r="B7" s="35" t="s">
        <v>909</v>
      </c>
      <c r="C7" s="8" t="s">
        <v>972</v>
      </c>
      <c r="D7" s="252"/>
      <c r="E7" s="216">
        <v>258</v>
      </c>
      <c r="F7" s="218">
        <v>61441</v>
      </c>
      <c r="G7" s="218">
        <v>26200</v>
      </c>
      <c r="H7" s="218">
        <v>972</v>
      </c>
      <c r="I7" s="218">
        <v>133</v>
      </c>
      <c r="J7" s="218">
        <v>0</v>
      </c>
      <c r="K7" s="218">
        <v>2534</v>
      </c>
      <c r="L7" s="218">
        <v>270</v>
      </c>
      <c r="M7" s="218">
        <v>21463</v>
      </c>
    </row>
    <row r="8" spans="1:13" ht="11.25" customHeight="1">
      <c r="A8" s="209"/>
      <c r="B8" s="23"/>
      <c r="C8" s="8" t="s">
        <v>973</v>
      </c>
      <c r="D8" s="252"/>
      <c r="E8" s="245">
        <v>276</v>
      </c>
      <c r="F8" s="219">
        <v>569678</v>
      </c>
      <c r="G8" s="219">
        <v>338107</v>
      </c>
      <c r="H8" s="219">
        <v>151072</v>
      </c>
      <c r="I8" s="219">
        <v>2773</v>
      </c>
      <c r="J8" s="219">
        <v>188</v>
      </c>
      <c r="K8" s="219">
        <v>34492</v>
      </c>
      <c r="L8" s="219">
        <v>13252</v>
      </c>
      <c r="M8" s="219">
        <v>29794</v>
      </c>
    </row>
    <row r="9" spans="1:13" ht="11.25" customHeight="1">
      <c r="A9" s="209"/>
      <c r="B9" s="23"/>
      <c r="C9" s="8" t="s">
        <v>974</v>
      </c>
      <c r="D9" s="252"/>
      <c r="E9" s="245">
        <v>298</v>
      </c>
      <c r="F9" s="219">
        <v>140245</v>
      </c>
      <c r="G9" s="219">
        <v>66271</v>
      </c>
      <c r="H9" s="219">
        <v>22190</v>
      </c>
      <c r="I9" s="219">
        <v>797</v>
      </c>
      <c r="J9" s="219">
        <v>906</v>
      </c>
      <c r="K9" s="219">
        <v>7544</v>
      </c>
      <c r="L9" s="219">
        <v>3918</v>
      </c>
      <c r="M9" s="219">
        <v>38619</v>
      </c>
    </row>
    <row r="10" spans="1:13" ht="11.25" customHeight="1">
      <c r="A10" s="209"/>
      <c r="B10" s="23"/>
      <c r="C10" s="8" t="s">
        <v>975</v>
      </c>
      <c r="D10" s="252"/>
      <c r="E10" s="245">
        <v>239</v>
      </c>
      <c r="F10" s="219">
        <v>100859</v>
      </c>
      <c r="G10" s="219">
        <v>18397</v>
      </c>
      <c r="H10" s="219">
        <v>29505</v>
      </c>
      <c r="I10" s="219">
        <v>42</v>
      </c>
      <c r="J10" s="219">
        <v>450</v>
      </c>
      <c r="K10" s="219">
        <v>1724</v>
      </c>
      <c r="L10" s="219">
        <v>10448</v>
      </c>
      <c r="M10" s="219">
        <v>40293</v>
      </c>
    </row>
    <row r="11" spans="1:13" ht="11.25" customHeight="1">
      <c r="A11" s="209"/>
      <c r="B11" s="23"/>
      <c r="C11" s="8" t="s">
        <v>1068</v>
      </c>
      <c r="D11" s="252"/>
      <c r="E11" s="219">
        <v>324</v>
      </c>
      <c r="F11" s="219">
        <v>94491</v>
      </c>
      <c r="G11" s="219">
        <v>37578</v>
      </c>
      <c r="H11" s="219">
        <v>4115</v>
      </c>
      <c r="I11" s="219">
        <v>683</v>
      </c>
      <c r="J11" s="219">
        <v>24</v>
      </c>
      <c r="K11" s="219">
        <v>8064</v>
      </c>
      <c r="L11" s="219">
        <v>1164</v>
      </c>
      <c r="M11" s="219">
        <v>42863</v>
      </c>
    </row>
    <row r="12" spans="1:13" ht="5.25" customHeight="1">
      <c r="A12" s="35"/>
      <c r="B12" s="35"/>
      <c r="C12" s="12"/>
      <c r="D12" s="19"/>
      <c r="E12" s="246"/>
      <c r="F12" s="247"/>
      <c r="G12" s="214"/>
      <c r="H12" s="214"/>
      <c r="I12" s="214"/>
      <c r="J12" s="214"/>
      <c r="K12" s="214"/>
      <c r="L12" s="214"/>
      <c r="M12" s="205"/>
    </row>
    <row r="13" spans="1:13" ht="32.25" customHeight="1">
      <c r="A13" s="250"/>
      <c r="B13" s="611" t="s">
        <v>1106</v>
      </c>
      <c r="C13" s="611"/>
      <c r="D13" s="255"/>
      <c r="E13" s="246">
        <v>49</v>
      </c>
      <c r="F13" s="247">
        <v>7823</v>
      </c>
      <c r="G13" s="214">
        <v>3377</v>
      </c>
      <c r="H13" s="214">
        <v>551</v>
      </c>
      <c r="I13" s="214">
        <v>0</v>
      </c>
      <c r="J13" s="214">
        <v>0</v>
      </c>
      <c r="K13" s="214">
        <v>0</v>
      </c>
      <c r="L13" s="214">
        <v>0</v>
      </c>
      <c r="M13" s="205">
        <v>3895</v>
      </c>
    </row>
    <row r="14" spans="1:13" ht="21" customHeight="1">
      <c r="A14" s="251"/>
      <c r="B14" s="612" t="s">
        <v>1069</v>
      </c>
      <c r="C14" s="612"/>
      <c r="D14" s="256"/>
      <c r="E14" s="246">
        <v>49</v>
      </c>
      <c r="F14" s="247">
        <v>8752</v>
      </c>
      <c r="G14" s="214">
        <v>0</v>
      </c>
      <c r="H14" s="214">
        <v>0</v>
      </c>
      <c r="I14" s="214">
        <v>0</v>
      </c>
      <c r="J14" s="214">
        <v>0</v>
      </c>
      <c r="K14" s="214">
        <v>0</v>
      </c>
      <c r="L14" s="214">
        <v>0</v>
      </c>
      <c r="M14" s="205">
        <v>8752</v>
      </c>
    </row>
    <row r="15" spans="1:13" ht="21" customHeight="1">
      <c r="A15" s="251"/>
      <c r="B15" s="613" t="s">
        <v>1105</v>
      </c>
      <c r="C15" s="613"/>
      <c r="D15" s="256"/>
      <c r="E15" s="246">
        <v>46</v>
      </c>
      <c r="F15" s="247">
        <v>13180</v>
      </c>
      <c r="G15" s="214">
        <v>7302</v>
      </c>
      <c r="H15" s="214">
        <v>2108</v>
      </c>
      <c r="I15" s="214">
        <v>190</v>
      </c>
      <c r="J15" s="214">
        <v>24</v>
      </c>
      <c r="K15" s="214">
        <v>0</v>
      </c>
      <c r="L15" s="214">
        <v>0</v>
      </c>
      <c r="M15" s="205">
        <v>3556</v>
      </c>
    </row>
    <row r="16" spans="1:13" ht="21" customHeight="1">
      <c r="A16" s="251"/>
      <c r="B16" s="612" t="s">
        <v>1070</v>
      </c>
      <c r="C16" s="612"/>
      <c r="D16" s="256"/>
      <c r="E16" s="246">
        <v>65</v>
      </c>
      <c r="F16" s="247">
        <v>43251</v>
      </c>
      <c r="G16" s="214">
        <v>20631</v>
      </c>
      <c r="H16" s="214">
        <v>103</v>
      </c>
      <c r="I16" s="214">
        <v>493</v>
      </c>
      <c r="J16" s="214">
        <v>0</v>
      </c>
      <c r="K16" s="214">
        <v>8064</v>
      </c>
      <c r="L16" s="214">
        <v>1164</v>
      </c>
      <c r="M16" s="205">
        <v>12796</v>
      </c>
    </row>
    <row r="17" spans="1:13" ht="30" customHeight="1">
      <c r="A17" s="251"/>
      <c r="B17" s="613" t="s">
        <v>1071</v>
      </c>
      <c r="C17" s="613"/>
      <c r="D17" s="256"/>
      <c r="E17" s="246">
        <v>50</v>
      </c>
      <c r="F17" s="247">
        <v>15250</v>
      </c>
      <c r="G17" s="214">
        <v>3760</v>
      </c>
      <c r="H17" s="214">
        <v>627</v>
      </c>
      <c r="I17" s="214">
        <v>0</v>
      </c>
      <c r="J17" s="214">
        <v>0</v>
      </c>
      <c r="K17" s="214">
        <v>0</v>
      </c>
      <c r="L17" s="214">
        <v>0</v>
      </c>
      <c r="M17" s="205">
        <v>10863</v>
      </c>
    </row>
    <row r="18" spans="1:13" ht="21" customHeight="1">
      <c r="A18" s="251"/>
      <c r="B18" s="613" t="s">
        <v>1072</v>
      </c>
      <c r="C18" s="613"/>
      <c r="D18" s="256"/>
      <c r="E18" s="246">
        <v>65</v>
      </c>
      <c r="F18" s="247">
        <v>6235</v>
      </c>
      <c r="G18" s="214">
        <v>2508</v>
      </c>
      <c r="H18" s="214">
        <v>726</v>
      </c>
      <c r="I18" s="214">
        <v>0</v>
      </c>
      <c r="J18" s="214">
        <v>0</v>
      </c>
      <c r="K18" s="214">
        <v>0</v>
      </c>
      <c r="L18" s="214">
        <v>0</v>
      </c>
      <c r="M18" s="205">
        <v>3001</v>
      </c>
    </row>
    <row r="19" spans="1:13" ht="11.25" customHeight="1" thickBot="1">
      <c r="A19" s="74"/>
      <c r="B19" s="74"/>
      <c r="C19" s="74"/>
      <c r="D19" s="5"/>
      <c r="E19" s="385"/>
      <c r="F19" s="9"/>
      <c r="G19" s="9"/>
      <c r="H19" s="9"/>
      <c r="I19" s="9"/>
      <c r="J19" s="9"/>
    </row>
    <row r="20" spans="1:13">
      <c r="A20" s="55" t="s">
        <v>34</v>
      </c>
      <c r="B20" s="55"/>
      <c r="D20" s="55"/>
      <c r="J20" s="14"/>
      <c r="K20" s="240"/>
      <c r="L20" s="240"/>
      <c r="M20" s="240"/>
    </row>
    <row r="21" spans="1:13">
      <c r="E21" s="10" t="s">
        <v>1073</v>
      </c>
      <c r="I21" s="225"/>
      <c r="J21" s="225"/>
    </row>
    <row r="22" spans="1:13">
      <c r="E22" s="10" t="s">
        <v>1074</v>
      </c>
    </row>
    <row r="23" spans="1:13">
      <c r="E23" s="10" t="s">
        <v>1075</v>
      </c>
    </row>
    <row r="24" spans="1:13">
      <c r="E24" s="10" t="s">
        <v>1076</v>
      </c>
    </row>
    <row r="25" spans="1:13">
      <c r="E25" s="10" t="s">
        <v>1077</v>
      </c>
    </row>
  </sheetData>
  <mergeCells count="15">
    <mergeCell ref="B13:C13"/>
    <mergeCell ref="B14:C14"/>
    <mergeCell ref="B15:C15"/>
    <mergeCell ref="B16:C16"/>
    <mergeCell ref="B18:C18"/>
    <mergeCell ref="B17:C17"/>
    <mergeCell ref="A1:M1"/>
    <mergeCell ref="E3:E5"/>
    <mergeCell ref="M3:M5"/>
    <mergeCell ref="G4:H4"/>
    <mergeCell ref="K4:L4"/>
    <mergeCell ref="G3:L3"/>
    <mergeCell ref="F3:F5"/>
    <mergeCell ref="I4:J4"/>
    <mergeCell ref="A3:D5"/>
  </mergeCells>
  <phoneticPr fontId="2"/>
  <pageMargins left="0.3" right="0.36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145" zoomScaleNormal="145" workbookViewId="0">
      <selection activeCell="E1" sqref="E1:M1"/>
    </sheetView>
  </sheetViews>
  <sheetFormatPr defaultColWidth="1.375" defaultRowHeight="10.5"/>
  <cols>
    <col min="1" max="1" width="9.375" style="10" customWidth="1"/>
    <col min="2" max="3" width="7.25" style="10" customWidth="1"/>
    <col min="4" max="4" width="5" style="10" customWidth="1"/>
    <col min="5" max="5" width="9.375" style="10" customWidth="1"/>
    <col min="6" max="13" width="7.25" style="10" customWidth="1"/>
    <col min="14" max="16384" width="1.375" style="10"/>
  </cols>
  <sheetData>
    <row r="1" spans="1:13" s="11" customFormat="1" ht="15.75" customHeight="1">
      <c r="A1" s="403" t="s">
        <v>450</v>
      </c>
      <c r="B1" s="403"/>
      <c r="C1" s="403"/>
      <c r="D1" s="258"/>
      <c r="E1" s="403" t="s">
        <v>459</v>
      </c>
      <c r="F1" s="403"/>
      <c r="G1" s="403"/>
      <c r="H1" s="403"/>
      <c r="I1" s="403"/>
      <c r="J1" s="403"/>
      <c r="K1" s="403"/>
      <c r="L1" s="403"/>
      <c r="M1" s="403"/>
    </row>
    <row r="2" spans="1:13" ht="11.25" customHeight="1" thickBot="1">
      <c r="C2" s="12" t="s">
        <v>31</v>
      </c>
      <c r="M2" s="74" t="s">
        <v>641</v>
      </c>
    </row>
    <row r="3" spans="1:13" ht="13.5" customHeight="1">
      <c r="A3" s="519" t="s">
        <v>452</v>
      </c>
      <c r="B3" s="600" t="s">
        <v>453</v>
      </c>
      <c r="C3" s="597" t="s">
        <v>454</v>
      </c>
      <c r="D3" s="209"/>
      <c r="E3" s="519" t="s">
        <v>452</v>
      </c>
      <c r="F3" s="601" t="s">
        <v>642</v>
      </c>
      <c r="G3" s="602"/>
      <c r="H3" s="601" t="s">
        <v>643</v>
      </c>
      <c r="I3" s="602"/>
      <c r="J3" s="601" t="s">
        <v>644</v>
      </c>
      <c r="K3" s="602"/>
      <c r="L3" s="601" t="s">
        <v>645</v>
      </c>
      <c r="M3" s="602"/>
    </row>
    <row r="4" spans="1:13" ht="13.5" customHeight="1">
      <c r="A4" s="610"/>
      <c r="B4" s="614"/>
      <c r="C4" s="615"/>
      <c r="D4" s="209"/>
      <c r="E4" s="610"/>
      <c r="F4" s="211" t="s">
        <v>456</v>
      </c>
      <c r="G4" s="211" t="s">
        <v>457</v>
      </c>
      <c r="H4" s="211" t="s">
        <v>456</v>
      </c>
      <c r="I4" s="211" t="s">
        <v>457</v>
      </c>
      <c r="J4" s="211" t="s">
        <v>456</v>
      </c>
      <c r="K4" s="211" t="s">
        <v>457</v>
      </c>
      <c r="L4" s="211" t="s">
        <v>456</v>
      </c>
      <c r="M4" s="239" t="s">
        <v>457</v>
      </c>
    </row>
    <row r="5" spans="1:13" ht="5.25" customHeight="1">
      <c r="A5" s="265"/>
      <c r="B5" s="266"/>
      <c r="C5" s="267"/>
      <c r="D5" s="209"/>
      <c r="E5" s="265"/>
      <c r="F5" s="209"/>
      <c r="G5" s="209"/>
      <c r="H5" s="209"/>
      <c r="I5" s="209"/>
      <c r="J5" s="209"/>
      <c r="K5" s="209"/>
      <c r="L5" s="209"/>
      <c r="M5" s="209"/>
    </row>
    <row r="6" spans="1:13" ht="15" customHeight="1">
      <c r="A6" s="19" t="s">
        <v>1038</v>
      </c>
      <c r="B6" s="216">
        <v>350</v>
      </c>
      <c r="C6" s="218">
        <v>22902</v>
      </c>
      <c r="D6" s="209"/>
      <c r="E6" s="19" t="s">
        <v>1038</v>
      </c>
      <c r="F6" s="218">
        <v>101</v>
      </c>
      <c r="G6" s="218">
        <v>28641</v>
      </c>
      <c r="H6" s="218">
        <v>62</v>
      </c>
      <c r="I6" s="218">
        <v>4791</v>
      </c>
      <c r="J6" s="218">
        <v>10</v>
      </c>
      <c r="K6" s="218">
        <v>1255</v>
      </c>
      <c r="L6" s="218">
        <v>116</v>
      </c>
      <c r="M6" s="218">
        <v>73367</v>
      </c>
    </row>
    <row r="7" spans="1:13" ht="15" customHeight="1">
      <c r="A7" s="19" t="s">
        <v>907</v>
      </c>
      <c r="B7" s="245">
        <v>421</v>
      </c>
      <c r="C7" s="219">
        <v>14778</v>
      </c>
      <c r="D7" s="218"/>
      <c r="E7" s="19" t="s">
        <v>907</v>
      </c>
      <c r="F7" s="219">
        <v>99</v>
      </c>
      <c r="G7" s="219">
        <v>11223</v>
      </c>
      <c r="H7" s="219">
        <v>32</v>
      </c>
      <c r="I7" s="219">
        <v>898</v>
      </c>
      <c r="J7" s="219">
        <v>56</v>
      </c>
      <c r="K7" s="219">
        <v>2772</v>
      </c>
      <c r="L7" s="219">
        <v>147</v>
      </c>
      <c r="M7" s="219">
        <v>7584</v>
      </c>
    </row>
    <row r="8" spans="1:13" ht="15" customHeight="1">
      <c r="A8" s="19" t="s">
        <v>908</v>
      </c>
      <c r="B8" s="245">
        <v>365</v>
      </c>
      <c r="C8" s="219">
        <v>12684</v>
      </c>
      <c r="D8" s="219"/>
      <c r="E8" s="19" t="s">
        <v>908</v>
      </c>
      <c r="F8" s="219">
        <v>91</v>
      </c>
      <c r="G8" s="219">
        <v>24379</v>
      </c>
      <c r="H8" s="219">
        <v>38</v>
      </c>
      <c r="I8" s="219">
        <v>1086</v>
      </c>
      <c r="J8" s="219">
        <v>44</v>
      </c>
      <c r="K8" s="219">
        <v>12074</v>
      </c>
      <c r="L8" s="219">
        <v>45</v>
      </c>
      <c r="M8" s="219">
        <v>5195</v>
      </c>
    </row>
    <row r="9" spans="1:13" ht="15" customHeight="1">
      <c r="A9" s="19" t="s">
        <v>971</v>
      </c>
      <c r="B9" s="245">
        <v>345</v>
      </c>
      <c r="C9" s="219">
        <v>20155</v>
      </c>
      <c r="D9" s="219"/>
      <c r="E9" s="19" t="s">
        <v>971</v>
      </c>
      <c r="F9" s="219">
        <v>94</v>
      </c>
      <c r="G9" s="219">
        <v>22166</v>
      </c>
      <c r="H9" s="219">
        <v>43</v>
      </c>
      <c r="I9" s="219">
        <v>1534</v>
      </c>
      <c r="J9" s="219">
        <v>56</v>
      </c>
      <c r="K9" s="219">
        <v>20075</v>
      </c>
      <c r="L9" s="219">
        <v>37</v>
      </c>
      <c r="M9" s="219">
        <v>46412</v>
      </c>
    </row>
    <row r="10" spans="1:13" ht="15" customHeight="1">
      <c r="A10" s="19" t="s">
        <v>1026</v>
      </c>
      <c r="B10" s="245">
        <v>309</v>
      </c>
      <c r="C10" s="219">
        <v>15643</v>
      </c>
      <c r="D10" s="219"/>
      <c r="E10" s="19" t="s">
        <v>1026</v>
      </c>
      <c r="F10" s="219">
        <v>78</v>
      </c>
      <c r="G10" s="219">
        <v>25627</v>
      </c>
      <c r="H10" s="219">
        <v>39</v>
      </c>
      <c r="I10" s="219">
        <v>1452</v>
      </c>
      <c r="J10" s="219">
        <v>69</v>
      </c>
      <c r="K10" s="219">
        <v>7922</v>
      </c>
      <c r="L10" s="219">
        <v>75</v>
      </c>
      <c r="M10" s="219">
        <v>9189</v>
      </c>
    </row>
    <row r="11" spans="1:13" ht="5.25" customHeight="1" thickBot="1">
      <c r="A11" s="268"/>
      <c r="B11" s="269"/>
      <c r="C11" s="270"/>
      <c r="D11" s="209"/>
      <c r="E11" s="268"/>
      <c r="F11" s="271"/>
      <c r="G11" s="271"/>
      <c r="H11" s="271"/>
      <c r="I11" s="271"/>
      <c r="J11" s="271"/>
      <c r="K11" s="271"/>
      <c r="L11" s="271"/>
      <c r="M11" s="271"/>
    </row>
    <row r="12" spans="1:13" ht="11.25" customHeight="1">
      <c r="A12" s="55" t="s">
        <v>34</v>
      </c>
      <c r="B12" s="241"/>
      <c r="C12" s="240"/>
      <c r="D12" s="195"/>
      <c r="E12" s="55" t="s">
        <v>34</v>
      </c>
      <c r="G12" s="195"/>
      <c r="H12" s="194"/>
    </row>
    <row r="13" spans="1:13" ht="11.25" customHeight="1">
      <c r="A13" s="225"/>
      <c r="B13" s="194"/>
      <c r="C13" s="225"/>
      <c r="D13" s="262"/>
      <c r="E13" s="225"/>
    </row>
    <row r="14" spans="1:13" ht="11.25" customHeight="1">
      <c r="A14" s="100">
        <v>1</v>
      </c>
      <c r="C14" s="233"/>
      <c r="D14" s="47"/>
      <c r="E14" s="233"/>
    </row>
    <row r="15" spans="1:13" ht="10.5" customHeight="1">
      <c r="A15" s="264"/>
      <c r="B15" s="47"/>
    </row>
    <row r="16" spans="1:13" ht="10.5" customHeight="1"/>
    <row r="17" spans="1:11" ht="10.5" customHeight="1">
      <c r="H17" s="42"/>
      <c r="I17" s="42"/>
      <c r="J17" s="258"/>
      <c r="K17" s="258"/>
    </row>
    <row r="18" spans="1:11" ht="10.5" customHeight="1"/>
    <row r="19" spans="1:11" ht="10.5" customHeight="1"/>
    <row r="20" spans="1:11" ht="10.5" customHeight="1"/>
    <row r="21" spans="1:11" ht="10.5" customHeight="1"/>
    <row r="22" spans="1:11" ht="10.5" customHeight="1"/>
    <row r="23" spans="1:11" ht="10.5" customHeight="1"/>
    <row r="24" spans="1:11" ht="10.5" customHeight="1">
      <c r="A24" s="12"/>
    </row>
    <row r="25" spans="1:11" ht="10.5" customHeight="1">
      <c r="A25" s="12"/>
    </row>
    <row r="26" spans="1:11" ht="10.5" customHeight="1">
      <c r="A26" s="12"/>
    </row>
    <row r="27" spans="1:11" ht="10.5" customHeight="1">
      <c r="A27" s="35"/>
    </row>
    <row r="28" spans="1:11" ht="10.5" customHeight="1"/>
    <row r="29" spans="1:11" ht="10.5" customHeight="1"/>
  </sheetData>
  <mergeCells count="10">
    <mergeCell ref="L3:M3"/>
    <mergeCell ref="A1:C1"/>
    <mergeCell ref="E3:E4"/>
    <mergeCell ref="F3:G3"/>
    <mergeCell ref="H3:I3"/>
    <mergeCell ref="J3:K3"/>
    <mergeCell ref="A3:A4"/>
    <mergeCell ref="B3:B4"/>
    <mergeCell ref="C3:C4"/>
    <mergeCell ref="E1:M1"/>
  </mergeCells>
  <phoneticPr fontId="2"/>
  <pageMargins left="0.32" right="0.41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showGridLines="0" zoomScale="120" zoomScaleNormal="120" zoomScaleSheetLayoutView="100" workbookViewId="0">
      <selection activeCell="B1" sqref="B1:N1"/>
    </sheetView>
  </sheetViews>
  <sheetFormatPr defaultColWidth="1.375" defaultRowHeight="10.5"/>
  <cols>
    <col min="1" max="1" width="1" style="10" customWidth="1"/>
    <col min="2" max="2" width="8.5" style="10" customWidth="1"/>
    <col min="3" max="3" width="4.75" style="10" bestFit="1" customWidth="1"/>
    <col min="4" max="4" width="7.25" style="10" bestFit="1" customWidth="1"/>
    <col min="5" max="12" width="7.875" style="10" customWidth="1"/>
    <col min="13" max="13" width="7.75" style="10" customWidth="1"/>
    <col min="14" max="14" width="6.25" style="10" customWidth="1"/>
    <col min="15" max="16384" width="1.375" style="10"/>
  </cols>
  <sheetData>
    <row r="1" spans="1:15" ht="17.25" customHeight="1">
      <c r="B1" s="498" t="s">
        <v>1007</v>
      </c>
      <c r="C1" s="593"/>
      <c r="D1" s="593"/>
      <c r="E1" s="593"/>
      <c r="F1" s="593"/>
      <c r="G1" s="593"/>
      <c r="H1" s="593"/>
      <c r="I1" s="593"/>
      <c r="J1" s="593"/>
      <c r="K1" s="593"/>
      <c r="L1" s="593"/>
      <c r="M1" s="593"/>
      <c r="N1" s="593"/>
    </row>
    <row r="2" spans="1:15" s="11" customFormat="1" ht="7.5" customHeight="1">
      <c r="B2" s="68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</row>
    <row r="3" spans="1:15" s="11" customFormat="1" ht="13.5" customHeight="1">
      <c r="B3" s="23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</row>
    <row r="4" spans="1:15" s="11" customFormat="1" ht="13.5">
      <c r="B4" s="403" t="s">
        <v>5</v>
      </c>
      <c r="C4" s="403"/>
      <c r="D4" s="403"/>
      <c r="E4" s="403"/>
      <c r="F4" s="403"/>
      <c r="G4" s="403"/>
      <c r="H4" s="403"/>
      <c r="I4" s="403"/>
      <c r="J4" s="403"/>
      <c r="K4" s="403"/>
      <c r="L4" s="403"/>
      <c r="M4" s="403"/>
      <c r="N4" s="403"/>
    </row>
    <row r="5" spans="1:15" ht="11.25" customHeight="1" thickBot="1">
      <c r="N5" s="74" t="s">
        <v>6</v>
      </c>
    </row>
    <row r="6" spans="1:15" ht="11.25" customHeight="1">
      <c r="B6" s="413" t="s">
        <v>876</v>
      </c>
      <c r="C6" s="594" t="s">
        <v>47</v>
      </c>
      <c r="D6" s="600" t="s">
        <v>8</v>
      </c>
      <c r="E6" s="601" t="s">
        <v>9</v>
      </c>
      <c r="F6" s="602"/>
      <c r="G6" s="602"/>
      <c r="H6" s="602"/>
      <c r="I6" s="602"/>
      <c r="J6" s="602"/>
      <c r="K6" s="602"/>
      <c r="L6" s="605"/>
      <c r="M6" s="619" t="s">
        <v>48</v>
      </c>
      <c r="N6" s="597" t="s">
        <v>10</v>
      </c>
    </row>
    <row r="7" spans="1:15" ht="11.25" customHeight="1">
      <c r="B7" s="395"/>
      <c r="C7" s="595"/>
      <c r="D7" s="595"/>
      <c r="E7" s="589" t="s">
        <v>674</v>
      </c>
      <c r="F7" s="591"/>
      <c r="G7" s="589" t="s">
        <v>11</v>
      </c>
      <c r="H7" s="591"/>
      <c r="I7" s="589" t="s">
        <v>12</v>
      </c>
      <c r="J7" s="591"/>
      <c r="K7" s="589" t="s">
        <v>30</v>
      </c>
      <c r="L7" s="591"/>
      <c r="M7" s="620"/>
      <c r="N7" s="598"/>
    </row>
    <row r="8" spans="1:15" ht="11.25" customHeight="1">
      <c r="B8" s="406"/>
      <c r="C8" s="596"/>
      <c r="D8" s="596"/>
      <c r="E8" s="211" t="s">
        <v>13</v>
      </c>
      <c r="F8" s="211" t="s">
        <v>14</v>
      </c>
      <c r="G8" s="211" t="s">
        <v>13</v>
      </c>
      <c r="H8" s="211" t="s">
        <v>14</v>
      </c>
      <c r="I8" s="211" t="s">
        <v>13</v>
      </c>
      <c r="J8" s="211" t="s">
        <v>14</v>
      </c>
      <c r="K8" s="210" t="s">
        <v>13</v>
      </c>
      <c r="L8" s="211" t="s">
        <v>14</v>
      </c>
      <c r="M8" s="469"/>
      <c r="N8" s="599"/>
    </row>
    <row r="9" spans="1:15" ht="5.25" customHeight="1">
      <c r="B9" s="20"/>
      <c r="C9" s="257"/>
      <c r="D9" s="259"/>
      <c r="E9" s="260"/>
      <c r="F9" s="260"/>
      <c r="G9" s="260"/>
      <c r="H9" s="260"/>
      <c r="I9" s="260"/>
      <c r="J9" s="260"/>
      <c r="K9" s="260"/>
      <c r="L9" s="260"/>
      <c r="M9" s="260"/>
      <c r="N9" s="261"/>
    </row>
    <row r="10" spans="1:15" ht="11.25" customHeight="1">
      <c r="A10" s="617" t="s">
        <v>1025</v>
      </c>
      <c r="B10" s="618"/>
      <c r="C10" s="246">
        <v>341</v>
      </c>
      <c r="D10" s="247">
        <v>61385</v>
      </c>
      <c r="E10" s="214">
        <v>8415</v>
      </c>
      <c r="F10" s="214">
        <v>499</v>
      </c>
      <c r="G10" s="214">
        <v>574</v>
      </c>
      <c r="H10" s="214">
        <v>162</v>
      </c>
      <c r="I10" s="214">
        <v>588</v>
      </c>
      <c r="J10" s="214">
        <v>185</v>
      </c>
      <c r="K10" s="214">
        <v>732</v>
      </c>
      <c r="L10" s="214">
        <v>138</v>
      </c>
      <c r="M10" s="218">
        <v>34884</v>
      </c>
      <c r="N10" s="205">
        <v>15208</v>
      </c>
    </row>
    <row r="11" spans="1:15" ht="11.25" customHeight="1">
      <c r="B11" s="19" t="s">
        <v>907</v>
      </c>
      <c r="C11" s="216">
        <v>341</v>
      </c>
      <c r="D11" s="218">
        <v>81209</v>
      </c>
      <c r="E11" s="218">
        <v>14139</v>
      </c>
      <c r="F11" s="218">
        <v>711</v>
      </c>
      <c r="G11" s="218">
        <v>811</v>
      </c>
      <c r="H11" s="218">
        <v>218</v>
      </c>
      <c r="I11" s="218">
        <v>937</v>
      </c>
      <c r="J11" s="218">
        <v>21</v>
      </c>
      <c r="K11" s="218">
        <v>1019</v>
      </c>
      <c r="L11" s="218">
        <v>120</v>
      </c>
      <c r="M11" s="218">
        <v>39496</v>
      </c>
      <c r="N11" s="218">
        <v>23737</v>
      </c>
    </row>
    <row r="12" spans="1:15" ht="11.25" customHeight="1">
      <c r="B12" s="19" t="s">
        <v>908</v>
      </c>
      <c r="C12" s="245">
        <v>340</v>
      </c>
      <c r="D12" s="219">
        <v>52267</v>
      </c>
      <c r="E12" s="219">
        <v>8145</v>
      </c>
      <c r="F12" s="219">
        <v>476</v>
      </c>
      <c r="G12" s="219">
        <v>584</v>
      </c>
      <c r="H12" s="219">
        <v>93</v>
      </c>
      <c r="I12" s="219">
        <v>717</v>
      </c>
      <c r="J12" s="219">
        <v>0</v>
      </c>
      <c r="K12" s="219">
        <v>475</v>
      </c>
      <c r="L12" s="219">
        <v>69</v>
      </c>
      <c r="M12" s="219">
        <v>28261</v>
      </c>
      <c r="N12" s="219">
        <v>13447</v>
      </c>
    </row>
    <row r="13" spans="1:15" ht="11.25" customHeight="1">
      <c r="B13" s="19" t="s">
        <v>971</v>
      </c>
      <c r="C13" s="245">
        <v>340</v>
      </c>
      <c r="D13" s="219">
        <v>57496</v>
      </c>
      <c r="E13" s="219">
        <v>6998</v>
      </c>
      <c r="F13" s="219">
        <v>205</v>
      </c>
      <c r="G13" s="219">
        <v>539</v>
      </c>
      <c r="H13" s="219">
        <v>199</v>
      </c>
      <c r="I13" s="219">
        <v>644</v>
      </c>
      <c r="J13" s="219">
        <v>269</v>
      </c>
      <c r="K13" s="219">
        <v>481</v>
      </c>
      <c r="L13" s="219">
        <v>57</v>
      </c>
      <c r="M13" s="219">
        <v>34980</v>
      </c>
      <c r="N13" s="219">
        <v>13124</v>
      </c>
    </row>
    <row r="14" spans="1:15" ht="11.25" customHeight="1">
      <c r="B14" s="19" t="s">
        <v>1026</v>
      </c>
      <c r="C14" s="245">
        <v>340</v>
      </c>
      <c r="D14" s="219">
        <v>58148</v>
      </c>
      <c r="E14" s="219">
        <v>7146</v>
      </c>
      <c r="F14" s="219">
        <v>274</v>
      </c>
      <c r="G14" s="219">
        <v>485</v>
      </c>
      <c r="H14" s="219">
        <v>96</v>
      </c>
      <c r="I14" s="219">
        <v>462</v>
      </c>
      <c r="J14" s="219">
        <v>182</v>
      </c>
      <c r="K14" s="219">
        <v>725</v>
      </c>
      <c r="L14" s="219">
        <v>60</v>
      </c>
      <c r="M14" s="219">
        <v>27134</v>
      </c>
      <c r="N14" s="219">
        <v>21584</v>
      </c>
    </row>
    <row r="15" spans="1:15" ht="6" customHeight="1">
      <c r="B15" s="19"/>
      <c r="C15" s="246"/>
      <c r="D15" s="247"/>
      <c r="E15" s="214"/>
      <c r="F15" s="214"/>
      <c r="G15" s="214"/>
      <c r="H15" s="214"/>
      <c r="I15" s="214"/>
      <c r="J15" s="214"/>
      <c r="K15" s="214"/>
      <c r="L15" s="214"/>
      <c r="M15" s="214"/>
      <c r="N15" s="205"/>
    </row>
    <row r="16" spans="1:15" ht="11.25" customHeight="1">
      <c r="B16" s="253" t="s">
        <v>1027</v>
      </c>
      <c r="C16" s="246">
        <v>29</v>
      </c>
      <c r="D16" s="247">
        <v>5244</v>
      </c>
      <c r="E16" s="214">
        <v>697</v>
      </c>
      <c r="F16" s="214">
        <v>66</v>
      </c>
      <c r="G16" s="214">
        <v>31</v>
      </c>
      <c r="H16" s="214" t="s">
        <v>689</v>
      </c>
      <c r="I16" s="214">
        <v>46</v>
      </c>
      <c r="J16" s="214">
        <v>1</v>
      </c>
      <c r="K16" s="214">
        <v>95</v>
      </c>
      <c r="L16" s="214" t="s">
        <v>689</v>
      </c>
      <c r="M16" s="214">
        <v>3449</v>
      </c>
      <c r="N16" s="205">
        <v>859</v>
      </c>
      <c r="O16" s="197">
        <v>1082</v>
      </c>
    </row>
    <row r="17" spans="2:15" ht="11.25" customHeight="1">
      <c r="B17" s="19" t="s">
        <v>15</v>
      </c>
      <c r="C17" s="246">
        <v>29</v>
      </c>
      <c r="D17" s="247">
        <v>7863</v>
      </c>
      <c r="E17" s="214">
        <v>775</v>
      </c>
      <c r="F17" s="214">
        <v>10</v>
      </c>
      <c r="G17" s="214">
        <v>17</v>
      </c>
      <c r="H17" s="214">
        <v>18</v>
      </c>
      <c r="I17" s="214">
        <v>79</v>
      </c>
      <c r="J17" s="214" t="s">
        <v>689</v>
      </c>
      <c r="K17" s="214">
        <v>115</v>
      </c>
      <c r="L17" s="214">
        <v>12</v>
      </c>
      <c r="M17" s="214">
        <v>5704</v>
      </c>
      <c r="N17" s="205">
        <v>1133</v>
      </c>
      <c r="O17" s="197">
        <v>1936</v>
      </c>
    </row>
    <row r="18" spans="2:15" ht="11.25" customHeight="1">
      <c r="B18" s="19" t="s">
        <v>16</v>
      </c>
      <c r="C18" s="246">
        <v>28</v>
      </c>
      <c r="D18" s="247">
        <v>6871</v>
      </c>
      <c r="E18" s="214">
        <v>554</v>
      </c>
      <c r="F18" s="214">
        <v>22</v>
      </c>
      <c r="G18" s="214">
        <v>23</v>
      </c>
      <c r="H18" s="214" t="s">
        <v>689</v>
      </c>
      <c r="I18" s="214">
        <v>35</v>
      </c>
      <c r="J18" s="214" t="s">
        <v>689</v>
      </c>
      <c r="K18" s="214">
        <v>96</v>
      </c>
      <c r="L18" s="214" t="s">
        <v>689</v>
      </c>
      <c r="M18" s="214">
        <v>5455</v>
      </c>
      <c r="N18" s="205">
        <v>686</v>
      </c>
      <c r="O18" s="197">
        <v>1689</v>
      </c>
    </row>
    <row r="19" spans="2:15" ht="11.25" customHeight="1">
      <c r="B19" s="19" t="s">
        <v>17</v>
      </c>
      <c r="C19" s="246">
        <v>29</v>
      </c>
      <c r="D19" s="247">
        <v>2984</v>
      </c>
      <c r="E19" s="214">
        <v>416</v>
      </c>
      <c r="F19" s="214">
        <v>27</v>
      </c>
      <c r="G19" s="214">
        <v>11</v>
      </c>
      <c r="H19" s="214" t="s">
        <v>689</v>
      </c>
      <c r="I19" s="214">
        <v>16</v>
      </c>
      <c r="J19" s="214" t="s">
        <v>689</v>
      </c>
      <c r="K19" s="214">
        <v>27</v>
      </c>
      <c r="L19" s="214" t="s">
        <v>689</v>
      </c>
      <c r="M19" s="214">
        <v>1962</v>
      </c>
      <c r="N19" s="205">
        <v>525</v>
      </c>
      <c r="O19" s="197">
        <v>1078</v>
      </c>
    </row>
    <row r="20" spans="2:15" ht="11.25" customHeight="1">
      <c r="B20" s="19" t="s">
        <v>18</v>
      </c>
      <c r="C20" s="246">
        <v>30</v>
      </c>
      <c r="D20" s="247">
        <v>4964</v>
      </c>
      <c r="E20" s="214">
        <v>596</v>
      </c>
      <c r="F20" s="214">
        <v>30</v>
      </c>
      <c r="G20" s="214">
        <v>45</v>
      </c>
      <c r="H20" s="214" t="s">
        <v>689</v>
      </c>
      <c r="I20" s="214">
        <v>48</v>
      </c>
      <c r="J20" s="214">
        <v>1</v>
      </c>
      <c r="K20" s="214">
        <v>29</v>
      </c>
      <c r="L20" s="214" t="s">
        <v>689</v>
      </c>
      <c r="M20" s="214">
        <v>3224</v>
      </c>
      <c r="N20" s="205">
        <v>991</v>
      </c>
      <c r="O20" s="197">
        <v>2216</v>
      </c>
    </row>
    <row r="21" spans="2:15" ht="11.25" customHeight="1">
      <c r="B21" s="19" t="s">
        <v>19</v>
      </c>
      <c r="C21" s="246">
        <v>28</v>
      </c>
      <c r="D21" s="247">
        <v>2329</v>
      </c>
      <c r="E21" s="214">
        <v>1247</v>
      </c>
      <c r="F21" s="214">
        <v>40</v>
      </c>
      <c r="G21" s="214">
        <v>190</v>
      </c>
      <c r="H21" s="214">
        <v>61</v>
      </c>
      <c r="I21" s="214">
        <v>28</v>
      </c>
      <c r="J21" s="214" t="s">
        <v>689</v>
      </c>
      <c r="K21" s="214">
        <v>98</v>
      </c>
      <c r="L21" s="214">
        <v>18</v>
      </c>
      <c r="M21" s="214">
        <v>16</v>
      </c>
      <c r="N21" s="205">
        <v>631</v>
      </c>
      <c r="O21" s="197">
        <v>983</v>
      </c>
    </row>
    <row r="22" spans="2:15" ht="11.25" customHeight="1">
      <c r="B22" s="19" t="s">
        <v>20</v>
      </c>
      <c r="C22" s="246">
        <v>29</v>
      </c>
      <c r="D22" s="247">
        <v>6810</v>
      </c>
      <c r="E22" s="214" t="s">
        <v>689</v>
      </c>
      <c r="F22" s="214" t="s">
        <v>689</v>
      </c>
      <c r="G22" s="214" t="s">
        <v>689</v>
      </c>
      <c r="H22" s="214" t="s">
        <v>689</v>
      </c>
      <c r="I22" s="214" t="s">
        <v>689</v>
      </c>
      <c r="J22" s="214" t="s">
        <v>689</v>
      </c>
      <c r="K22" s="214" t="s">
        <v>689</v>
      </c>
      <c r="L22" s="214" t="s">
        <v>689</v>
      </c>
      <c r="M22" s="214" t="s">
        <v>689</v>
      </c>
      <c r="N22" s="205">
        <v>6810</v>
      </c>
      <c r="O22" s="197">
        <v>1383</v>
      </c>
    </row>
    <row r="23" spans="2:15" ht="11.25" customHeight="1">
      <c r="B23" s="19" t="s">
        <v>21</v>
      </c>
      <c r="C23" s="246">
        <v>29</v>
      </c>
      <c r="D23" s="247">
        <v>5954</v>
      </c>
      <c r="E23" s="214">
        <v>337</v>
      </c>
      <c r="F23" s="214" t="s">
        <v>689</v>
      </c>
      <c r="G23" s="214">
        <v>12</v>
      </c>
      <c r="H23" s="214" t="s">
        <v>689</v>
      </c>
      <c r="I23" s="214">
        <v>38</v>
      </c>
      <c r="J23" s="214">
        <v>62</v>
      </c>
      <c r="K23" s="214">
        <v>47</v>
      </c>
      <c r="L23" s="214" t="s">
        <v>689</v>
      </c>
      <c r="M23" s="214">
        <v>1078</v>
      </c>
      <c r="N23" s="205">
        <v>4380</v>
      </c>
      <c r="O23" s="197">
        <v>2005</v>
      </c>
    </row>
    <row r="24" spans="2:15" ht="11.25" customHeight="1">
      <c r="B24" s="19" t="s">
        <v>22</v>
      </c>
      <c r="C24" s="246">
        <v>26</v>
      </c>
      <c r="D24" s="247">
        <v>2428</v>
      </c>
      <c r="E24" s="205">
        <v>434</v>
      </c>
      <c r="F24" s="214">
        <v>33</v>
      </c>
      <c r="G24" s="214">
        <v>21</v>
      </c>
      <c r="H24" s="214" t="s">
        <v>689</v>
      </c>
      <c r="I24" s="214">
        <v>60</v>
      </c>
      <c r="J24" s="214">
        <v>17</v>
      </c>
      <c r="K24" s="214">
        <v>18</v>
      </c>
      <c r="L24" s="214" t="s">
        <v>689</v>
      </c>
      <c r="M24" s="214">
        <v>597</v>
      </c>
      <c r="N24" s="205">
        <v>1248</v>
      </c>
      <c r="O24" s="197">
        <v>837</v>
      </c>
    </row>
    <row r="25" spans="2:15" ht="11.25" customHeight="1">
      <c r="B25" s="19" t="s">
        <v>1028</v>
      </c>
      <c r="C25" s="246">
        <v>28</v>
      </c>
      <c r="D25" s="247">
        <v>3223</v>
      </c>
      <c r="E25" s="214">
        <v>512</v>
      </c>
      <c r="F25" s="214" t="s">
        <v>689</v>
      </c>
      <c r="G25" s="214">
        <v>25</v>
      </c>
      <c r="H25" s="214" t="s">
        <v>689</v>
      </c>
      <c r="I25" s="214">
        <v>21</v>
      </c>
      <c r="J25" s="214" t="s">
        <v>689</v>
      </c>
      <c r="K25" s="214">
        <v>47</v>
      </c>
      <c r="L25" s="214" t="s">
        <v>689</v>
      </c>
      <c r="M25" s="214">
        <v>1048</v>
      </c>
      <c r="N25" s="205">
        <v>1570</v>
      </c>
      <c r="O25" s="197">
        <v>1129</v>
      </c>
    </row>
    <row r="26" spans="2:15" ht="11.25" customHeight="1">
      <c r="B26" s="19" t="s">
        <v>23</v>
      </c>
      <c r="C26" s="246">
        <v>26</v>
      </c>
      <c r="D26" s="247">
        <v>3460</v>
      </c>
      <c r="E26" s="214">
        <v>771</v>
      </c>
      <c r="F26" s="214">
        <v>29</v>
      </c>
      <c r="G26" s="214">
        <v>69</v>
      </c>
      <c r="H26" s="214">
        <v>17</v>
      </c>
      <c r="I26" s="214">
        <v>20</v>
      </c>
      <c r="J26" s="214">
        <v>101</v>
      </c>
      <c r="K26" s="214">
        <v>68</v>
      </c>
      <c r="L26" s="214">
        <v>1</v>
      </c>
      <c r="M26" s="214">
        <v>1355</v>
      </c>
      <c r="N26" s="205">
        <v>1029</v>
      </c>
      <c r="O26" s="197">
        <v>1109</v>
      </c>
    </row>
    <row r="27" spans="2:15" ht="11.25" customHeight="1">
      <c r="B27" s="19" t="s">
        <v>24</v>
      </c>
      <c r="C27" s="246">
        <v>29</v>
      </c>
      <c r="D27" s="247">
        <v>6018</v>
      </c>
      <c r="E27" s="214">
        <v>807</v>
      </c>
      <c r="F27" s="214">
        <v>17</v>
      </c>
      <c r="G27" s="214">
        <v>41</v>
      </c>
      <c r="H27" s="214" t="s">
        <v>689</v>
      </c>
      <c r="I27" s="214">
        <v>71</v>
      </c>
      <c r="J27" s="214" t="s">
        <v>689</v>
      </c>
      <c r="K27" s="214">
        <v>85</v>
      </c>
      <c r="L27" s="214">
        <v>29</v>
      </c>
      <c r="M27" s="214">
        <v>3246</v>
      </c>
      <c r="N27" s="205">
        <v>1722</v>
      </c>
      <c r="O27" s="197">
        <v>1062</v>
      </c>
    </row>
    <row r="28" spans="2:15" ht="5.25" customHeight="1" thickBot="1">
      <c r="B28" s="5"/>
      <c r="C28" s="249"/>
      <c r="D28" s="254"/>
      <c r="E28" s="223"/>
      <c r="F28" s="223"/>
      <c r="G28" s="223"/>
      <c r="H28" s="223"/>
      <c r="I28" s="223"/>
      <c r="J28" s="223"/>
      <c r="K28" s="223"/>
      <c r="L28" s="223"/>
      <c r="M28" s="223"/>
      <c r="N28" s="222"/>
    </row>
    <row r="29" spans="2:15" ht="11.25" customHeight="1">
      <c r="B29" s="616" t="s">
        <v>25</v>
      </c>
      <c r="C29" s="616"/>
      <c r="D29" s="616"/>
      <c r="E29" s="241" t="s">
        <v>796</v>
      </c>
      <c r="F29" s="242" t="s">
        <v>948</v>
      </c>
      <c r="G29" s="240"/>
      <c r="H29" s="240"/>
      <c r="I29" s="292"/>
      <c r="J29" s="288"/>
      <c r="K29" s="288"/>
      <c r="L29" s="288"/>
      <c r="M29" s="288"/>
      <c r="N29" s="288"/>
    </row>
    <row r="30" spans="2:15" ht="11.25" customHeight="1">
      <c r="B30" s="225"/>
      <c r="C30" s="225"/>
      <c r="D30" s="195"/>
      <c r="E30" s="195"/>
      <c r="G30" s="225"/>
      <c r="H30" s="225"/>
      <c r="I30" s="225"/>
      <c r="J30" s="225"/>
      <c r="K30" s="225"/>
      <c r="L30" s="225"/>
      <c r="M30" s="225"/>
      <c r="N30" s="225"/>
    </row>
    <row r="31" spans="2:15" ht="11.25" customHeight="1">
      <c r="D31" s="12"/>
      <c r="F31" s="233"/>
    </row>
    <row r="33" spans="2:4">
      <c r="B33" s="12"/>
      <c r="C33" s="243"/>
      <c r="D33" s="243"/>
    </row>
    <row r="34" spans="2:4">
      <c r="B34" s="12"/>
      <c r="C34" s="243"/>
      <c r="D34" s="243"/>
    </row>
    <row r="35" spans="2:4">
      <c r="B35" s="12"/>
      <c r="C35" s="243"/>
      <c r="D35" s="243"/>
    </row>
    <row r="36" spans="2:4">
      <c r="B36" s="12"/>
      <c r="C36" s="243"/>
      <c r="D36" s="243"/>
    </row>
    <row r="37" spans="2:4">
      <c r="B37" s="12"/>
      <c r="C37" s="243"/>
      <c r="D37" s="243"/>
    </row>
    <row r="38" spans="2:4">
      <c r="B38" s="12"/>
      <c r="C38" s="243"/>
      <c r="D38" s="243"/>
    </row>
    <row r="39" spans="2:4">
      <c r="B39" s="12"/>
      <c r="C39" s="243"/>
      <c r="D39" s="243"/>
    </row>
    <row r="40" spans="2:4">
      <c r="B40" s="12"/>
      <c r="C40" s="243"/>
      <c r="D40" s="243"/>
    </row>
    <row r="41" spans="2:4">
      <c r="B41" s="12"/>
      <c r="C41" s="243"/>
      <c r="D41" s="243"/>
    </row>
    <row r="42" spans="2:4">
      <c r="B42" s="12"/>
      <c r="C42" s="243"/>
      <c r="D42" s="243"/>
    </row>
    <row r="43" spans="2:4">
      <c r="B43" s="12"/>
      <c r="C43" s="243"/>
      <c r="D43" s="243"/>
    </row>
    <row r="44" spans="2:4">
      <c r="B44" s="35"/>
      <c r="C44" s="243"/>
      <c r="D44" s="243"/>
    </row>
  </sheetData>
  <mergeCells count="14">
    <mergeCell ref="B29:D29"/>
    <mergeCell ref="A10:B10"/>
    <mergeCell ref="M6:M8"/>
    <mergeCell ref="I7:J7"/>
    <mergeCell ref="B1:N1"/>
    <mergeCell ref="B6:B8"/>
    <mergeCell ref="C6:C8"/>
    <mergeCell ref="N6:N8"/>
    <mergeCell ref="B4:N4"/>
    <mergeCell ref="E7:F7"/>
    <mergeCell ref="D6:D8"/>
    <mergeCell ref="G7:H7"/>
    <mergeCell ref="K7:L7"/>
    <mergeCell ref="E6:L6"/>
  </mergeCells>
  <phoneticPr fontId="2"/>
  <pageMargins left="0.35433070866141736" right="0.35433070866141736" top="0.78740157480314965" bottom="0.78740157480314965" header="0.51181102362204722" footer="0.51181102362204722"/>
  <pageSetup paperSize="9" scale="9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selection sqref="A1:H1"/>
    </sheetView>
  </sheetViews>
  <sheetFormatPr defaultColWidth="1.375" defaultRowHeight="10.5"/>
  <cols>
    <col min="1" max="1" width="0.875" style="10" customWidth="1"/>
    <col min="2" max="2" width="26.25" style="10" customWidth="1"/>
    <col min="3" max="3" width="1.875" style="10" customWidth="1"/>
    <col min="4" max="8" width="13.75" style="10" customWidth="1"/>
    <col min="9" max="16384" width="1.375" style="10"/>
  </cols>
  <sheetData>
    <row r="1" spans="1:8" s="11" customFormat="1" ht="13.5">
      <c r="A1" s="403" t="s">
        <v>26</v>
      </c>
      <c r="B1" s="621"/>
      <c r="C1" s="621"/>
      <c r="D1" s="621"/>
      <c r="E1" s="621"/>
      <c r="F1" s="621"/>
      <c r="G1" s="621"/>
      <c r="H1" s="621"/>
    </row>
    <row r="2" spans="1:8" ht="11.25" customHeight="1" thickBot="1">
      <c r="H2" s="74" t="s">
        <v>6</v>
      </c>
    </row>
    <row r="3" spans="1:8" ht="11.25" customHeight="1">
      <c r="A3" s="518" t="s">
        <v>27</v>
      </c>
      <c r="B3" s="622"/>
      <c r="C3" s="623"/>
      <c r="D3" s="600" t="s">
        <v>7</v>
      </c>
      <c r="E3" s="519" t="s">
        <v>8</v>
      </c>
      <c r="F3" s="601" t="s">
        <v>9</v>
      </c>
      <c r="G3" s="626"/>
      <c r="H3" s="597" t="s">
        <v>10</v>
      </c>
    </row>
    <row r="4" spans="1:8" ht="11.25" customHeight="1">
      <c r="A4" s="624"/>
      <c r="B4" s="624"/>
      <c r="C4" s="625"/>
      <c r="D4" s="596"/>
      <c r="E4" s="521"/>
      <c r="F4" s="239" t="s">
        <v>13</v>
      </c>
      <c r="G4" s="239" t="s">
        <v>14</v>
      </c>
      <c r="H4" s="599"/>
    </row>
    <row r="5" spans="1:8" ht="6" customHeight="1">
      <c r="A5" s="75"/>
      <c r="B5" s="75"/>
      <c r="C5" s="20"/>
      <c r="D5" s="257"/>
      <c r="E5" s="259"/>
      <c r="F5" s="260"/>
      <c r="G5" s="260"/>
      <c r="H5" s="261"/>
    </row>
    <row r="6" spans="1:8" ht="11.25" customHeight="1">
      <c r="A6" s="35"/>
      <c r="B6" s="35" t="s">
        <v>1029</v>
      </c>
      <c r="C6" s="19"/>
      <c r="D6" s="246">
        <v>276</v>
      </c>
      <c r="E6" s="247">
        <v>165288</v>
      </c>
      <c r="F6" s="304">
        <v>137882</v>
      </c>
      <c r="G6" s="304">
        <v>2182</v>
      </c>
      <c r="H6" s="205">
        <v>25224</v>
      </c>
    </row>
    <row r="7" spans="1:8" ht="11.25" customHeight="1">
      <c r="A7" s="209"/>
      <c r="B7" s="35" t="s">
        <v>910</v>
      </c>
      <c r="C7" s="252"/>
      <c r="D7" s="216">
        <v>273</v>
      </c>
      <c r="E7" s="218">
        <v>127194</v>
      </c>
      <c r="F7" s="304">
        <v>89991</v>
      </c>
      <c r="G7" s="304">
        <v>2571</v>
      </c>
      <c r="H7" s="218">
        <v>34632</v>
      </c>
    </row>
    <row r="8" spans="1:8" ht="11.25" customHeight="1">
      <c r="A8" s="209"/>
      <c r="B8" s="35" t="s">
        <v>911</v>
      </c>
      <c r="C8" s="252"/>
      <c r="D8" s="245">
        <v>286</v>
      </c>
      <c r="E8" s="219">
        <v>94298</v>
      </c>
      <c r="F8" s="304">
        <v>65235</v>
      </c>
      <c r="G8" s="304">
        <v>934</v>
      </c>
      <c r="H8" s="219">
        <v>28129</v>
      </c>
    </row>
    <row r="9" spans="1:8" ht="11.25" customHeight="1">
      <c r="A9" s="209"/>
      <c r="B9" s="35" t="s">
        <v>976</v>
      </c>
      <c r="C9" s="252"/>
      <c r="D9" s="245">
        <v>273</v>
      </c>
      <c r="E9" s="219">
        <v>147175</v>
      </c>
      <c r="F9" s="304">
        <v>114394</v>
      </c>
      <c r="G9" s="304">
        <v>2445</v>
      </c>
      <c r="H9" s="219">
        <v>30336</v>
      </c>
    </row>
    <row r="10" spans="1:8" ht="11.25" customHeight="1">
      <c r="A10" s="209"/>
      <c r="B10" s="35" t="s">
        <v>1030</v>
      </c>
      <c r="C10" s="252"/>
      <c r="D10" s="245">
        <v>272</v>
      </c>
      <c r="E10" s="219">
        <v>160916</v>
      </c>
      <c r="F10" s="219">
        <v>131678</v>
      </c>
      <c r="G10" s="219">
        <v>1459</v>
      </c>
      <c r="H10" s="219">
        <v>27779</v>
      </c>
    </row>
    <row r="11" spans="1:8" ht="5.25" customHeight="1">
      <c r="A11" s="35"/>
      <c r="B11" s="35"/>
      <c r="C11" s="19"/>
      <c r="D11" s="246"/>
      <c r="E11" s="247"/>
      <c r="F11" s="214"/>
      <c r="G11" s="214"/>
      <c r="H11" s="205"/>
    </row>
    <row r="12" spans="1:8" ht="18.75" customHeight="1">
      <c r="A12" s="250"/>
      <c r="B12" s="250" t="s">
        <v>1031</v>
      </c>
      <c r="C12" s="273"/>
      <c r="D12" s="246">
        <v>7</v>
      </c>
      <c r="E12" s="247">
        <v>3648</v>
      </c>
      <c r="F12" s="214">
        <v>2788</v>
      </c>
      <c r="G12" s="214">
        <v>29</v>
      </c>
      <c r="H12" s="205">
        <v>831</v>
      </c>
    </row>
    <row r="13" spans="1:8" ht="18.75" customHeight="1">
      <c r="A13" s="251"/>
      <c r="B13" s="251" t="s">
        <v>1032</v>
      </c>
      <c r="C13" s="274"/>
      <c r="D13" s="246">
        <v>62</v>
      </c>
      <c r="E13" s="247">
        <v>67296</v>
      </c>
      <c r="F13" s="214">
        <v>60036</v>
      </c>
      <c r="G13" s="214">
        <v>361</v>
      </c>
      <c r="H13" s="205">
        <v>6899</v>
      </c>
    </row>
    <row r="14" spans="1:8" ht="18.75" customHeight="1">
      <c r="A14" s="251"/>
      <c r="B14" s="251" t="s">
        <v>1033</v>
      </c>
      <c r="C14" s="274"/>
      <c r="D14" s="246">
        <v>56</v>
      </c>
      <c r="E14" s="247">
        <v>24040</v>
      </c>
      <c r="F14" s="214">
        <v>18681</v>
      </c>
      <c r="G14" s="214">
        <v>360</v>
      </c>
      <c r="H14" s="205">
        <v>4999</v>
      </c>
    </row>
    <row r="15" spans="1:8" ht="21">
      <c r="A15" s="251"/>
      <c r="B15" s="250" t="s">
        <v>1034</v>
      </c>
      <c r="C15" s="274"/>
      <c r="D15" s="246">
        <v>42</v>
      </c>
      <c r="E15" s="247">
        <v>24490</v>
      </c>
      <c r="F15" s="214">
        <v>20584</v>
      </c>
      <c r="G15" s="214">
        <v>293</v>
      </c>
      <c r="H15" s="205">
        <v>3613</v>
      </c>
    </row>
    <row r="16" spans="1:8" ht="18.75" customHeight="1">
      <c r="A16" s="251"/>
      <c r="B16" s="251" t="s">
        <v>1035</v>
      </c>
      <c r="C16" s="274"/>
      <c r="D16" s="246">
        <v>29</v>
      </c>
      <c r="E16" s="247">
        <v>3554</v>
      </c>
      <c r="F16" s="214">
        <v>1141</v>
      </c>
      <c r="G16" s="214">
        <v>178</v>
      </c>
      <c r="H16" s="205">
        <v>2235</v>
      </c>
    </row>
    <row r="17" spans="1:8" ht="18.75" customHeight="1">
      <c r="A17" s="251"/>
      <c r="B17" s="251" t="s">
        <v>1036</v>
      </c>
      <c r="C17" s="274"/>
      <c r="D17" s="246">
        <v>41</v>
      </c>
      <c r="E17" s="247">
        <v>11319</v>
      </c>
      <c r="F17" s="214">
        <v>7493</v>
      </c>
      <c r="G17" s="214">
        <v>113</v>
      </c>
      <c r="H17" s="205">
        <v>3713</v>
      </c>
    </row>
    <row r="18" spans="1:8" ht="18.75" customHeight="1" thickBot="1">
      <c r="B18" s="278" t="s">
        <v>1037</v>
      </c>
      <c r="C18" s="278"/>
      <c r="D18" s="375">
        <v>35</v>
      </c>
      <c r="E18" s="376">
        <v>26569</v>
      </c>
      <c r="F18" s="376">
        <v>20955</v>
      </c>
      <c r="G18" s="377">
        <v>125</v>
      </c>
      <c r="H18" s="377">
        <v>5489</v>
      </c>
    </row>
    <row r="19" spans="1:8" ht="11.25" customHeight="1">
      <c r="A19" s="240"/>
      <c r="B19" s="240" t="s">
        <v>25</v>
      </c>
      <c r="C19" s="225"/>
      <c r="D19" s="195"/>
      <c r="E19" s="244"/>
      <c r="F19" s="242"/>
      <c r="G19" s="225"/>
      <c r="H19" s="225"/>
    </row>
    <row r="20" spans="1:8" ht="11.25" customHeight="1">
      <c r="E20" s="244"/>
    </row>
    <row r="21" spans="1:8" ht="11.25" customHeight="1"/>
    <row r="22" spans="1:8" ht="11.25" customHeight="1">
      <c r="A22" s="12"/>
      <c r="B22" s="12"/>
      <c r="C22" s="12"/>
      <c r="D22" s="243"/>
      <c r="E22" s="243"/>
    </row>
    <row r="23" spans="1:8" ht="11.25" customHeight="1">
      <c r="A23" s="12"/>
      <c r="B23" s="12"/>
      <c r="C23" s="12"/>
      <c r="D23" s="243"/>
      <c r="E23" s="243"/>
    </row>
    <row r="24" spans="1:8" ht="11.25" customHeight="1">
      <c r="A24" s="12"/>
      <c r="B24" s="12"/>
      <c r="C24" s="12"/>
      <c r="D24" s="243"/>
      <c r="E24" s="243"/>
    </row>
    <row r="25" spans="1:8" ht="11.25" customHeight="1">
      <c r="A25" s="12"/>
      <c r="B25" s="12"/>
      <c r="C25" s="12"/>
      <c r="D25" s="243"/>
      <c r="E25" s="243"/>
    </row>
    <row r="26" spans="1:8">
      <c r="A26" s="12"/>
      <c r="B26" s="12"/>
      <c r="C26" s="12"/>
      <c r="D26" s="243"/>
      <c r="E26" s="243"/>
    </row>
    <row r="27" spans="1:8">
      <c r="A27" s="12"/>
      <c r="B27" s="12"/>
      <c r="C27" s="12"/>
      <c r="D27" s="243"/>
      <c r="E27" s="243"/>
    </row>
    <row r="28" spans="1:8">
      <c r="A28" s="12"/>
      <c r="B28" s="12"/>
      <c r="C28" s="12"/>
      <c r="D28" s="243"/>
      <c r="E28" s="243"/>
    </row>
    <row r="29" spans="1:8">
      <c r="A29" s="12"/>
      <c r="B29" s="12"/>
      <c r="C29" s="12"/>
      <c r="D29" s="243"/>
      <c r="E29" s="243"/>
    </row>
    <row r="30" spans="1:8">
      <c r="A30" s="12"/>
      <c r="B30" s="12"/>
      <c r="C30" s="12"/>
      <c r="D30" s="243"/>
      <c r="E30" s="243"/>
    </row>
    <row r="31" spans="1:8">
      <c r="A31" s="12"/>
      <c r="B31" s="12"/>
      <c r="C31" s="12"/>
      <c r="D31" s="243"/>
      <c r="E31" s="243"/>
    </row>
    <row r="32" spans="1:8">
      <c r="A32" s="12"/>
      <c r="B32" s="12"/>
      <c r="C32" s="12"/>
      <c r="D32" s="243"/>
      <c r="E32" s="243"/>
    </row>
    <row r="33" spans="1:5">
      <c r="A33" s="35"/>
      <c r="B33" s="35"/>
      <c r="C33" s="35"/>
      <c r="D33" s="243"/>
      <c r="E33" s="243"/>
    </row>
  </sheetData>
  <mergeCells count="6">
    <mergeCell ref="A1:H1"/>
    <mergeCell ref="A3:C4"/>
    <mergeCell ref="D3:D4"/>
    <mergeCell ref="H3:H4"/>
    <mergeCell ref="F3:G3"/>
    <mergeCell ref="E3:E4"/>
  </mergeCells>
  <phoneticPr fontId="2"/>
  <pageMargins left="0.25" right="0.37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45" zoomScaleNormal="145" workbookViewId="0">
      <selection activeCell="E1" sqref="E1:K1"/>
    </sheetView>
  </sheetViews>
  <sheetFormatPr defaultColWidth="1.375" defaultRowHeight="10.5"/>
  <cols>
    <col min="1" max="3" width="9.125" style="10" customWidth="1"/>
    <col min="4" max="4" width="5" style="10" customWidth="1"/>
    <col min="5" max="11" width="9.125" style="10" customWidth="1"/>
    <col min="12" max="16384" width="1.375" style="10"/>
  </cols>
  <sheetData>
    <row r="1" spans="1:11" s="11" customFormat="1" ht="13.5">
      <c r="A1" s="403" t="s">
        <v>450</v>
      </c>
      <c r="B1" s="403"/>
      <c r="C1" s="403"/>
      <c r="D1" s="258"/>
      <c r="E1" s="403" t="s">
        <v>459</v>
      </c>
      <c r="F1" s="403"/>
      <c r="G1" s="403"/>
      <c r="H1" s="403"/>
      <c r="I1" s="403"/>
      <c r="J1" s="403"/>
      <c r="K1" s="403"/>
    </row>
    <row r="2" spans="1:11" ht="11.25" customHeight="1" thickBot="1">
      <c r="C2" s="12" t="s">
        <v>451</v>
      </c>
      <c r="K2" s="35" t="s">
        <v>6</v>
      </c>
    </row>
    <row r="3" spans="1:11" ht="13.5" customHeight="1">
      <c r="A3" s="519" t="s">
        <v>452</v>
      </c>
      <c r="B3" s="518" t="s">
        <v>978</v>
      </c>
      <c r="C3" s="603"/>
      <c r="D3" s="209"/>
      <c r="E3" s="519" t="s">
        <v>452</v>
      </c>
      <c r="F3" s="601" t="s">
        <v>458</v>
      </c>
      <c r="G3" s="602"/>
      <c r="H3" s="601" t="s">
        <v>226</v>
      </c>
      <c r="I3" s="602"/>
      <c r="J3" s="601" t="s">
        <v>455</v>
      </c>
      <c r="K3" s="602"/>
    </row>
    <row r="4" spans="1:11" ht="13.5" customHeight="1">
      <c r="A4" s="610"/>
      <c r="B4" s="281" t="s">
        <v>453</v>
      </c>
      <c r="C4" s="275" t="s">
        <v>454</v>
      </c>
      <c r="D4" s="209"/>
      <c r="E4" s="610"/>
      <c r="F4" s="211" t="s">
        <v>456</v>
      </c>
      <c r="G4" s="211" t="s">
        <v>457</v>
      </c>
      <c r="H4" s="210" t="s">
        <v>456</v>
      </c>
      <c r="I4" s="211" t="s">
        <v>457</v>
      </c>
      <c r="J4" s="211" t="s">
        <v>456</v>
      </c>
      <c r="K4" s="239" t="s">
        <v>457</v>
      </c>
    </row>
    <row r="5" spans="1:11" ht="5.25" customHeight="1">
      <c r="A5" s="20"/>
      <c r="B5" s="276"/>
      <c r="C5" s="276"/>
      <c r="D5" s="209"/>
      <c r="E5" s="265"/>
      <c r="F5" s="272"/>
      <c r="G5" s="272"/>
      <c r="H5" s="272"/>
      <c r="I5" s="272"/>
      <c r="J5" s="272"/>
      <c r="K5" s="272"/>
    </row>
    <row r="6" spans="1:11" ht="15" customHeight="1">
      <c r="A6" s="19" t="s">
        <v>1038</v>
      </c>
      <c r="B6" s="219">
        <v>64</v>
      </c>
      <c r="C6" s="219">
        <v>140390</v>
      </c>
      <c r="D6" s="209"/>
      <c r="E6" s="19" t="s">
        <v>1038</v>
      </c>
      <c r="F6" s="219">
        <v>5</v>
      </c>
      <c r="G6" s="219">
        <v>395</v>
      </c>
      <c r="H6" s="219">
        <v>47</v>
      </c>
      <c r="I6" s="219">
        <v>7756</v>
      </c>
      <c r="J6" s="219">
        <v>258</v>
      </c>
      <c r="K6" s="219">
        <v>20910</v>
      </c>
    </row>
    <row r="7" spans="1:11" ht="15" customHeight="1">
      <c r="A7" s="19" t="s">
        <v>907</v>
      </c>
      <c r="B7" s="219">
        <v>58</v>
      </c>
      <c r="C7" s="219">
        <v>122551</v>
      </c>
      <c r="D7" s="218"/>
      <c r="E7" s="19" t="s">
        <v>907</v>
      </c>
      <c r="F7" s="219">
        <v>22</v>
      </c>
      <c r="G7" s="219">
        <v>1251</v>
      </c>
      <c r="H7" s="219">
        <v>39</v>
      </c>
      <c r="I7" s="219">
        <v>4197</v>
      </c>
      <c r="J7" s="219">
        <v>361</v>
      </c>
      <c r="K7" s="219">
        <v>23045</v>
      </c>
    </row>
    <row r="8" spans="1:11" ht="15" customHeight="1">
      <c r="A8" s="19" t="s">
        <v>908</v>
      </c>
      <c r="B8" s="219">
        <v>66</v>
      </c>
      <c r="C8" s="219">
        <v>144544</v>
      </c>
      <c r="D8" s="219"/>
      <c r="E8" s="19" t="s">
        <v>908</v>
      </c>
      <c r="F8" s="219">
        <v>16</v>
      </c>
      <c r="G8" s="219">
        <v>1183</v>
      </c>
      <c r="H8" s="219">
        <v>178</v>
      </c>
      <c r="I8" s="219">
        <v>36684</v>
      </c>
      <c r="J8" s="219">
        <v>304</v>
      </c>
      <c r="K8" s="219">
        <v>17389</v>
      </c>
    </row>
    <row r="9" spans="1:11" ht="15" customHeight="1">
      <c r="A9" s="19" t="s">
        <v>971</v>
      </c>
      <c r="B9" s="219" t="s">
        <v>1039</v>
      </c>
      <c r="C9" s="219">
        <v>151538</v>
      </c>
      <c r="D9" s="219"/>
      <c r="E9" s="19" t="s">
        <v>971</v>
      </c>
      <c r="F9" s="219">
        <v>16</v>
      </c>
      <c r="G9" s="219">
        <v>2664</v>
      </c>
      <c r="H9" s="219">
        <v>176</v>
      </c>
      <c r="I9" s="219">
        <v>33565</v>
      </c>
      <c r="J9" s="219">
        <v>295</v>
      </c>
      <c r="K9" s="219">
        <v>11804</v>
      </c>
    </row>
    <row r="10" spans="1:11" ht="15" customHeight="1">
      <c r="A10" s="19" t="s">
        <v>1026</v>
      </c>
      <c r="B10" s="219">
        <v>65</v>
      </c>
      <c r="C10" s="219">
        <v>124475</v>
      </c>
      <c r="D10" s="219"/>
      <c r="E10" s="19" t="s">
        <v>1026</v>
      </c>
      <c r="F10" s="219">
        <v>18</v>
      </c>
      <c r="G10" s="219">
        <v>1649</v>
      </c>
      <c r="H10" s="219">
        <v>122</v>
      </c>
      <c r="I10" s="219">
        <v>25825</v>
      </c>
      <c r="J10" s="219">
        <v>571</v>
      </c>
      <c r="K10" s="219">
        <v>17917</v>
      </c>
    </row>
    <row r="11" spans="1:11" ht="6" customHeight="1" thickBot="1">
      <c r="A11" s="282"/>
      <c r="B11" s="196"/>
      <c r="C11" s="278"/>
      <c r="D11" s="219"/>
      <c r="E11" s="5"/>
      <c r="F11" s="220"/>
      <c r="G11" s="220"/>
      <c r="H11" s="220"/>
      <c r="I11" s="220"/>
      <c r="J11" s="220"/>
      <c r="K11" s="220"/>
    </row>
    <row r="12" spans="1:11" ht="11.25" customHeight="1">
      <c r="A12" s="240" t="s">
        <v>25</v>
      </c>
      <c r="B12" s="241"/>
      <c r="C12" s="240"/>
      <c r="D12" s="195"/>
      <c r="E12" s="225" t="s">
        <v>25</v>
      </c>
      <c r="G12" s="628" t="s">
        <v>949</v>
      </c>
      <c r="H12" s="628"/>
      <c r="I12" s="628"/>
      <c r="J12" s="628"/>
      <c r="K12" s="628"/>
    </row>
    <row r="13" spans="1:11" ht="11.25" customHeight="1">
      <c r="A13" s="627"/>
      <c r="B13" s="627"/>
      <c r="C13" s="627"/>
      <c r="D13" s="42"/>
      <c r="E13" s="258"/>
      <c r="F13" s="258"/>
    </row>
    <row r="14" spans="1:11" ht="11.25" customHeight="1">
      <c r="A14" s="627"/>
      <c r="B14" s="627"/>
      <c r="C14" s="627"/>
    </row>
    <row r="15" spans="1:11" ht="10.5" customHeight="1"/>
    <row r="16" spans="1:11" ht="10.5" customHeight="1"/>
    <row r="17" spans="1:3" ht="10.5" customHeight="1"/>
    <row r="18" spans="1:3" ht="10.5" customHeight="1">
      <c r="B18" s="197"/>
      <c r="C18" s="197"/>
    </row>
    <row r="19" spans="1:3" ht="10.5" customHeight="1">
      <c r="B19" s="197"/>
      <c r="C19" s="197"/>
    </row>
    <row r="20" spans="1:3" ht="10.5" customHeight="1">
      <c r="B20" s="197"/>
      <c r="C20" s="197"/>
    </row>
    <row r="21" spans="1:3" ht="10.5" customHeight="1">
      <c r="A21" s="12"/>
    </row>
    <row r="22" spans="1:3" ht="10.5" customHeight="1">
      <c r="A22" s="12"/>
      <c r="B22" s="233"/>
    </row>
    <row r="23" spans="1:3" ht="10.5" customHeight="1">
      <c r="A23" s="12"/>
      <c r="B23" s="233"/>
      <c r="C23" s="233"/>
    </row>
    <row r="24" spans="1:3" ht="10.5" customHeight="1">
      <c r="A24" s="35"/>
    </row>
    <row r="25" spans="1:3" ht="10.5" customHeight="1"/>
  </sheetData>
  <mergeCells count="11">
    <mergeCell ref="A13:C13"/>
    <mergeCell ref="A14:C14"/>
    <mergeCell ref="G12:K12"/>
    <mergeCell ref="A1:C1"/>
    <mergeCell ref="A3:A4"/>
    <mergeCell ref="B3:C3"/>
    <mergeCell ref="E1:K1"/>
    <mergeCell ref="E3:E4"/>
    <mergeCell ref="F3:G3"/>
    <mergeCell ref="H3:I3"/>
    <mergeCell ref="J3:K3"/>
  </mergeCells>
  <phoneticPr fontId="2"/>
  <pageMargins left="0.23" right="0.3" top="0.78740157480314965" bottom="0.78740157480314965" header="0.51181102362204722" footer="0.51181102362204722"/>
  <pageSetup paperSize="9" orientation="portrait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showGridLines="0" zoomScale="115" zoomScaleNormal="115" workbookViewId="0">
      <selection activeCell="D2" sqref="D2"/>
    </sheetView>
  </sheetViews>
  <sheetFormatPr defaultRowHeight="13.5"/>
  <cols>
    <col min="1" max="1" width="12" customWidth="1"/>
    <col min="2" max="6" width="15.125" customWidth="1"/>
  </cols>
  <sheetData>
    <row r="1" spans="1:7" ht="17.25" customHeight="1">
      <c r="A1" s="498" t="s">
        <v>1008</v>
      </c>
      <c r="B1" s="621"/>
      <c r="C1" s="621"/>
      <c r="D1" s="621"/>
      <c r="E1" s="621"/>
      <c r="F1" s="621"/>
      <c r="G1" s="84"/>
    </row>
    <row r="2" spans="1:7" ht="11.25" customHeight="1">
      <c r="A2" s="10"/>
      <c r="B2" s="10"/>
      <c r="C2" s="10"/>
      <c r="D2" s="10"/>
      <c r="E2" s="10"/>
      <c r="F2" s="10"/>
      <c r="G2" s="84"/>
    </row>
    <row r="3" spans="1:7" ht="11.25" customHeight="1">
      <c r="A3" s="10"/>
      <c r="B3" s="10"/>
      <c r="C3" s="10"/>
      <c r="D3" s="10"/>
      <c r="E3" s="10"/>
      <c r="F3" s="10"/>
    </row>
    <row r="4" spans="1:7" ht="14.25" thickBot="1">
      <c r="A4" s="9"/>
      <c r="B4" s="9"/>
      <c r="C4" s="9"/>
      <c r="D4" s="9"/>
      <c r="E4" s="9"/>
      <c r="F4" s="74" t="s">
        <v>830</v>
      </c>
    </row>
    <row r="5" spans="1:7">
      <c r="A5" s="395" t="s">
        <v>890</v>
      </c>
      <c r="B5" s="408" t="s">
        <v>673</v>
      </c>
      <c r="C5" s="410" t="s">
        <v>675</v>
      </c>
      <c r="D5" s="410" t="s">
        <v>676</v>
      </c>
      <c r="E5" s="410" t="s">
        <v>891</v>
      </c>
      <c r="F5" s="393" t="s">
        <v>892</v>
      </c>
    </row>
    <row r="6" spans="1:7">
      <c r="A6" s="406"/>
      <c r="B6" s="410"/>
      <c r="C6" s="440"/>
      <c r="D6" s="440"/>
      <c r="E6" s="440"/>
      <c r="F6" s="405"/>
    </row>
    <row r="7" spans="1:7" ht="16.5" customHeight="1">
      <c r="A7" s="20" t="s">
        <v>1079</v>
      </c>
      <c r="B7" s="293">
        <v>1530254</v>
      </c>
      <c r="C7" s="293">
        <v>698009</v>
      </c>
      <c r="D7" s="293">
        <v>15943</v>
      </c>
      <c r="E7" s="293">
        <v>2313507</v>
      </c>
      <c r="F7" s="293">
        <v>980693</v>
      </c>
    </row>
    <row r="8" spans="1:7" ht="16.5" customHeight="1">
      <c r="A8" s="19" t="s">
        <v>805</v>
      </c>
      <c r="B8" s="293">
        <v>1511773</v>
      </c>
      <c r="C8" s="293">
        <v>698269</v>
      </c>
      <c r="D8" s="293">
        <v>12858</v>
      </c>
      <c r="E8" s="293">
        <v>2295247</v>
      </c>
      <c r="F8" s="293">
        <v>1019385</v>
      </c>
    </row>
    <row r="9" spans="1:7" ht="16.5" customHeight="1">
      <c r="A9" s="19" t="s">
        <v>898</v>
      </c>
      <c r="B9" s="293">
        <v>1515311</v>
      </c>
      <c r="C9" s="293">
        <v>688123</v>
      </c>
      <c r="D9" s="293">
        <v>11300</v>
      </c>
      <c r="E9" s="293">
        <v>2261539</v>
      </c>
      <c r="F9" s="293">
        <v>1062675</v>
      </c>
    </row>
    <row r="10" spans="1:7" ht="16.5" customHeight="1">
      <c r="A10" s="19" t="s">
        <v>899</v>
      </c>
      <c r="B10" s="293">
        <v>1532320</v>
      </c>
      <c r="C10" s="293">
        <v>682235</v>
      </c>
      <c r="D10" s="293">
        <v>12035</v>
      </c>
      <c r="E10" s="293">
        <v>2246217</v>
      </c>
      <c r="F10" s="293">
        <v>1096346</v>
      </c>
    </row>
    <row r="11" spans="1:7" ht="16.5" customHeight="1">
      <c r="A11" s="19" t="s">
        <v>955</v>
      </c>
      <c r="B11" s="293">
        <f>B13+B14+B15+B16+B18+B19+B20+B21+B23+B24+B25+B26</f>
        <v>1494309</v>
      </c>
      <c r="C11" s="293">
        <f>C13+C14+C15+C16+C18+C19+C20+C21+C23+C24+C25+C26</f>
        <v>690573</v>
      </c>
      <c r="D11" s="293">
        <f>D13+D14+D15+D16+D18+D19+D20+D21+D23+D24+D25+D26</f>
        <v>11273</v>
      </c>
      <c r="E11" s="293">
        <f>E13+E14+E15+E16+E18+E19+E20+E21+E23+E24+E25+E26</f>
        <v>2136071</v>
      </c>
      <c r="F11" s="294">
        <f>F26</f>
        <v>1125190</v>
      </c>
    </row>
    <row r="12" spans="1:7" ht="16.5" customHeight="1">
      <c r="A12" s="43"/>
      <c r="B12" s="129"/>
      <c r="C12" s="129"/>
      <c r="D12" s="129"/>
      <c r="E12" s="129"/>
      <c r="F12" s="129"/>
    </row>
    <row r="13" spans="1:7" ht="16.5" customHeight="1">
      <c r="A13" s="19" t="s">
        <v>677</v>
      </c>
      <c r="B13" s="364">
        <v>111146</v>
      </c>
      <c r="C13" s="364">
        <v>53322</v>
      </c>
      <c r="D13" s="364">
        <v>825</v>
      </c>
      <c r="E13" s="364">
        <v>169241</v>
      </c>
      <c r="F13" s="364">
        <v>1097047</v>
      </c>
    </row>
    <row r="14" spans="1:7" ht="16.5" customHeight="1">
      <c r="A14" s="19" t="s">
        <v>678</v>
      </c>
      <c r="B14" s="364">
        <v>125912</v>
      </c>
      <c r="C14" s="364">
        <v>57170</v>
      </c>
      <c r="D14" s="364">
        <v>803</v>
      </c>
      <c r="E14" s="364">
        <v>175446</v>
      </c>
      <c r="F14" s="364">
        <v>1099704</v>
      </c>
    </row>
    <row r="15" spans="1:7" ht="16.5" customHeight="1">
      <c r="A15" s="19" t="s">
        <v>679</v>
      </c>
      <c r="B15" s="364">
        <v>129254</v>
      </c>
      <c r="C15" s="364">
        <v>61154</v>
      </c>
      <c r="D15" s="364">
        <v>866</v>
      </c>
      <c r="E15" s="364">
        <v>188997</v>
      </c>
      <c r="F15" s="364">
        <v>1104304</v>
      </c>
    </row>
    <row r="16" spans="1:7" ht="16.5" customHeight="1">
      <c r="A16" s="19" t="s">
        <v>680</v>
      </c>
      <c r="B16" s="365">
        <v>118172</v>
      </c>
      <c r="C16" s="367">
        <v>56478</v>
      </c>
      <c r="D16" s="368">
        <v>1064</v>
      </c>
      <c r="E16" s="367">
        <v>172430</v>
      </c>
      <c r="F16" s="369">
        <v>1104805</v>
      </c>
    </row>
    <row r="17" spans="1:6" ht="16.5" customHeight="1">
      <c r="A17" s="19"/>
      <c r="B17" s="347"/>
      <c r="C17" s="348"/>
      <c r="D17" s="349"/>
      <c r="E17" s="348"/>
      <c r="F17" s="350"/>
    </row>
    <row r="18" spans="1:6" ht="16.5" customHeight="1">
      <c r="A18" s="19" t="s">
        <v>681</v>
      </c>
      <c r="B18" s="365">
        <v>123684</v>
      </c>
      <c r="C18" s="367">
        <v>59147</v>
      </c>
      <c r="D18" s="368">
        <v>980</v>
      </c>
      <c r="E18" s="367">
        <v>179896</v>
      </c>
      <c r="F18" s="369">
        <v>1107880</v>
      </c>
    </row>
    <row r="19" spans="1:6" ht="16.5" customHeight="1">
      <c r="A19" s="19" t="s">
        <v>682</v>
      </c>
      <c r="B19" s="365">
        <v>113808</v>
      </c>
      <c r="C19" s="367">
        <v>53031</v>
      </c>
      <c r="D19" s="368">
        <v>923</v>
      </c>
      <c r="E19" s="367">
        <v>165563</v>
      </c>
      <c r="F19" s="369">
        <v>1110310</v>
      </c>
    </row>
    <row r="20" spans="1:6" ht="16.5" customHeight="1">
      <c r="A20" s="19" t="s">
        <v>683</v>
      </c>
      <c r="B20" s="365">
        <v>140755</v>
      </c>
      <c r="C20" s="367">
        <v>61820</v>
      </c>
      <c r="D20" s="368">
        <v>1361</v>
      </c>
      <c r="E20" s="367">
        <v>190517</v>
      </c>
      <c r="F20" s="369">
        <v>1114533</v>
      </c>
    </row>
    <row r="21" spans="1:6" ht="16.5" customHeight="1">
      <c r="A21" s="19" t="s">
        <v>684</v>
      </c>
      <c r="B21" s="365">
        <v>155715</v>
      </c>
      <c r="C21" s="367">
        <v>65410</v>
      </c>
      <c r="D21" s="368">
        <v>1536</v>
      </c>
      <c r="E21" s="367">
        <v>204299</v>
      </c>
      <c r="F21" s="369">
        <v>1114837</v>
      </c>
    </row>
    <row r="22" spans="1:6" ht="16.5" customHeight="1">
      <c r="A22" s="19"/>
      <c r="B22" s="347"/>
      <c r="C22" s="348"/>
      <c r="D22" s="349"/>
      <c r="E22" s="348"/>
      <c r="F22" s="350"/>
    </row>
    <row r="23" spans="1:6" ht="16.5" customHeight="1">
      <c r="A23" s="19" t="s">
        <v>685</v>
      </c>
      <c r="B23" s="365">
        <v>127996</v>
      </c>
      <c r="C23" s="367">
        <v>58987</v>
      </c>
      <c r="D23" s="368">
        <v>841</v>
      </c>
      <c r="E23" s="367">
        <v>182548</v>
      </c>
      <c r="F23" s="369">
        <v>1117277</v>
      </c>
    </row>
    <row r="24" spans="1:6" ht="16.5" customHeight="1">
      <c r="A24" s="19" t="s">
        <v>686</v>
      </c>
      <c r="B24" s="365">
        <v>121271</v>
      </c>
      <c r="C24" s="367">
        <v>57491</v>
      </c>
      <c r="D24" s="368">
        <v>754</v>
      </c>
      <c r="E24" s="367">
        <v>175279</v>
      </c>
      <c r="F24" s="369">
        <v>1119531</v>
      </c>
    </row>
    <row r="25" spans="1:6" ht="16.5" customHeight="1">
      <c r="A25" s="19" t="s">
        <v>687</v>
      </c>
      <c r="B25" s="365">
        <v>120356</v>
      </c>
      <c r="C25" s="367">
        <v>56185</v>
      </c>
      <c r="D25" s="368">
        <v>720</v>
      </c>
      <c r="E25" s="367">
        <v>173664</v>
      </c>
      <c r="F25" s="369">
        <v>1122526</v>
      </c>
    </row>
    <row r="26" spans="1:6" ht="16.5" customHeight="1" thickBot="1">
      <c r="A26" s="5" t="s">
        <v>688</v>
      </c>
      <c r="B26" s="366">
        <v>106240</v>
      </c>
      <c r="C26" s="370">
        <v>50378</v>
      </c>
      <c r="D26" s="371">
        <v>600</v>
      </c>
      <c r="E26" s="370">
        <v>158191</v>
      </c>
      <c r="F26" s="372">
        <v>1125190</v>
      </c>
    </row>
    <row r="27" spans="1:6" ht="15" customHeight="1">
      <c r="A27" s="10" t="s">
        <v>297</v>
      </c>
      <c r="B27" s="244" t="s">
        <v>1109</v>
      </c>
      <c r="C27" s="10"/>
    </row>
    <row r="28" spans="1:6" ht="15" customHeight="1">
      <c r="A28" s="100"/>
      <c r="B28" s="244" t="s">
        <v>1083</v>
      </c>
      <c r="C28" s="10"/>
    </row>
    <row r="29" spans="1:6" ht="15" customHeight="1">
      <c r="A29" s="100"/>
      <c r="B29" s="244" t="s">
        <v>1084</v>
      </c>
      <c r="C29" s="10"/>
    </row>
    <row r="30" spans="1:6" ht="15" customHeight="1">
      <c r="A30" s="10"/>
      <c r="B30" s="244" t="s">
        <v>1111</v>
      </c>
      <c r="C30" s="10"/>
    </row>
    <row r="31" spans="1:6" ht="15" customHeight="1">
      <c r="A31" s="10"/>
      <c r="B31" s="244" t="s">
        <v>1110</v>
      </c>
      <c r="C31" s="10"/>
    </row>
    <row r="32" spans="1:6">
      <c r="B32" s="10"/>
      <c r="C32" s="329"/>
      <c r="D32" s="329"/>
    </row>
    <row r="33" spans="1:6">
      <c r="B33" s="10"/>
      <c r="C33" s="329"/>
      <c r="D33" s="329"/>
    </row>
    <row r="34" spans="1:6">
      <c r="A34" s="10"/>
      <c r="B34" s="10"/>
      <c r="C34" s="289"/>
      <c r="D34" s="289"/>
      <c r="E34" s="289"/>
      <c r="F34" s="289"/>
    </row>
    <row r="35" spans="1:6">
      <c r="A35" s="10"/>
      <c r="B35" s="10"/>
      <c r="C35" s="629"/>
      <c r="D35" s="629"/>
      <c r="E35" s="629"/>
      <c r="F35" s="629"/>
    </row>
  </sheetData>
  <mergeCells count="8">
    <mergeCell ref="C35:F35"/>
    <mergeCell ref="A1:F1"/>
    <mergeCell ref="A5:A6"/>
    <mergeCell ref="B5:B6"/>
    <mergeCell ref="C5:C6"/>
    <mergeCell ref="D5:D6"/>
    <mergeCell ref="E5:E6"/>
    <mergeCell ref="F5:F6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verticalDpi="30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zoomScale="110" zoomScaleNormal="110" workbookViewId="0">
      <selection sqref="A1:K1"/>
    </sheetView>
  </sheetViews>
  <sheetFormatPr defaultRowHeight="13.5"/>
  <cols>
    <col min="1" max="1" width="10" style="10" customWidth="1"/>
    <col min="2" max="6" width="7.5" style="10" customWidth="1"/>
    <col min="7" max="7" width="5.625" style="10" customWidth="1"/>
    <col min="8" max="8" width="1.25" style="10" customWidth="1"/>
    <col min="9" max="9" width="21.875" style="10" customWidth="1"/>
    <col min="10" max="10" width="1.25" style="10" customWidth="1"/>
    <col min="11" max="11" width="13.75" style="10" customWidth="1"/>
    <col min="12" max="16384" width="9" style="11"/>
  </cols>
  <sheetData>
    <row r="1" spans="1:11" ht="17.25">
      <c r="A1" s="498" t="s">
        <v>1009</v>
      </c>
      <c r="B1" s="498"/>
      <c r="C1" s="498"/>
      <c r="D1" s="498"/>
      <c r="E1" s="498"/>
      <c r="F1" s="498"/>
      <c r="G1" s="498"/>
      <c r="H1" s="498"/>
      <c r="I1" s="498"/>
      <c r="J1" s="498"/>
      <c r="K1" s="498"/>
    </row>
    <row r="2" spans="1:11" ht="12" customHeight="1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</row>
    <row r="3" spans="1:11" ht="12" customHeight="1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</row>
    <row r="4" spans="1:11" ht="12" customHeight="1">
      <c r="A4" s="403" t="s">
        <v>662</v>
      </c>
      <c r="B4" s="403"/>
      <c r="C4" s="403"/>
      <c r="D4" s="403"/>
      <c r="E4" s="403"/>
      <c r="F4" s="403"/>
      <c r="G4" s="42"/>
      <c r="H4" s="42"/>
      <c r="I4" s="403" t="s">
        <v>663</v>
      </c>
      <c r="J4" s="403"/>
      <c r="K4" s="403"/>
    </row>
    <row r="5" spans="1:11" ht="12" customHeight="1"/>
    <row r="6" spans="1:11" ht="12" customHeight="1" thickBot="1">
      <c r="C6" s="9"/>
      <c r="D6" s="9"/>
      <c r="E6" s="396" t="s">
        <v>706</v>
      </c>
      <c r="F6" s="396"/>
      <c r="G6" s="23"/>
      <c r="H6" s="9"/>
      <c r="J6" s="9"/>
      <c r="K6" s="74" t="s">
        <v>706</v>
      </c>
    </row>
    <row r="7" spans="1:11" ht="15" customHeight="1">
      <c r="A7" s="404"/>
      <c r="B7" s="408" t="s">
        <v>651</v>
      </c>
      <c r="C7" s="16" t="s">
        <v>652</v>
      </c>
      <c r="D7" s="16" t="s">
        <v>653</v>
      </c>
      <c r="E7" s="16" t="s">
        <v>654</v>
      </c>
      <c r="F7" s="42" t="s">
        <v>655</v>
      </c>
      <c r="G7" s="8"/>
      <c r="H7" s="22"/>
      <c r="I7" s="391" t="s">
        <v>664</v>
      </c>
      <c r="J7" s="131"/>
      <c r="K7" s="390" t="s">
        <v>649</v>
      </c>
    </row>
    <row r="8" spans="1:11" ht="15" customHeight="1">
      <c r="A8" s="630"/>
      <c r="B8" s="501"/>
      <c r="C8" s="30" t="s">
        <v>778</v>
      </c>
      <c r="D8" s="30" t="s">
        <v>778</v>
      </c>
      <c r="E8" s="30" t="s">
        <v>778</v>
      </c>
      <c r="F8" s="29" t="s">
        <v>656</v>
      </c>
      <c r="G8" s="8"/>
      <c r="H8" s="29"/>
      <c r="I8" s="394"/>
      <c r="J8" s="36"/>
      <c r="K8" s="393"/>
    </row>
    <row r="9" spans="1:11" ht="16.5" customHeight="1">
      <c r="A9" s="78"/>
      <c r="B9" s="96"/>
      <c r="C9" s="96"/>
      <c r="D9" s="96"/>
      <c r="E9" s="96"/>
      <c r="F9" s="96"/>
      <c r="G9" s="73"/>
      <c r="H9" s="8"/>
      <c r="I9" s="76" t="s">
        <v>707</v>
      </c>
      <c r="J9" s="79"/>
      <c r="K9" s="98">
        <v>13256</v>
      </c>
    </row>
    <row r="10" spans="1:11" ht="16.5" customHeight="1">
      <c r="A10" s="36" t="s">
        <v>661</v>
      </c>
      <c r="B10" s="96">
        <v>50</v>
      </c>
      <c r="C10" s="96">
        <v>14</v>
      </c>
      <c r="D10" s="96">
        <v>15</v>
      </c>
      <c r="E10" s="96">
        <v>16</v>
      </c>
      <c r="F10" s="96">
        <v>5</v>
      </c>
      <c r="G10" s="73"/>
      <c r="H10" s="73"/>
      <c r="I10" s="38"/>
      <c r="J10" s="36"/>
      <c r="K10" s="96"/>
    </row>
    <row r="11" spans="1:11" ht="16.5" customHeight="1">
      <c r="A11" s="36"/>
      <c r="B11" s="96"/>
      <c r="C11" s="96"/>
      <c r="D11" s="96"/>
      <c r="E11" s="96"/>
      <c r="F11" s="96"/>
      <c r="G11" s="73"/>
      <c r="H11" s="73"/>
      <c r="I11" s="38" t="s">
        <v>708</v>
      </c>
      <c r="J11" s="2"/>
      <c r="K11" s="96">
        <v>793</v>
      </c>
    </row>
    <row r="12" spans="1:11" ht="16.5" customHeight="1">
      <c r="A12" s="36"/>
      <c r="B12" s="96"/>
      <c r="C12" s="96"/>
      <c r="D12" s="96"/>
      <c r="E12" s="96"/>
      <c r="F12" s="96"/>
      <c r="G12" s="81"/>
      <c r="H12" s="73"/>
      <c r="I12" s="38" t="s">
        <v>709</v>
      </c>
      <c r="J12" s="2"/>
      <c r="K12" s="96">
        <v>1156</v>
      </c>
    </row>
    <row r="13" spans="1:11" ht="16.5" customHeight="1">
      <c r="A13" s="36" t="s">
        <v>660</v>
      </c>
      <c r="B13" s="96">
        <v>7</v>
      </c>
      <c r="C13" s="181">
        <v>7</v>
      </c>
      <c r="D13" s="181">
        <v>0</v>
      </c>
      <c r="E13" s="181">
        <v>0</v>
      </c>
      <c r="F13" s="181">
        <v>0</v>
      </c>
      <c r="G13" s="73"/>
      <c r="H13" s="81"/>
      <c r="I13" s="38" t="s">
        <v>710</v>
      </c>
      <c r="J13" s="2"/>
      <c r="K13" s="96">
        <v>1360</v>
      </c>
    </row>
    <row r="14" spans="1:11" ht="16.5" customHeight="1">
      <c r="A14" s="36"/>
      <c r="B14" s="96"/>
      <c r="C14" s="181"/>
      <c r="D14" s="181"/>
      <c r="E14" s="181"/>
      <c r="F14" s="181"/>
      <c r="G14" s="73"/>
      <c r="H14" s="73"/>
      <c r="I14" s="38" t="s">
        <v>711</v>
      </c>
      <c r="J14" s="2"/>
      <c r="K14" s="96">
        <v>5807</v>
      </c>
    </row>
    <row r="15" spans="1:11" ht="16.5" customHeight="1">
      <c r="A15" s="36" t="s">
        <v>659</v>
      </c>
      <c r="B15" s="96">
        <v>24</v>
      </c>
      <c r="C15" s="181">
        <v>6</v>
      </c>
      <c r="D15" s="181">
        <v>15</v>
      </c>
      <c r="E15" s="181">
        <v>1</v>
      </c>
      <c r="F15" s="181">
        <v>2</v>
      </c>
      <c r="G15" s="73"/>
      <c r="H15" s="73"/>
      <c r="I15" s="38" t="s">
        <v>712</v>
      </c>
      <c r="J15" s="2"/>
      <c r="K15" s="96">
        <v>3653</v>
      </c>
    </row>
    <row r="16" spans="1:11" ht="16.5" customHeight="1">
      <c r="A16" s="36"/>
      <c r="B16" s="96"/>
      <c r="C16" s="181"/>
      <c r="D16" s="181"/>
      <c r="E16" s="181"/>
      <c r="F16" s="181"/>
      <c r="G16" s="73"/>
      <c r="H16" s="73"/>
      <c r="I16" s="38" t="s">
        <v>713</v>
      </c>
      <c r="J16" s="2"/>
      <c r="K16" s="96">
        <v>330</v>
      </c>
    </row>
    <row r="17" spans="1:14" ht="16.5" customHeight="1">
      <c r="A17" s="36" t="s">
        <v>658</v>
      </c>
      <c r="B17" s="96">
        <v>16</v>
      </c>
      <c r="C17" s="181">
        <v>0</v>
      </c>
      <c r="D17" s="181">
        <v>0</v>
      </c>
      <c r="E17" s="181">
        <v>13</v>
      </c>
      <c r="F17" s="181">
        <v>3</v>
      </c>
      <c r="G17" s="73"/>
      <c r="H17" s="73"/>
      <c r="I17" s="38" t="s">
        <v>714</v>
      </c>
      <c r="J17" s="2"/>
      <c r="K17" s="96">
        <v>14</v>
      </c>
    </row>
    <row r="18" spans="1:14" ht="16.5" customHeight="1">
      <c r="A18" s="36"/>
      <c r="B18" s="96"/>
      <c r="C18" s="181"/>
      <c r="D18" s="181"/>
      <c r="E18" s="181"/>
      <c r="F18" s="181"/>
      <c r="G18" s="81"/>
      <c r="H18" s="73"/>
      <c r="I18" s="38" t="s">
        <v>715</v>
      </c>
      <c r="J18" s="2"/>
      <c r="K18" s="96">
        <v>7</v>
      </c>
    </row>
    <row r="19" spans="1:14" ht="16.5" customHeight="1">
      <c r="A19" s="36" t="s">
        <v>657</v>
      </c>
      <c r="B19" s="96">
        <v>3</v>
      </c>
      <c r="C19" s="181">
        <v>1</v>
      </c>
      <c r="D19" s="181">
        <v>0</v>
      </c>
      <c r="E19" s="181">
        <v>2</v>
      </c>
      <c r="F19" s="181">
        <v>0</v>
      </c>
      <c r="G19" s="73"/>
      <c r="H19" s="81"/>
      <c r="I19" s="38" t="s">
        <v>716</v>
      </c>
      <c r="J19" s="2"/>
      <c r="K19" s="96">
        <v>60</v>
      </c>
    </row>
    <row r="20" spans="1:14" ht="16.5" customHeight="1" thickBot="1">
      <c r="A20" s="57"/>
      <c r="B20" s="83"/>
      <c r="C20" s="83"/>
      <c r="D20" s="83"/>
      <c r="E20" s="83"/>
      <c r="F20" s="83"/>
      <c r="G20" s="23"/>
      <c r="H20" s="69"/>
      <c r="I20" s="80" t="s">
        <v>717</v>
      </c>
      <c r="J20" s="62"/>
      <c r="K20" s="83">
        <v>76</v>
      </c>
      <c r="L20" s="23"/>
      <c r="M20" s="23"/>
      <c r="N20" s="23"/>
    </row>
    <row r="21" spans="1:14">
      <c r="A21" s="404" t="s">
        <v>1044</v>
      </c>
      <c r="B21" s="404"/>
      <c r="C21" s="404"/>
      <c r="D21" s="404"/>
      <c r="E21" s="404"/>
      <c r="F21" s="404"/>
      <c r="H21" s="23"/>
      <c r="I21" s="404" t="s">
        <v>1044</v>
      </c>
      <c r="J21" s="404"/>
      <c r="K21" s="404"/>
    </row>
    <row r="24" spans="1:14">
      <c r="A24" s="289"/>
    </row>
  </sheetData>
  <mergeCells count="10">
    <mergeCell ref="I21:K21"/>
    <mergeCell ref="A21:F21"/>
    <mergeCell ref="A1:K1"/>
    <mergeCell ref="E6:F6"/>
    <mergeCell ref="A7:A8"/>
    <mergeCell ref="B7:B8"/>
    <mergeCell ref="A4:F4"/>
    <mergeCell ref="I4:K4"/>
    <mergeCell ref="I7:I8"/>
    <mergeCell ref="K7:K8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zoomScaleNormal="100" workbookViewId="0">
      <pane xSplit="1" ySplit="5" topLeftCell="B6" activePane="bottomRight" state="frozen"/>
      <selection activeCell="K20" sqref="K20"/>
      <selection pane="topRight" activeCell="K20" sqref="K20"/>
      <selection pane="bottomLeft" activeCell="K20" sqref="K20"/>
      <selection pane="bottomRight" sqref="A1:H1"/>
    </sheetView>
  </sheetViews>
  <sheetFormatPr defaultRowHeight="13.5"/>
  <cols>
    <col min="1" max="1" width="9.375" style="10" customWidth="1"/>
    <col min="2" max="2" width="15" style="10" customWidth="1"/>
    <col min="3" max="8" width="11.25" style="10" customWidth="1"/>
    <col min="9" max="16384" width="9" style="11"/>
  </cols>
  <sheetData>
    <row r="1" spans="1:8" s="120" customFormat="1" ht="13.5" customHeight="1">
      <c r="A1" s="631" t="s">
        <v>665</v>
      </c>
      <c r="B1" s="631"/>
      <c r="C1" s="631"/>
      <c r="D1" s="631"/>
      <c r="E1" s="631"/>
      <c r="F1" s="631"/>
      <c r="G1" s="631"/>
      <c r="H1" s="631"/>
    </row>
    <row r="2" spans="1:8" s="120" customFormat="1" ht="12" customHeight="1">
      <c r="A2" s="115"/>
      <c r="B2" s="115"/>
      <c r="C2" s="115"/>
      <c r="D2" s="115"/>
      <c r="E2" s="115"/>
      <c r="F2" s="115"/>
      <c r="G2" s="115"/>
      <c r="H2" s="115"/>
    </row>
    <row r="3" spans="1:8" s="120" customFormat="1" ht="13.5" customHeight="1" thickBot="1">
      <c r="A3" s="426" t="s">
        <v>629</v>
      </c>
      <c r="B3" s="426"/>
      <c r="C3" s="426"/>
      <c r="D3" s="426"/>
      <c r="E3" s="426"/>
      <c r="F3" s="426"/>
      <c r="G3" s="426"/>
      <c r="H3" s="426"/>
    </row>
    <row r="4" spans="1:8" s="120" customFormat="1" ht="15" customHeight="1">
      <c r="A4" s="632" t="s">
        <v>648</v>
      </c>
      <c r="B4" s="632" t="s">
        <v>670</v>
      </c>
      <c r="C4" s="635" t="s">
        <v>669</v>
      </c>
      <c r="D4" s="633"/>
      <c r="E4" s="635" t="s">
        <v>779</v>
      </c>
      <c r="F4" s="633"/>
      <c r="G4" s="635" t="s">
        <v>668</v>
      </c>
      <c r="H4" s="635"/>
    </row>
    <row r="5" spans="1:8" s="120" customFormat="1" ht="15" customHeight="1">
      <c r="A5" s="633"/>
      <c r="B5" s="633"/>
      <c r="C5" s="121" t="s">
        <v>666</v>
      </c>
      <c r="D5" s="121" t="s">
        <v>667</v>
      </c>
      <c r="E5" s="122" t="s">
        <v>666</v>
      </c>
      <c r="F5" s="122" t="s">
        <v>667</v>
      </c>
      <c r="G5" s="122" t="s">
        <v>666</v>
      </c>
      <c r="H5" s="123" t="s">
        <v>667</v>
      </c>
    </row>
    <row r="6" spans="1:8" s="120" customFormat="1" ht="16.5" customHeight="1">
      <c r="A6" s="124" t="s">
        <v>1040</v>
      </c>
      <c r="B6" s="102">
        <v>60338</v>
      </c>
      <c r="C6" s="113">
        <v>8942</v>
      </c>
      <c r="D6" s="113">
        <v>20902</v>
      </c>
      <c r="E6" s="113">
        <v>5569</v>
      </c>
      <c r="F6" s="113">
        <v>14486</v>
      </c>
      <c r="G6" s="113">
        <v>3671</v>
      </c>
      <c r="H6" s="113">
        <v>6768</v>
      </c>
    </row>
    <row r="7" spans="1:8" s="120" customFormat="1" ht="16.5" customHeight="1">
      <c r="A7" s="125" t="s">
        <v>804</v>
      </c>
      <c r="B7" s="102">
        <v>59354</v>
      </c>
      <c r="C7" s="113">
        <v>6325</v>
      </c>
      <c r="D7" s="113">
        <v>14839</v>
      </c>
      <c r="E7" s="113">
        <v>7570</v>
      </c>
      <c r="F7" s="113">
        <v>15895</v>
      </c>
      <c r="G7" s="113">
        <v>5117</v>
      </c>
      <c r="H7" s="113">
        <v>9608</v>
      </c>
    </row>
    <row r="8" spans="1:8" s="120" customFormat="1" ht="16.5" customHeight="1">
      <c r="A8" s="125" t="s">
        <v>894</v>
      </c>
      <c r="B8" s="102">
        <v>56052</v>
      </c>
      <c r="C8" s="113">
        <v>6572</v>
      </c>
      <c r="D8" s="113">
        <v>14713</v>
      </c>
      <c r="E8" s="113">
        <v>7861</v>
      </c>
      <c r="F8" s="113">
        <v>16171</v>
      </c>
      <c r="G8" s="113">
        <v>3930</v>
      </c>
      <c r="H8" s="113">
        <v>6805</v>
      </c>
    </row>
    <row r="9" spans="1:8" s="120" customFormat="1" ht="16.5" customHeight="1">
      <c r="A9" s="125" t="s">
        <v>895</v>
      </c>
      <c r="B9" s="102">
        <v>56214</v>
      </c>
      <c r="C9" s="113">
        <v>6892</v>
      </c>
      <c r="D9" s="113">
        <v>14592</v>
      </c>
      <c r="E9" s="113">
        <v>7621</v>
      </c>
      <c r="F9" s="113">
        <v>15099</v>
      </c>
      <c r="G9" s="113">
        <v>4525</v>
      </c>
      <c r="H9" s="113">
        <v>7485</v>
      </c>
    </row>
    <row r="10" spans="1:8" s="120" customFormat="1" ht="16.5" customHeight="1">
      <c r="A10" s="125" t="s">
        <v>954</v>
      </c>
      <c r="B10" s="102">
        <v>48510</v>
      </c>
      <c r="C10" s="113">
        <v>5824</v>
      </c>
      <c r="D10" s="113">
        <v>12262</v>
      </c>
      <c r="E10" s="113">
        <v>7034</v>
      </c>
      <c r="F10" s="113">
        <v>14304</v>
      </c>
      <c r="G10" s="113">
        <v>3170</v>
      </c>
      <c r="H10" s="113">
        <v>5916</v>
      </c>
    </row>
    <row r="11" spans="1:8" ht="16.5" customHeight="1">
      <c r="A11" s="125"/>
      <c r="B11" s="102" t="s">
        <v>1041</v>
      </c>
      <c r="C11" s="96"/>
      <c r="D11" s="96"/>
      <c r="E11" s="96"/>
      <c r="F11" s="96"/>
      <c r="G11" s="96"/>
      <c r="H11" s="96"/>
    </row>
    <row r="12" spans="1:8" ht="16.5" customHeight="1">
      <c r="A12" s="125" t="s">
        <v>704</v>
      </c>
      <c r="B12" s="102">
        <v>1969</v>
      </c>
      <c r="C12" s="353">
        <v>486</v>
      </c>
      <c r="D12" s="353">
        <v>520</v>
      </c>
      <c r="E12" s="353">
        <v>294</v>
      </c>
      <c r="F12" s="353">
        <v>234</v>
      </c>
      <c r="G12" s="353">
        <v>242</v>
      </c>
      <c r="H12" s="353">
        <v>193</v>
      </c>
    </row>
    <row r="13" spans="1:8" ht="16.5" customHeight="1">
      <c r="A13" s="125" t="s">
        <v>638</v>
      </c>
      <c r="B13" s="102">
        <v>2614</v>
      </c>
      <c r="C13" s="353">
        <v>651</v>
      </c>
      <c r="D13" s="353">
        <v>1056</v>
      </c>
      <c r="E13" s="353">
        <v>311</v>
      </c>
      <c r="F13" s="353">
        <v>288</v>
      </c>
      <c r="G13" s="353">
        <v>148</v>
      </c>
      <c r="H13" s="353">
        <v>160</v>
      </c>
    </row>
    <row r="14" spans="1:8" ht="16.5" customHeight="1">
      <c r="A14" s="125" t="s">
        <v>639</v>
      </c>
      <c r="B14" s="102">
        <v>2369</v>
      </c>
      <c r="C14" s="353">
        <v>597</v>
      </c>
      <c r="D14" s="353">
        <v>692</v>
      </c>
      <c r="E14" s="353">
        <v>373</v>
      </c>
      <c r="F14" s="353">
        <v>244</v>
      </c>
      <c r="G14" s="353">
        <v>222</v>
      </c>
      <c r="H14" s="353">
        <v>241</v>
      </c>
    </row>
    <row r="15" spans="1:8" ht="16.5" customHeight="1">
      <c r="A15" s="125" t="s">
        <v>646</v>
      </c>
      <c r="B15" s="102">
        <v>2926</v>
      </c>
      <c r="C15" s="353">
        <v>666</v>
      </c>
      <c r="D15" s="353">
        <v>1140</v>
      </c>
      <c r="E15" s="353">
        <v>356</v>
      </c>
      <c r="F15" s="353">
        <v>264</v>
      </c>
      <c r="G15" s="353">
        <v>220</v>
      </c>
      <c r="H15" s="353">
        <v>280</v>
      </c>
    </row>
    <row r="16" spans="1:8" ht="16.5" customHeight="1">
      <c r="A16" s="125"/>
      <c r="B16" s="102"/>
      <c r="C16" s="353"/>
      <c r="D16" s="353"/>
      <c r="E16" s="353"/>
      <c r="F16" s="353"/>
      <c r="G16" s="353"/>
      <c r="H16" s="353"/>
    </row>
    <row r="17" spans="1:8" ht="16.5" customHeight="1">
      <c r="A17" s="125" t="s">
        <v>630</v>
      </c>
      <c r="B17" s="102">
        <v>3659</v>
      </c>
      <c r="C17" s="353">
        <v>660</v>
      </c>
      <c r="D17" s="353">
        <v>1331</v>
      </c>
      <c r="E17" s="353">
        <v>434</v>
      </c>
      <c r="F17" s="353">
        <v>766</v>
      </c>
      <c r="G17" s="353">
        <v>220</v>
      </c>
      <c r="H17" s="353">
        <v>248</v>
      </c>
    </row>
    <row r="18" spans="1:8" ht="16.5" customHeight="1">
      <c r="A18" s="125" t="s">
        <v>631</v>
      </c>
      <c r="B18" s="102">
        <v>10283</v>
      </c>
      <c r="C18" s="353">
        <v>933</v>
      </c>
      <c r="D18" s="353">
        <v>4005</v>
      </c>
      <c r="E18" s="353">
        <v>944</v>
      </c>
      <c r="F18" s="353">
        <v>3824</v>
      </c>
      <c r="G18" s="353">
        <v>307</v>
      </c>
      <c r="H18" s="353">
        <v>270</v>
      </c>
    </row>
    <row r="19" spans="1:8" ht="16.5" customHeight="1">
      <c r="A19" s="125" t="s">
        <v>632</v>
      </c>
      <c r="B19" s="102">
        <v>5407</v>
      </c>
      <c r="C19" s="353">
        <v>176</v>
      </c>
      <c r="D19" s="353">
        <v>527</v>
      </c>
      <c r="E19" s="353">
        <v>1038</v>
      </c>
      <c r="F19" s="353">
        <v>2251</v>
      </c>
      <c r="G19" s="353">
        <v>414</v>
      </c>
      <c r="H19" s="353">
        <v>1001</v>
      </c>
    </row>
    <row r="20" spans="1:8" ht="16.5" customHeight="1">
      <c r="A20" s="125" t="s">
        <v>633</v>
      </c>
      <c r="B20" s="102">
        <v>12760</v>
      </c>
      <c r="C20" s="353" t="s">
        <v>1112</v>
      </c>
      <c r="D20" s="353" t="s">
        <v>1112</v>
      </c>
      <c r="E20" s="353">
        <v>2660</v>
      </c>
      <c r="F20" s="353">
        <v>5647</v>
      </c>
      <c r="G20" s="353">
        <v>1200</v>
      </c>
      <c r="H20" s="353">
        <v>3253</v>
      </c>
    </row>
    <row r="21" spans="1:8" ht="16.5" customHeight="1">
      <c r="A21" s="125"/>
      <c r="B21" s="102"/>
      <c r="C21" s="353"/>
      <c r="D21" s="353"/>
      <c r="E21" s="353"/>
      <c r="F21" s="353"/>
      <c r="G21" s="353"/>
      <c r="H21" s="353"/>
    </row>
    <row r="22" spans="1:8" ht="16.5" customHeight="1">
      <c r="A22" s="125" t="s">
        <v>634</v>
      </c>
      <c r="B22" s="102">
        <v>3671</v>
      </c>
      <c r="C22" s="353">
        <v>661</v>
      </c>
      <c r="D22" s="353">
        <v>1133</v>
      </c>
      <c r="E22" s="353">
        <v>624</v>
      </c>
      <c r="F22" s="353">
        <v>786</v>
      </c>
      <c r="G22" s="353">
        <v>197</v>
      </c>
      <c r="H22" s="353">
        <v>270</v>
      </c>
    </row>
    <row r="23" spans="1:8" ht="16.5" customHeight="1">
      <c r="A23" s="125" t="s">
        <v>635</v>
      </c>
      <c r="B23" s="102">
        <v>1031</v>
      </c>
      <c r="C23" s="353">
        <v>349</v>
      </c>
      <c r="D23" s="353">
        <v>682</v>
      </c>
      <c r="E23" s="353" t="s">
        <v>1112</v>
      </c>
      <c r="F23" s="353" t="s">
        <v>1112</v>
      </c>
      <c r="G23" s="353" t="s">
        <v>1112</v>
      </c>
      <c r="H23" s="353" t="s">
        <v>1112</v>
      </c>
    </row>
    <row r="24" spans="1:8" ht="16.5" customHeight="1">
      <c r="A24" s="125" t="s">
        <v>636</v>
      </c>
      <c r="B24" s="102">
        <v>1165</v>
      </c>
      <c r="C24" s="353">
        <v>393</v>
      </c>
      <c r="D24" s="353">
        <v>772</v>
      </c>
      <c r="E24" s="353" t="s">
        <v>1112</v>
      </c>
      <c r="F24" s="353" t="s">
        <v>1112</v>
      </c>
      <c r="G24" s="353" t="s">
        <v>1112</v>
      </c>
      <c r="H24" s="353" t="s">
        <v>1112</v>
      </c>
    </row>
    <row r="25" spans="1:8" ht="16.5" customHeight="1" thickBot="1">
      <c r="A25" s="126" t="s">
        <v>637</v>
      </c>
      <c r="B25" s="102">
        <v>656</v>
      </c>
      <c r="C25" s="69">
        <v>252</v>
      </c>
      <c r="D25" s="353">
        <v>404</v>
      </c>
      <c r="E25" s="353" t="s">
        <v>1112</v>
      </c>
      <c r="F25" s="353" t="s">
        <v>1112</v>
      </c>
      <c r="G25" s="353" t="s">
        <v>1112</v>
      </c>
      <c r="H25" s="353" t="s">
        <v>1112</v>
      </c>
    </row>
    <row r="26" spans="1:8" ht="13.5" customHeight="1">
      <c r="A26" s="14" t="s">
        <v>402</v>
      </c>
      <c r="B26" s="185"/>
      <c r="C26" s="634" t="s">
        <v>1043</v>
      </c>
      <c r="D26" s="634"/>
      <c r="E26" s="634"/>
      <c r="F26" s="634"/>
      <c r="G26" s="634"/>
      <c r="H26" s="634"/>
    </row>
    <row r="27" spans="1:8" ht="13.5" customHeight="1">
      <c r="A27" s="100"/>
      <c r="C27" s="612" t="s">
        <v>1042</v>
      </c>
      <c r="D27" s="612"/>
      <c r="E27" s="612"/>
      <c r="F27" s="612"/>
      <c r="G27" s="612"/>
      <c r="H27" s="612"/>
    </row>
    <row r="28" spans="1:8" ht="13.5" customHeight="1">
      <c r="A28" s="100"/>
      <c r="B28" s="289"/>
    </row>
    <row r="29" spans="1:8" ht="12" customHeight="1">
      <c r="B29" s="299"/>
    </row>
    <row r="30" spans="1:8" ht="12" customHeight="1"/>
    <row r="31" spans="1:8" ht="12" customHeight="1"/>
    <row r="32" spans="1:8" ht="12" customHeight="1"/>
    <row r="33" ht="12" customHeight="1"/>
  </sheetData>
  <mergeCells count="9">
    <mergeCell ref="A1:H1"/>
    <mergeCell ref="A4:A5"/>
    <mergeCell ref="B4:B5"/>
    <mergeCell ref="A3:H3"/>
    <mergeCell ref="C27:H27"/>
    <mergeCell ref="C26:H26"/>
    <mergeCell ref="C4:D4"/>
    <mergeCell ref="E4:F4"/>
    <mergeCell ref="G4:H4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5"/>
  <sheetViews>
    <sheetView showGridLines="0" zoomScale="115" zoomScaleNormal="115" zoomScaleSheetLayoutView="130" workbookViewId="0">
      <selection activeCell="D2" sqref="D2"/>
    </sheetView>
  </sheetViews>
  <sheetFormatPr defaultRowHeight="16.5" customHeight="1"/>
  <cols>
    <col min="1" max="1" width="8.625" style="132" customWidth="1"/>
    <col min="2" max="2" width="26.625" style="55" customWidth="1"/>
    <col min="3" max="3" width="7.875" style="55" bestFit="1" customWidth="1"/>
    <col min="4" max="4" width="26.625" style="55" customWidth="1"/>
    <col min="5" max="5" width="8.625" style="55" customWidth="1"/>
    <col min="6" max="6" width="26.625" style="55" customWidth="1"/>
    <col min="7" max="7" width="8.625" style="55" customWidth="1"/>
    <col min="8" max="8" width="26.625" style="55" customWidth="1"/>
    <col min="9" max="9" width="8.625" style="55" customWidth="1"/>
    <col min="10" max="10" width="26.625" style="55" customWidth="1"/>
    <col min="11" max="11" width="8.625" style="128" customWidth="1"/>
    <col min="12" max="12" width="26.625" style="55" customWidth="1"/>
    <col min="13" max="16384" width="9" style="55"/>
  </cols>
  <sheetData>
    <row r="1" spans="1:14" ht="16.5" customHeight="1">
      <c r="A1" s="643" t="s">
        <v>1010</v>
      </c>
      <c r="B1" s="643"/>
      <c r="C1" s="643"/>
      <c r="D1" s="643"/>
      <c r="E1" s="643"/>
      <c r="F1" s="643"/>
      <c r="G1" s="641" t="s">
        <v>496</v>
      </c>
      <c r="H1" s="641"/>
      <c r="I1" s="641"/>
      <c r="J1" s="641"/>
      <c r="K1" s="641"/>
      <c r="L1" s="641"/>
    </row>
    <row r="2" spans="1:14" ht="16.5" customHeight="1" thickBot="1">
      <c r="A2" s="133"/>
      <c r="B2" s="128"/>
      <c r="C2" s="325"/>
      <c r="D2" s="325"/>
      <c r="E2" s="325"/>
      <c r="F2" s="325"/>
      <c r="G2" s="325"/>
      <c r="H2" s="325"/>
      <c r="I2" s="325"/>
      <c r="J2" s="325"/>
      <c r="K2" s="379"/>
      <c r="L2" s="380" t="s">
        <v>1078</v>
      </c>
    </row>
    <row r="3" spans="1:14" ht="16.5" customHeight="1">
      <c r="A3" s="644" t="s">
        <v>547</v>
      </c>
      <c r="B3" s="645"/>
      <c r="D3" s="55" t="s">
        <v>1048</v>
      </c>
      <c r="E3" s="648" t="s">
        <v>926</v>
      </c>
      <c r="F3" s="649"/>
      <c r="G3" s="134" t="s">
        <v>163</v>
      </c>
      <c r="H3" s="135" t="s">
        <v>754</v>
      </c>
      <c r="I3" s="357" t="s">
        <v>149</v>
      </c>
      <c r="J3" s="137" t="s">
        <v>606</v>
      </c>
      <c r="K3" s="378" t="s">
        <v>1046</v>
      </c>
      <c r="L3" s="55" t="s">
        <v>770</v>
      </c>
    </row>
    <row r="4" spans="1:14" ht="16.5" customHeight="1">
      <c r="A4" s="134" t="s">
        <v>144</v>
      </c>
      <c r="B4" s="137" t="s">
        <v>550</v>
      </c>
      <c r="D4" s="55" t="s">
        <v>1049</v>
      </c>
      <c r="E4" s="136" t="s">
        <v>928</v>
      </c>
      <c r="F4" s="387" t="s">
        <v>932</v>
      </c>
      <c r="G4" s="138" t="s">
        <v>593</v>
      </c>
      <c r="H4" s="135" t="s" ph="1">
        <v>811</v>
      </c>
      <c r="I4" s="136" t="s">
        <v>152</v>
      </c>
      <c r="J4" s="137" t="s" ph="1">
        <v>611</v>
      </c>
      <c r="K4" s="136" t="s">
        <v>819</v>
      </c>
      <c r="L4" s="135" t="s">
        <v>794</v>
      </c>
    </row>
    <row r="5" spans="1:14" ht="16.5" customHeight="1">
      <c r="A5" s="134" t="s">
        <v>38</v>
      </c>
      <c r="B5" s="137" t="s" ph="1">
        <v>912</v>
      </c>
      <c r="D5" s="55" t="s">
        <v>1050</v>
      </c>
      <c r="E5" s="639" t="s">
        <v>1045</v>
      </c>
      <c r="F5" s="640"/>
      <c r="G5" s="134" t="s">
        <v>931</v>
      </c>
      <c r="H5" s="135" t="s">
        <v>813</v>
      </c>
      <c r="I5" s="636" t="s">
        <v>980</v>
      </c>
      <c r="J5" s="642"/>
      <c r="K5" s="136" t="s">
        <v>593</v>
      </c>
      <c r="L5" s="135" t="s">
        <v>0</v>
      </c>
    </row>
    <row r="6" spans="1:14" ht="16.5" customHeight="1">
      <c r="A6" s="134" t="s">
        <v>308</v>
      </c>
      <c r="B6" s="137" t="s">
        <v>562</v>
      </c>
      <c r="C6" s="637" t="s">
        <v>916</v>
      </c>
      <c r="D6" s="638"/>
      <c r="E6" s="136" t="s">
        <v>930</v>
      </c>
      <c r="F6" s="135" t="s">
        <v>925</v>
      </c>
      <c r="G6" s="138" t="s">
        <v>38</v>
      </c>
      <c r="H6" s="135" t="s">
        <v>767</v>
      </c>
      <c r="I6" s="136" t="s">
        <v>116</v>
      </c>
      <c r="J6" s="137" t="s">
        <v>768</v>
      </c>
      <c r="K6" s="327" t="s">
        <v>866</v>
      </c>
      <c r="L6" s="135" t="s" ph="1">
        <v>3</v>
      </c>
    </row>
    <row r="7" spans="1:14" ht="16.5" customHeight="1">
      <c r="B7" s="137"/>
      <c r="C7" s="134" t="s">
        <v>917</v>
      </c>
      <c r="D7" s="137" t="s">
        <v>915</v>
      </c>
      <c r="E7" s="136" t="s">
        <v>942</v>
      </c>
      <c r="F7" s="388" t="s">
        <v>929</v>
      </c>
      <c r="G7" s="138" t="s">
        <v>38</v>
      </c>
      <c r="H7" s="135" t="s">
        <v>772</v>
      </c>
      <c r="I7" s="136" t="s">
        <v>159</v>
      </c>
      <c r="J7" s="137" t="s">
        <v>773</v>
      </c>
      <c r="K7" s="136" t="s">
        <v>593</v>
      </c>
      <c r="L7" s="135" t="s">
        <v>39</v>
      </c>
    </row>
    <row r="8" spans="1:14" ht="16.5" customHeight="1">
      <c r="A8" s="646" t="s">
        <v>1113</v>
      </c>
      <c r="B8" s="647"/>
      <c r="C8" s="134" t="s">
        <v>918</v>
      </c>
      <c r="D8" s="303" t="s">
        <v>914</v>
      </c>
      <c r="E8" s="636" t="s">
        <v>1103</v>
      </c>
      <c r="F8" s="637"/>
      <c r="G8" s="134" t="s">
        <v>151</v>
      </c>
      <c r="H8" s="137" t="s" ph="1">
        <v>775</v>
      </c>
      <c r="I8" s="136" t="s">
        <v>161</v>
      </c>
      <c r="J8" s="137" t="s">
        <v>776</v>
      </c>
      <c r="K8" s="327" t="s">
        <v>867</v>
      </c>
      <c r="L8" s="135" t="s">
        <v>41</v>
      </c>
    </row>
    <row r="9" spans="1:14" ht="16.5" customHeight="1">
      <c r="A9" s="134" t="s">
        <v>156</v>
      </c>
      <c r="B9" s="137" t="s">
        <v>598</v>
      </c>
      <c r="C9" s="136"/>
      <c r="D9" s="141" t="s">
        <v>1116</v>
      </c>
      <c r="E9" s="136" t="s">
        <v>145</v>
      </c>
      <c r="F9" s="135" t="s">
        <v>65</v>
      </c>
      <c r="G9" s="138" t="s">
        <v>38</v>
      </c>
      <c r="H9" s="137" t="s">
        <v>2</v>
      </c>
      <c r="I9" s="136" t="s">
        <v>163</v>
      </c>
      <c r="J9" s="303" t="s" ph="1">
        <v>801</v>
      </c>
      <c r="K9" s="136" t="s">
        <v>820</v>
      </c>
      <c r="L9" s="135" t="s">
        <v>46</v>
      </c>
    </row>
    <row r="10" spans="1:14" ht="16.5" customHeight="1">
      <c r="A10" s="138" t="s">
        <v>769</v>
      </c>
      <c r="B10" s="137" t="s" ph="1">
        <v>798</v>
      </c>
      <c r="C10" s="636" t="s">
        <v>620</v>
      </c>
      <c r="D10" s="638"/>
      <c r="E10" s="136" t="s">
        <v>148</v>
      </c>
      <c r="F10" s="135" t="s">
        <v>485</v>
      </c>
      <c r="G10" s="138" t="s">
        <v>38</v>
      </c>
      <c r="H10" s="137" t="s">
        <v>36</v>
      </c>
      <c r="I10" s="136" t="s">
        <v>166</v>
      </c>
      <c r="J10" s="137" t="s">
        <v>37</v>
      </c>
      <c r="K10" s="327" t="s">
        <v>868</v>
      </c>
      <c r="L10" s="135" t="s">
        <v>827</v>
      </c>
    </row>
    <row r="11" spans="1:14" ht="16.5" customHeight="1">
      <c r="A11" s="138" t="s">
        <v>308</v>
      </c>
      <c r="B11" s="301" t="s">
        <v>786</v>
      </c>
      <c r="C11" s="136" t="s">
        <v>147</v>
      </c>
      <c r="D11" s="137" t="s">
        <v>588</v>
      </c>
      <c r="E11" s="136" t="s">
        <v>150</v>
      </c>
      <c r="F11" s="135" t="s">
        <v>486</v>
      </c>
      <c r="G11" s="138" t="s">
        <v>38</v>
      </c>
      <c r="H11" s="137" t="s">
        <v>40</v>
      </c>
      <c r="I11" s="136" t="s">
        <v>168</v>
      </c>
      <c r="J11" s="137" t="s" ph="1">
        <v>802</v>
      </c>
      <c r="K11" s="327" t="s">
        <v>869</v>
      </c>
      <c r="L11" s="135" t="s">
        <v>103</v>
      </c>
    </row>
    <row r="12" spans="1:14" ht="16.5" customHeight="1">
      <c r="A12" s="138" t="s">
        <v>118</v>
      </c>
      <c r="B12" s="137" t="s">
        <v>613</v>
      </c>
      <c r="C12" s="139" t="s">
        <v>608</v>
      </c>
      <c r="D12" s="137" t="s">
        <v>481</v>
      </c>
      <c r="E12" s="136"/>
      <c r="F12" s="135" t="s">
        <v>238</v>
      </c>
      <c r="G12" s="138" t="s">
        <v>38</v>
      </c>
      <c r="H12" s="137" t="s">
        <v>44</v>
      </c>
      <c r="I12" s="136" t="s">
        <v>170</v>
      </c>
      <c r="J12" s="137" t="s">
        <v>45</v>
      </c>
      <c r="K12" s="136" t="s">
        <v>593</v>
      </c>
      <c r="L12" s="135" t="s">
        <v>338</v>
      </c>
    </row>
    <row r="13" spans="1:14" ht="16.5" customHeight="1">
      <c r="A13" s="138" t="s">
        <v>38</v>
      </c>
      <c r="B13" s="137" t="s" ph="1">
        <v>617</v>
      </c>
      <c r="C13" s="139" t="s">
        <v>558</v>
      </c>
      <c r="D13" s="137" t="s" ph="1">
        <v>766</v>
      </c>
      <c r="E13" s="136" t="s">
        <v>157</v>
      </c>
      <c r="F13" s="135" t="s">
        <v>35</v>
      </c>
      <c r="G13" s="134" t="s">
        <v>491</v>
      </c>
      <c r="H13" s="137" t="s">
        <v>50</v>
      </c>
      <c r="I13" s="139" t="s">
        <v>38</v>
      </c>
      <c r="J13" s="137" t="s">
        <v>51</v>
      </c>
      <c r="K13" s="136" t="s">
        <v>593</v>
      </c>
      <c r="L13" s="135" t="s">
        <v>104</v>
      </c>
    </row>
    <row r="14" spans="1:14" ht="16.5" customHeight="1">
      <c r="A14" s="134" t="s">
        <v>164</v>
      </c>
      <c r="B14" s="137" t="s" ph="1">
        <v>797</v>
      </c>
      <c r="C14" s="136" t="s">
        <v>115</v>
      </c>
      <c r="D14" s="137" t="s">
        <v>589</v>
      </c>
      <c r="E14" s="381" t="s">
        <v>1047</v>
      </c>
      <c r="F14" s="55" t="s">
        <v>1115</v>
      </c>
      <c r="G14" s="138" t="s">
        <v>38</v>
      </c>
      <c r="H14" s="137" t="s">
        <v>53</v>
      </c>
      <c r="I14" s="139" t="s">
        <v>38</v>
      </c>
      <c r="J14" s="137" t="s">
        <v>54</v>
      </c>
      <c r="K14" s="136" t="s">
        <v>593</v>
      </c>
      <c r="L14" s="194" t="s">
        <v>105</v>
      </c>
    </row>
    <row r="15" spans="1:14" ht="16.5" customHeight="1">
      <c r="A15" s="134" t="s">
        <v>167</v>
      </c>
      <c r="B15" s="137" t="s">
        <v>625</v>
      </c>
      <c r="C15" s="140"/>
      <c r="D15" s="141" t="s">
        <v>1016</v>
      </c>
      <c r="E15" s="636" t="s">
        <v>114</v>
      </c>
      <c r="F15" s="637"/>
      <c r="G15" s="134" t="s">
        <v>165</v>
      </c>
      <c r="H15" s="137" t="s">
        <v>56</v>
      </c>
      <c r="I15" s="136" t="s">
        <v>124</v>
      </c>
      <c r="J15" s="137" t="s" ph="1">
        <v>57</v>
      </c>
      <c r="K15" s="136" t="s">
        <v>593</v>
      </c>
      <c r="L15" s="194" t="s">
        <v>106</v>
      </c>
    </row>
    <row r="16" spans="1:14" ht="16.5" customHeight="1">
      <c r="A16" s="134" t="s">
        <v>169</v>
      </c>
      <c r="B16" s="137" t="s">
        <v>479</v>
      </c>
      <c r="C16" s="636" t="s">
        <v>237</v>
      </c>
      <c r="D16" s="638"/>
      <c r="E16" s="136" t="s">
        <v>160</v>
      </c>
      <c r="F16" s="135" t="s">
        <v>43</v>
      </c>
      <c r="G16" s="138" t="s">
        <v>38</v>
      </c>
      <c r="H16" s="137" t="s">
        <v>60</v>
      </c>
      <c r="I16" s="136" t="s">
        <v>177</v>
      </c>
      <c r="J16" s="137" t="s">
        <v>61</v>
      </c>
      <c r="K16" s="136" t="s">
        <v>870</v>
      </c>
      <c r="L16" s="135" t="s">
        <v>107</v>
      </c>
      <c r="N16" s="135"/>
    </row>
    <row r="17" spans="1:13" ht="16.5" customHeight="1">
      <c r="A17" s="138" t="s">
        <v>119</v>
      </c>
      <c r="B17" s="137" t="s">
        <v>759</v>
      </c>
      <c r="C17" s="136" t="s">
        <v>158</v>
      </c>
      <c r="D17" s="356" t="s">
        <v>921</v>
      </c>
      <c r="E17" s="136" t="s">
        <v>162</v>
      </c>
      <c r="F17" s="135" t="s">
        <v>49</v>
      </c>
      <c r="G17" s="134" t="s">
        <v>120</v>
      </c>
      <c r="H17" s="137" t="s">
        <v>234</v>
      </c>
      <c r="I17" s="139" t="s">
        <v>38</v>
      </c>
      <c r="J17" s="137" t="s">
        <v>235</v>
      </c>
      <c r="K17" s="136" t="s">
        <v>815</v>
      </c>
      <c r="L17" s="194" t="s">
        <v>821</v>
      </c>
    </row>
    <row r="18" spans="1:13" ht="16.5" customHeight="1">
      <c r="A18" s="134" t="s">
        <v>171</v>
      </c>
      <c r="B18" s="137" t="s">
        <v>787</v>
      </c>
      <c r="C18" s="136" t="s">
        <v>38</v>
      </c>
      <c r="D18" s="356" t="s">
        <v>922</v>
      </c>
      <c r="E18" s="136" t="s">
        <v>145</v>
      </c>
      <c r="F18" s="135" t="s">
        <v>52</v>
      </c>
      <c r="G18" s="138" t="s">
        <v>38</v>
      </c>
      <c r="H18" s="137" t="s">
        <v>240</v>
      </c>
      <c r="I18" s="136" t="s">
        <v>128</v>
      </c>
      <c r="J18" s="137" t="s">
        <v>788</v>
      </c>
      <c r="K18" s="142"/>
      <c r="L18" s="195" t="s">
        <v>1114</v>
      </c>
    </row>
    <row r="19" spans="1:13" ht="16.5" customHeight="1">
      <c r="A19" s="134" t="s">
        <v>173</v>
      </c>
      <c r="B19" s="137" t="s">
        <v>771</v>
      </c>
      <c r="C19" s="136"/>
      <c r="D19" s="356"/>
      <c r="E19" s="139" t="s">
        <v>38</v>
      </c>
      <c r="F19" s="135" t="s">
        <v>55</v>
      </c>
      <c r="G19" s="138" t="s">
        <v>38</v>
      </c>
      <c r="H19" s="137" t="s">
        <v>244</v>
      </c>
      <c r="I19" s="136" t="s">
        <v>149</v>
      </c>
      <c r="J19" s="137" t="s">
        <v>250</v>
      </c>
      <c r="K19" s="136"/>
      <c r="L19" s="134"/>
    </row>
    <row r="20" spans="1:13" ht="16.5" customHeight="1">
      <c r="A20" s="134" t="s">
        <v>174</v>
      </c>
      <c r="B20" s="137" t="s">
        <v>774</v>
      </c>
      <c r="C20" s="636" t="s">
        <v>923</v>
      </c>
      <c r="D20" s="638"/>
      <c r="E20" s="139" t="s">
        <v>38</v>
      </c>
      <c r="F20" s="135" t="s">
        <v>59</v>
      </c>
      <c r="G20" s="138" t="s">
        <v>38</v>
      </c>
      <c r="H20" s="137" t="s">
        <v>249</v>
      </c>
      <c r="I20" s="139" t="s">
        <v>38</v>
      </c>
      <c r="J20" s="137" t="s">
        <v>256</v>
      </c>
      <c r="K20" s="639" t="s">
        <v>493</v>
      </c>
      <c r="L20" s="640"/>
    </row>
    <row r="21" spans="1:13" ht="16.5" customHeight="1">
      <c r="A21" s="138" t="s">
        <v>563</v>
      </c>
      <c r="B21" s="137" t="s" ph="1">
        <v>1</v>
      </c>
      <c r="C21" s="136" t="s">
        <v>919</v>
      </c>
      <c r="D21" s="303" t="s">
        <v>924</v>
      </c>
      <c r="E21" s="136" t="s">
        <v>121</v>
      </c>
      <c r="F21" s="135" t="s">
        <v>233</v>
      </c>
      <c r="G21" s="134" t="s">
        <v>176</v>
      </c>
      <c r="H21" s="137" t="s">
        <v>255</v>
      </c>
      <c r="I21" s="136" t="s">
        <v>165</v>
      </c>
      <c r="J21" s="137" t="s">
        <v>260</v>
      </c>
      <c r="K21" s="639" t="s">
        <v>822</v>
      </c>
      <c r="L21" s="640"/>
    </row>
    <row r="22" spans="1:13" ht="16.5" customHeight="1">
      <c r="A22" s="138" t="s">
        <v>127</v>
      </c>
      <c r="B22" s="137" t="s" ph="1">
        <v>4</v>
      </c>
      <c r="C22" s="136"/>
      <c r="D22" s="141" t="s">
        <v>1017</v>
      </c>
      <c r="E22" s="136" t="s">
        <v>172</v>
      </c>
      <c r="F22" s="135" t="s" ph="1">
        <v>800</v>
      </c>
      <c r="G22" s="134" t="s">
        <v>126</v>
      </c>
      <c r="H22" s="137" t="s">
        <v>259</v>
      </c>
      <c r="I22" s="136" t="s">
        <v>187</v>
      </c>
      <c r="J22" s="137" t="s">
        <v>265</v>
      </c>
      <c r="K22" s="136" t="s">
        <v>201</v>
      </c>
      <c r="L22" s="135" t="s">
        <v>236</v>
      </c>
    </row>
    <row r="23" spans="1:13" ht="16.5" customHeight="1">
      <c r="A23" s="134" t="s">
        <v>181</v>
      </c>
      <c r="B23" s="137" t="s">
        <v>129</v>
      </c>
      <c r="C23" s="300"/>
      <c r="D23" s="141"/>
      <c r="E23" s="136"/>
      <c r="F23" s="135" t="s">
        <v>812</v>
      </c>
      <c r="G23" s="134" t="s">
        <v>180</v>
      </c>
      <c r="H23" s="137" t="s">
        <v>264</v>
      </c>
      <c r="I23" s="139" t="s">
        <v>38</v>
      </c>
      <c r="J23" s="137" t="s">
        <v>271</v>
      </c>
      <c r="K23" s="136" t="s">
        <v>204</v>
      </c>
      <c r="L23" s="135" t="s">
        <v>241</v>
      </c>
    </row>
    <row r="24" spans="1:13" ht="16.5" customHeight="1">
      <c r="A24" s="138"/>
      <c r="B24" s="137" t="s">
        <v>42</v>
      </c>
      <c r="C24" s="636" t="s">
        <v>1102</v>
      </c>
      <c r="D24" s="638"/>
      <c r="E24" s="136" t="s">
        <v>123</v>
      </c>
      <c r="F24" s="135" t="s">
        <v>487</v>
      </c>
      <c r="G24" s="134" t="s">
        <v>183</v>
      </c>
      <c r="H24" s="137" t="s" ph="1">
        <v>270</v>
      </c>
      <c r="I24" s="136" t="s">
        <v>190</v>
      </c>
      <c r="J24" s="137" t="s" ph="1">
        <v>276</v>
      </c>
      <c r="K24" s="138" t="s">
        <v>38</v>
      </c>
      <c r="L24" s="135" t="s">
        <v>245</v>
      </c>
    </row>
    <row r="25" spans="1:13" ht="16.5" customHeight="1">
      <c r="A25" s="138"/>
      <c r="B25" s="137" t="s" ph="1">
        <v>851</v>
      </c>
      <c r="C25" s="136" t="s">
        <v>160</v>
      </c>
      <c r="D25" s="137" t="s" ph="1">
        <v>482</v>
      </c>
      <c r="E25" s="136" t="s">
        <v>125</v>
      </c>
      <c r="F25" s="135" t="s" ph="1">
        <v>248</v>
      </c>
      <c r="G25" s="138" t="s">
        <v>38</v>
      </c>
      <c r="H25" s="137" t="s">
        <v>275</v>
      </c>
      <c r="I25" s="136" t="s">
        <v>280</v>
      </c>
      <c r="J25" s="137" t="s">
        <v>281</v>
      </c>
      <c r="K25" s="139" t="s">
        <v>38</v>
      </c>
      <c r="L25" s="135" t="s">
        <v>251</v>
      </c>
    </row>
    <row r="26" spans="1:13" ht="16.5" customHeight="1">
      <c r="A26" s="138"/>
      <c r="B26" s="137" t="s" ph="1">
        <v>852</v>
      </c>
      <c r="C26" s="139" t="s">
        <v>38</v>
      </c>
      <c r="D26" s="137" t="s">
        <v>58</v>
      </c>
      <c r="E26" s="136" t="s">
        <v>178</v>
      </c>
      <c r="F26" s="135" t="s">
        <v>254</v>
      </c>
      <c r="G26" s="134" t="s">
        <v>278</v>
      </c>
      <c r="H26" s="137" t="s">
        <v>279</v>
      </c>
      <c r="I26" s="139" t="s">
        <v>38</v>
      </c>
      <c r="J26" s="137" t="s">
        <v>289</v>
      </c>
      <c r="K26" s="139" t="s">
        <v>38</v>
      </c>
      <c r="L26" s="135" t="s">
        <v>257</v>
      </c>
    </row>
    <row r="27" spans="1:13" ht="16.5" customHeight="1">
      <c r="A27" s="138"/>
      <c r="B27" s="137" t="s">
        <v>853</v>
      </c>
      <c r="C27" s="136" t="s">
        <v>810</v>
      </c>
      <c r="D27" s="137" t="s" ph="1">
        <v>122</v>
      </c>
      <c r="E27" s="136"/>
      <c r="F27" s="135" t="s">
        <v>488</v>
      </c>
      <c r="G27" s="134" t="s">
        <v>186</v>
      </c>
      <c r="H27" s="137" t="s">
        <v>288</v>
      </c>
      <c r="I27" s="136" t="s">
        <v>126</v>
      </c>
      <c r="J27" s="137" t="s">
        <v>295</v>
      </c>
      <c r="K27" s="139" t="s">
        <v>38</v>
      </c>
      <c r="L27" s="135" t="s">
        <v>261</v>
      </c>
    </row>
    <row r="28" spans="1:13" ht="16.5" customHeight="1">
      <c r="A28" s="134" t="s">
        <v>193</v>
      </c>
      <c r="B28" s="137" t="s">
        <v>242</v>
      </c>
      <c r="C28" s="136" t="s">
        <v>175</v>
      </c>
      <c r="D28" s="137" t="s">
        <v>232</v>
      </c>
      <c r="E28" s="136" t="s">
        <v>336</v>
      </c>
      <c r="F28" s="135" t="s">
        <v>592</v>
      </c>
      <c r="G28" s="138" t="s">
        <v>38</v>
      </c>
      <c r="H28" s="137" t="s">
        <v>294</v>
      </c>
      <c r="I28" s="139" t="s">
        <v>38</v>
      </c>
      <c r="J28" s="137" t="s" ph="1">
        <v>300</v>
      </c>
      <c r="K28" s="136" t="s">
        <v>215</v>
      </c>
      <c r="L28" s="135" t="s">
        <v>266</v>
      </c>
    </row>
    <row r="29" spans="1:13" ht="16.5" customHeight="1">
      <c r="A29" s="134" t="s">
        <v>196</v>
      </c>
      <c r="B29" s="137" t="s" ph="1">
        <v>246</v>
      </c>
      <c r="C29" s="136" t="s">
        <v>162</v>
      </c>
      <c r="D29" s="137" t="s" ph="1">
        <v>239</v>
      </c>
      <c r="E29" s="136" t="s">
        <v>157</v>
      </c>
      <c r="F29" s="135" t="s" ph="1">
        <v>489</v>
      </c>
      <c r="G29" s="138" t="s">
        <v>38</v>
      </c>
      <c r="H29" s="137" t="s">
        <v>299</v>
      </c>
      <c r="I29" s="136" t="s">
        <v>154</v>
      </c>
      <c r="J29" s="137" t="s">
        <v>549</v>
      </c>
      <c r="K29" s="136" t="s">
        <v>134</v>
      </c>
      <c r="L29" s="135" t="s">
        <v>272</v>
      </c>
    </row>
    <row r="30" spans="1:13" ht="16.5" customHeight="1">
      <c r="A30" s="138" t="s">
        <v>38</v>
      </c>
      <c r="B30" s="137" t="s">
        <v>584</v>
      </c>
      <c r="C30" s="139" t="s">
        <v>38</v>
      </c>
      <c r="D30" s="137" t="s">
        <v>243</v>
      </c>
      <c r="E30" s="136" t="s">
        <v>185</v>
      </c>
      <c r="F30" s="135" t="s" ph="1">
        <v>263</v>
      </c>
      <c r="G30" s="134" t="s">
        <v>189</v>
      </c>
      <c r="H30" s="137" t="s">
        <v>305</v>
      </c>
      <c r="I30" s="136" t="s">
        <v>203</v>
      </c>
      <c r="J30" s="137" t="s">
        <v>555</v>
      </c>
      <c r="K30" s="136" t="s">
        <v>217</v>
      </c>
      <c r="L30" s="135" t="s">
        <v>108</v>
      </c>
    </row>
    <row r="31" spans="1:13" ht="16.5" customHeight="1">
      <c r="A31" s="134" t="s">
        <v>198</v>
      </c>
      <c r="B31" s="137" t="s">
        <v>252</v>
      </c>
      <c r="C31" s="136" t="s">
        <v>182</v>
      </c>
      <c r="D31" s="137" t="s" ph="1">
        <v>247</v>
      </c>
      <c r="E31" s="636" t="s">
        <v>269</v>
      </c>
      <c r="F31" s="637"/>
      <c r="G31" s="134" t="s">
        <v>192</v>
      </c>
      <c r="H31" s="137" t="s">
        <v>307</v>
      </c>
      <c r="I31" s="136" t="s">
        <v>209</v>
      </c>
      <c r="J31" s="137" t="s" ph="1">
        <v>561</v>
      </c>
      <c r="K31" s="136" t="s">
        <v>219</v>
      </c>
      <c r="L31" s="135" t="s">
        <v>277</v>
      </c>
    </row>
    <row r="32" spans="1:13" ht="16.5" customHeight="1">
      <c r="A32" s="138" t="s">
        <v>38</v>
      </c>
      <c r="B32" s="137" t="s">
        <v>258</v>
      </c>
      <c r="C32" s="139" t="s">
        <v>38</v>
      </c>
      <c r="D32" s="137" t="s">
        <v>253</v>
      </c>
      <c r="E32" s="136" t="s">
        <v>125</v>
      </c>
      <c r="F32" s="135" t="s">
        <v>274</v>
      </c>
      <c r="G32" s="134" t="s">
        <v>195</v>
      </c>
      <c r="H32" s="137" t="s">
        <v>73</v>
      </c>
      <c r="I32" s="136" t="s">
        <v>189</v>
      </c>
      <c r="J32" s="137" t="s">
        <v>568</v>
      </c>
      <c r="K32" s="136" t="s">
        <v>221</v>
      </c>
      <c r="L32" s="135" t="s">
        <v>282</v>
      </c>
      <c r="M32" s="135"/>
    </row>
    <row r="33" spans="1:12" ht="16.5" customHeight="1">
      <c r="A33" s="138" t="s">
        <v>38</v>
      </c>
      <c r="B33" s="137" t="s">
        <v>262</v>
      </c>
      <c r="C33" s="139" t="s">
        <v>38</v>
      </c>
      <c r="D33" s="137" t="s">
        <v>705</v>
      </c>
      <c r="E33" s="636" t="s">
        <v>337</v>
      </c>
      <c r="F33" s="637"/>
      <c r="G33" s="207" t="s">
        <v>38</v>
      </c>
      <c r="H33" s="137" t="s">
        <v>74</v>
      </c>
      <c r="I33" s="136" t="s">
        <v>179</v>
      </c>
      <c r="J33" s="137" t="s">
        <v>317</v>
      </c>
      <c r="K33" s="136"/>
      <c r="L33" s="135" t="s">
        <v>290</v>
      </c>
    </row>
    <row r="34" spans="1:12" ht="16.5" customHeight="1">
      <c r="A34" s="134" t="s">
        <v>210</v>
      </c>
      <c r="B34" s="188" t="s">
        <v>267</v>
      </c>
      <c r="C34" s="139" t="s">
        <v>38</v>
      </c>
      <c r="D34" s="137" t="s">
        <v>268</v>
      </c>
      <c r="E34" s="136" t="s">
        <v>188</v>
      </c>
      <c r="F34" s="135" t="s">
        <v>287</v>
      </c>
      <c r="G34" s="207" t="s">
        <v>38</v>
      </c>
      <c r="H34" s="137" t="s">
        <v>75</v>
      </c>
      <c r="I34" s="136" t="s">
        <v>195</v>
      </c>
      <c r="J34" s="137" t="s">
        <v>89</v>
      </c>
      <c r="K34" s="136" t="s">
        <v>823</v>
      </c>
      <c r="L34" s="135" t="s">
        <v>109</v>
      </c>
    </row>
    <row r="35" spans="1:12" ht="16.5" customHeight="1">
      <c r="A35" s="134" t="s">
        <v>211</v>
      </c>
      <c r="B35" s="137" t="s" ph="1">
        <v>799</v>
      </c>
      <c r="C35" s="139" t="s">
        <v>38</v>
      </c>
      <c r="D35" s="137" t="s">
        <v>273</v>
      </c>
      <c r="E35" s="136" t="s">
        <v>162</v>
      </c>
      <c r="F35" s="135" t="s">
        <v>66</v>
      </c>
      <c r="G35" s="134" t="s">
        <v>184</v>
      </c>
      <c r="H35" s="137" t="s">
        <v>76</v>
      </c>
      <c r="I35" s="142" t="s">
        <v>38</v>
      </c>
      <c r="J35" s="137" t="s">
        <v>90</v>
      </c>
      <c r="K35" s="136" t="s">
        <v>593</v>
      </c>
      <c r="L35" s="135" t="s">
        <v>110</v>
      </c>
    </row>
    <row r="36" spans="1:12" ht="16.5" customHeight="1">
      <c r="A36" s="134" t="s">
        <v>214</v>
      </c>
      <c r="B36" s="137" t="s">
        <v>587</v>
      </c>
      <c r="C36" s="136" t="s">
        <v>191</v>
      </c>
      <c r="D36" s="137" t="s">
        <v>284</v>
      </c>
      <c r="E36" s="142" t="s">
        <v>38</v>
      </c>
      <c r="F36" s="135" t="s">
        <v>67</v>
      </c>
      <c r="G36" s="207" t="s">
        <v>38</v>
      </c>
      <c r="H36" s="137" t="s">
        <v>78</v>
      </c>
      <c r="I36" s="142" t="s">
        <v>38</v>
      </c>
      <c r="J36" s="137" t="s">
        <v>91</v>
      </c>
      <c r="K36" s="136" t="s">
        <v>824</v>
      </c>
      <c r="L36" s="225" t="s">
        <v>461</v>
      </c>
    </row>
    <row r="37" spans="1:12" ht="16.5" customHeight="1">
      <c r="A37" s="134" t="s">
        <v>132</v>
      </c>
      <c r="B37" s="137" t="s">
        <v>283</v>
      </c>
      <c r="C37" s="139" t="s">
        <v>38</v>
      </c>
      <c r="D37" s="137" t="s">
        <v>292</v>
      </c>
      <c r="E37" s="136" t="s">
        <v>194</v>
      </c>
      <c r="F37" s="135" t="s" ph="1">
        <v>430</v>
      </c>
      <c r="G37" s="207" t="s">
        <v>38</v>
      </c>
      <c r="H37" s="189" t="s">
        <v>449</v>
      </c>
      <c r="I37" s="142" t="s">
        <v>38</v>
      </c>
      <c r="J37" s="137" t="s">
        <v>92</v>
      </c>
      <c r="K37" s="136"/>
      <c r="L37" s="135" t="s">
        <v>825</v>
      </c>
    </row>
    <row r="38" spans="1:12" ht="16.5" customHeight="1">
      <c r="A38" s="134" t="s">
        <v>133</v>
      </c>
      <c r="B38" s="277" t="s">
        <v>913</v>
      </c>
      <c r="C38" s="139" t="s">
        <v>38</v>
      </c>
      <c r="D38" s="137" t="s">
        <v>298</v>
      </c>
      <c r="E38" s="136" t="s">
        <v>178</v>
      </c>
      <c r="F38" s="135" t="s">
        <v>130</v>
      </c>
      <c r="G38" s="207" t="s">
        <v>38</v>
      </c>
      <c r="H38" s="137" t="s">
        <v>79</v>
      </c>
      <c r="I38" s="136" t="s">
        <v>100</v>
      </c>
      <c r="J38" s="137" t="s">
        <v>93</v>
      </c>
      <c r="K38" s="136" t="s">
        <v>593</v>
      </c>
      <c r="L38" s="135" t="s">
        <v>462</v>
      </c>
    </row>
    <row r="39" spans="1:12" ht="16.5" customHeight="1">
      <c r="A39" s="134" t="s">
        <v>585</v>
      </c>
      <c r="B39" s="55" t="s">
        <v>586</v>
      </c>
      <c r="C39" s="136" t="s">
        <v>148</v>
      </c>
      <c r="D39" s="137" t="s">
        <v>483</v>
      </c>
      <c r="E39" s="136" t="s">
        <v>197</v>
      </c>
      <c r="F39" s="135" t="s">
        <v>301</v>
      </c>
      <c r="G39" s="207" t="s">
        <v>38</v>
      </c>
      <c r="H39" s="137" t="s">
        <v>80</v>
      </c>
      <c r="I39" s="136" t="s">
        <v>184</v>
      </c>
      <c r="J39" s="137" t="s">
        <v>94</v>
      </c>
      <c r="K39" s="136"/>
      <c r="L39" s="135" t="s">
        <v>826</v>
      </c>
    </row>
    <row r="40" spans="1:12" ht="16.5" customHeight="1">
      <c r="A40" s="134" t="s">
        <v>933</v>
      </c>
      <c r="B40" s="137" t="s">
        <v>480</v>
      </c>
      <c r="C40" s="134" t="s">
        <v>205</v>
      </c>
      <c r="D40" s="137" t="s">
        <v>548</v>
      </c>
      <c r="E40" s="136" t="s">
        <v>200</v>
      </c>
      <c r="F40" s="135" t="s">
        <v>68</v>
      </c>
      <c r="G40" s="207" t="s">
        <v>38</v>
      </c>
      <c r="H40" s="137" t="s">
        <v>81</v>
      </c>
      <c r="I40" s="142" t="s">
        <v>38</v>
      </c>
      <c r="J40" s="137" t="s">
        <v>95</v>
      </c>
      <c r="K40" s="136" t="s">
        <v>593</v>
      </c>
      <c r="L40" s="135" t="s">
        <v>888</v>
      </c>
    </row>
    <row r="41" spans="1:12" ht="16.5" customHeight="1">
      <c r="A41" s="134" t="s">
        <v>854</v>
      </c>
      <c r="B41" s="137" t="s">
        <v>565</v>
      </c>
      <c r="C41" s="134" t="s">
        <v>590</v>
      </c>
      <c r="D41" s="137" t="s">
        <v>62</v>
      </c>
      <c r="E41" s="136" t="s">
        <v>202</v>
      </c>
      <c r="F41" s="135" t="s">
        <v>306</v>
      </c>
      <c r="G41" s="207" t="s">
        <v>38</v>
      </c>
      <c r="H41" s="137" t="s">
        <v>82</v>
      </c>
      <c r="I41" s="142" t="s">
        <v>38</v>
      </c>
      <c r="J41" s="137" t="s">
        <v>96</v>
      </c>
      <c r="K41" s="136" t="s">
        <v>468</v>
      </c>
      <c r="L41" s="135" t="s">
        <v>463</v>
      </c>
    </row>
    <row r="42" spans="1:12" ht="16.5" customHeight="1">
      <c r="A42" s="134" t="s">
        <v>935</v>
      </c>
      <c r="B42" s="135" t="s">
        <v>885</v>
      </c>
      <c r="C42" s="136" t="s">
        <v>212</v>
      </c>
      <c r="D42" s="137" t="s">
        <v>552</v>
      </c>
      <c r="E42" s="136" t="s">
        <v>206</v>
      </c>
      <c r="F42" s="135" t="s">
        <v>69</v>
      </c>
      <c r="G42" s="207" t="s">
        <v>38</v>
      </c>
      <c r="H42" s="137" t="s">
        <v>83</v>
      </c>
      <c r="I42" s="142" t="s">
        <v>38</v>
      </c>
      <c r="J42" s="137" t="s">
        <v>97</v>
      </c>
      <c r="K42" s="136" t="s">
        <v>593</v>
      </c>
      <c r="L42" s="135" t="s">
        <v>464</v>
      </c>
    </row>
    <row r="43" spans="1:12" ht="16.5" customHeight="1">
      <c r="A43" s="382" t="s">
        <v>1053</v>
      </c>
      <c r="B43" s="55" t="s">
        <v>1054</v>
      </c>
      <c r="C43" s="136" t="s">
        <v>199</v>
      </c>
      <c r="D43" s="137" t="s">
        <v>131</v>
      </c>
      <c r="E43" s="136" t="s">
        <v>38</v>
      </c>
      <c r="F43" s="135" t="s">
        <v>70</v>
      </c>
      <c r="G43" s="134" t="s">
        <v>460</v>
      </c>
      <c r="H43" s="137" t="s">
        <v>447</v>
      </c>
      <c r="I43" s="136" t="s">
        <v>230</v>
      </c>
      <c r="J43" s="137" t="s">
        <v>492</v>
      </c>
      <c r="K43" s="136" t="s">
        <v>593</v>
      </c>
      <c r="L43" s="135" t="s">
        <v>465</v>
      </c>
    </row>
    <row r="44" spans="1:12" ht="16.5" customHeight="1">
      <c r="B44" s="55" t="s">
        <v>1055</v>
      </c>
      <c r="C44" s="139" t="s">
        <v>38</v>
      </c>
      <c r="D44" s="137" t="s">
        <v>831</v>
      </c>
      <c r="E44" s="136" t="s">
        <v>213</v>
      </c>
      <c r="F44" s="135" t="s">
        <v>71</v>
      </c>
      <c r="G44" s="134" t="s">
        <v>593</v>
      </c>
      <c r="H44" s="137" t="s">
        <v>448</v>
      </c>
      <c r="I44" s="139" t="s">
        <v>38</v>
      </c>
      <c r="J44" s="137" t="s">
        <v>98</v>
      </c>
      <c r="K44" s="134" t="s">
        <v>593</v>
      </c>
      <c r="L44" s="135" t="s">
        <v>466</v>
      </c>
    </row>
    <row r="45" spans="1:12" ht="16.5" customHeight="1">
      <c r="B45" s="55" t="s">
        <v>1056</v>
      </c>
      <c r="C45" s="139"/>
      <c r="D45" s="137" t="s">
        <v>484</v>
      </c>
      <c r="E45" s="142" t="s">
        <v>38</v>
      </c>
      <c r="F45" s="135" t="s">
        <v>72</v>
      </c>
      <c r="G45" s="637" t="s">
        <v>431</v>
      </c>
      <c r="H45" s="638"/>
      <c r="I45" s="139" t="s">
        <v>38</v>
      </c>
      <c r="J45" s="137" t="s">
        <v>99</v>
      </c>
      <c r="K45" s="136" t="s">
        <v>593</v>
      </c>
      <c r="L45" s="225" t="s">
        <v>467</v>
      </c>
    </row>
    <row r="46" spans="1:12" ht="16.5" customHeight="1">
      <c r="B46" s="55" t="s">
        <v>1057</v>
      </c>
      <c r="C46" s="136" t="s">
        <v>936</v>
      </c>
      <c r="D46" s="135" t="s">
        <v>63</v>
      </c>
      <c r="E46" s="187"/>
      <c r="F46" s="195" t="s">
        <v>1018</v>
      </c>
      <c r="G46" s="134" t="s">
        <v>190</v>
      </c>
      <c r="H46" s="137" t="s">
        <v>623</v>
      </c>
      <c r="I46" s="136" t="s">
        <v>981</v>
      </c>
      <c r="J46" s="373" t="s">
        <v>982</v>
      </c>
      <c r="K46" s="136" t="s">
        <v>871</v>
      </c>
      <c r="L46" s="277" t="s">
        <v>789</v>
      </c>
    </row>
    <row r="47" spans="1:12" ht="16.5" customHeight="1">
      <c r="B47" s="55" t="s">
        <v>1058</v>
      </c>
      <c r="C47" s="136" t="s">
        <v>216</v>
      </c>
      <c r="D47" s="135" t="s">
        <v>557</v>
      </c>
      <c r="E47" s="187"/>
      <c r="F47" s="195"/>
      <c r="G47" s="134" t="s">
        <v>137</v>
      </c>
      <c r="H47" s="137" t="s">
        <v>755</v>
      </c>
      <c r="I47" s="636" t="s">
        <v>101</v>
      </c>
      <c r="J47" s="638"/>
      <c r="K47" s="136" t="s">
        <v>872</v>
      </c>
      <c r="L47" s="135" t="s">
        <v>790</v>
      </c>
    </row>
    <row r="48" spans="1:12" ht="16.5" customHeight="1">
      <c r="A48" s="637" t="s">
        <v>291</v>
      </c>
      <c r="B48" s="638"/>
      <c r="C48" s="136" t="s">
        <v>220</v>
      </c>
      <c r="D48" s="135" t="s">
        <v>64</v>
      </c>
      <c r="E48" s="636" t="s">
        <v>490</v>
      </c>
      <c r="F48" s="637"/>
      <c r="G48" s="134" t="s">
        <v>225</v>
      </c>
      <c r="H48" s="137" t="s">
        <v>757</v>
      </c>
      <c r="I48" s="136" t="s">
        <v>184</v>
      </c>
      <c r="J48" s="137" t="s">
        <v>102</v>
      </c>
      <c r="K48" s="136" t="s">
        <v>792</v>
      </c>
      <c r="L48" s="135" t="s">
        <v>791</v>
      </c>
    </row>
    <row r="49" spans="1:13" ht="16.5" customHeight="1">
      <c r="A49" s="134" t="s">
        <v>218</v>
      </c>
      <c r="B49" s="137" t="s">
        <v>296</v>
      </c>
      <c r="C49" s="134" t="s">
        <v>222</v>
      </c>
      <c r="D49" s="135" t="s" ph="1">
        <v>570</v>
      </c>
      <c r="E49" s="136" t="s">
        <v>116</v>
      </c>
      <c r="F49" s="135" t="s">
        <v>553</v>
      </c>
      <c r="G49" s="134" t="s">
        <v>227</v>
      </c>
      <c r="H49" s="137" t="s">
        <v>84</v>
      </c>
      <c r="I49" s="636" t="s">
        <v>814</v>
      </c>
      <c r="J49" s="638"/>
      <c r="K49" s="136" t="s">
        <v>829</v>
      </c>
      <c r="L49" s="135" t="s">
        <v>828</v>
      </c>
    </row>
    <row r="50" spans="1:13" ht="16.5" customHeight="1">
      <c r="A50" s="637" t="s">
        <v>1101</v>
      </c>
      <c r="B50" s="638"/>
      <c r="C50" s="134" t="s">
        <v>224</v>
      </c>
      <c r="D50" s="135" t="s">
        <v>599</v>
      </c>
      <c r="E50" s="139" t="s">
        <v>38</v>
      </c>
      <c r="F50" s="135" t="s" ph="1">
        <v>559</v>
      </c>
      <c r="G50" s="138" t="s">
        <v>38</v>
      </c>
      <c r="H50" s="137" t="s">
        <v>87</v>
      </c>
      <c r="I50" s="136" t="s">
        <v>146</v>
      </c>
      <c r="J50" s="135" t="s" ph="1">
        <v>602</v>
      </c>
      <c r="K50" s="136" t="s">
        <v>593</v>
      </c>
      <c r="L50" s="135" t="s">
        <v>884</v>
      </c>
    </row>
    <row r="51" spans="1:13" ht="16.5" customHeight="1">
      <c r="A51" s="134" t="s">
        <v>136</v>
      </c>
      <c r="B51" s="137" t="s" ph="1">
        <v>551</v>
      </c>
      <c r="C51" s="138" t="s">
        <v>38</v>
      </c>
      <c r="D51" s="135" t="s">
        <v>604</v>
      </c>
      <c r="E51" s="136" t="s">
        <v>135</v>
      </c>
      <c r="F51" s="135" t="s">
        <v>566</v>
      </c>
      <c r="G51" s="138" t="s">
        <v>38</v>
      </c>
      <c r="H51" s="137" t="s">
        <v>88</v>
      </c>
      <c r="I51" s="139" t="s">
        <v>38</v>
      </c>
      <c r="J51" s="135" t="s">
        <v>607</v>
      </c>
      <c r="K51" s="636" t="s">
        <v>983</v>
      </c>
      <c r="L51" s="637"/>
    </row>
    <row r="52" spans="1:13" ht="16.5" customHeight="1">
      <c r="A52" s="138" t="s">
        <v>38</v>
      </c>
      <c r="B52" s="137" t="s">
        <v>556</v>
      </c>
      <c r="C52" s="134" t="s">
        <v>229</v>
      </c>
      <c r="D52" s="135" t="s">
        <v>609</v>
      </c>
      <c r="E52" s="136" t="s">
        <v>223</v>
      </c>
      <c r="F52" s="135" t="s">
        <v>596</v>
      </c>
      <c r="G52" s="138"/>
      <c r="H52" s="137" t="s" ph="1">
        <v>934</v>
      </c>
      <c r="I52" s="136" t="s">
        <v>153</v>
      </c>
      <c r="J52" s="135" t="s">
        <v>612</v>
      </c>
      <c r="K52" s="136" t="s">
        <v>984</v>
      </c>
      <c r="L52" s="135" t="s">
        <v>985</v>
      </c>
    </row>
    <row r="53" spans="1:13" ht="16.5" customHeight="1">
      <c r="A53" s="138" t="s">
        <v>38</v>
      </c>
      <c r="B53" s="137" t="s">
        <v>564</v>
      </c>
      <c r="C53" s="138" t="s">
        <v>38</v>
      </c>
      <c r="D53" s="135" t="s">
        <v>614</v>
      </c>
      <c r="E53" s="136" t="s">
        <v>864</v>
      </c>
      <c r="F53" s="135" t="s">
        <v>600</v>
      </c>
      <c r="G53" s="637" t="s">
        <v>1104</v>
      </c>
      <c r="H53" s="638"/>
      <c r="I53" s="136" t="s">
        <v>155</v>
      </c>
      <c r="J53" s="135" t="s" ph="1">
        <v>616</v>
      </c>
      <c r="K53" s="136" t="s">
        <v>593</v>
      </c>
      <c r="L53" s="135" t="s">
        <v>986</v>
      </c>
    </row>
    <row r="54" spans="1:13" ht="16.5" customHeight="1">
      <c r="A54" s="134" t="s">
        <v>228</v>
      </c>
      <c r="B54" s="137" t="s">
        <v>569</v>
      </c>
      <c r="C54" s="134" t="s">
        <v>938</v>
      </c>
      <c r="D54" s="135" t="s">
        <v>591</v>
      </c>
      <c r="E54" s="139" t="s">
        <v>38</v>
      </c>
      <c r="F54" s="135" t="s">
        <v>605</v>
      </c>
      <c r="G54" s="134" t="s">
        <v>446</v>
      </c>
      <c r="H54" s="137" t="s">
        <v>554</v>
      </c>
      <c r="I54" s="136" t="s">
        <v>816</v>
      </c>
      <c r="J54" s="326" t="s">
        <v>619</v>
      </c>
      <c r="K54" s="136" t="s">
        <v>593</v>
      </c>
      <c r="L54" s="135" t="s">
        <v>987</v>
      </c>
    </row>
    <row r="55" spans="1:13" ht="16.5" customHeight="1">
      <c r="A55" s="134" t="s">
        <v>349</v>
      </c>
      <c r="B55" s="137" t="s" ph="1">
        <v>777</v>
      </c>
      <c r="C55" s="134" t="s">
        <v>939</v>
      </c>
      <c r="D55" s="224" t="s">
        <v>445</v>
      </c>
      <c r="E55" s="139" t="s">
        <v>38</v>
      </c>
      <c r="F55" s="135" t="s">
        <v>610</v>
      </c>
      <c r="G55" s="134" t="s">
        <v>177</v>
      </c>
      <c r="H55" s="137" t="s">
        <v>560</v>
      </c>
      <c r="I55" s="136" t="s">
        <v>817</v>
      </c>
      <c r="J55" s="135" t="s" ph="1">
        <v>624</v>
      </c>
      <c r="K55" s="136" t="s">
        <v>593</v>
      </c>
      <c r="L55" s="135" t="s">
        <v>988</v>
      </c>
    </row>
    <row r="56" spans="1:13" ht="16.5" customHeight="1">
      <c r="A56" s="134" t="s">
        <v>231</v>
      </c>
      <c r="B56" s="137" t="s" ph="1">
        <v>603</v>
      </c>
      <c r="C56" s="363" t="s">
        <v>940</v>
      </c>
      <c r="D56" s="55" t="s">
        <v>785</v>
      </c>
      <c r="E56" s="139" t="s">
        <v>38</v>
      </c>
      <c r="F56" s="135" t="s">
        <v>615</v>
      </c>
      <c r="G56" s="134" t="s">
        <v>143</v>
      </c>
      <c r="H56" s="137" t="s">
        <v>567</v>
      </c>
      <c r="I56" s="327" t="s">
        <v>865</v>
      </c>
      <c r="J56" s="135" t="s">
        <v>756</v>
      </c>
      <c r="K56" s="636" t="s">
        <v>989</v>
      </c>
      <c r="L56" s="637"/>
    </row>
    <row r="57" spans="1:13" ht="16.5" customHeight="1">
      <c r="A57" s="134" t="s">
        <v>919</v>
      </c>
      <c r="B57" s="326" t="s">
        <v>920</v>
      </c>
      <c r="C57" s="362" t="s">
        <v>937</v>
      </c>
      <c r="D57" s="137" t="s">
        <v>886</v>
      </c>
      <c r="E57" s="139" t="s">
        <v>38</v>
      </c>
      <c r="F57" s="135" t="s">
        <v>618</v>
      </c>
      <c r="G57" s="138" t="s">
        <v>38</v>
      </c>
      <c r="H57" s="137" t="s">
        <v>597</v>
      </c>
      <c r="I57" s="136" t="s">
        <v>593</v>
      </c>
      <c r="J57" s="137" t="s">
        <v>758</v>
      </c>
      <c r="K57" s="136" t="s">
        <v>495</v>
      </c>
      <c r="L57" s="135" t="s">
        <v>494</v>
      </c>
    </row>
    <row r="58" spans="1:13" ht="16.5" customHeight="1">
      <c r="A58" s="134" t="s">
        <v>1052</v>
      </c>
      <c r="B58" s="373" t="s">
        <v>1051</v>
      </c>
      <c r="C58" s="136" t="s">
        <v>941</v>
      </c>
      <c r="D58" s="356" t="s">
        <v>927</v>
      </c>
      <c r="E58" s="139" t="s">
        <v>38</v>
      </c>
      <c r="F58" s="135" t="s">
        <v>622</v>
      </c>
      <c r="G58" s="138" t="s">
        <v>38</v>
      </c>
      <c r="H58" s="137" t="s">
        <v>601</v>
      </c>
      <c r="I58" s="134" t="s">
        <v>818</v>
      </c>
      <c r="J58" s="137" t="s">
        <v>793</v>
      </c>
      <c r="K58" s="300"/>
      <c r="L58" s="262" t="s">
        <v>1015</v>
      </c>
    </row>
    <row r="59" spans="1:13" s="10" customFormat="1" ht="5.25" customHeight="1" thickBot="1">
      <c r="A59" s="134"/>
      <c r="B59" s="141"/>
      <c r="C59" s="333"/>
      <c r="D59" s="334"/>
      <c r="E59" s="333"/>
      <c r="F59" s="9"/>
      <c r="G59" s="328"/>
      <c r="H59" s="137"/>
      <c r="I59" s="136"/>
      <c r="J59" s="135" ph="1"/>
      <c r="K59" s="300"/>
      <c r="L59" s="195"/>
      <c r="M59" s="23"/>
    </row>
    <row r="60" spans="1:13" ht="10.5">
      <c r="A60" s="283" t="s">
        <v>882</v>
      </c>
      <c r="B60" s="284"/>
      <c r="C60" s="284"/>
      <c r="D60" s="284"/>
      <c r="E60" s="284"/>
      <c r="F60" s="284"/>
      <c r="G60" s="284"/>
      <c r="H60" s="284"/>
      <c r="I60" s="284"/>
      <c r="J60" s="284"/>
      <c r="K60" s="285"/>
      <c r="L60" s="284"/>
    </row>
    <row r="63" spans="1:13" ht="16.5" customHeight="1">
      <c r="A63" s="55"/>
      <c r="C63" s="143"/>
    </row>
    <row r="103" spans="9:9" s="55" customFormat="1" ht="16.5" customHeight="1">
      <c r="I103" s="144"/>
    </row>
    <row r="180" spans="5:5" s="55" customFormat="1" ht="16.5" customHeight="1">
      <c r="E180" s="144"/>
    </row>
    <row r="181" spans="5:5" s="55" customFormat="1" ht="16.5" customHeight="1">
      <c r="E181" s="144"/>
    </row>
    <row r="182" spans="5:5" s="55" customFormat="1" ht="16.5" customHeight="1">
      <c r="E182" s="144"/>
    </row>
    <row r="225" spans="3:3" s="55" customFormat="1" ht="16.5" customHeight="1">
      <c r="C225" s="144"/>
    </row>
    <row r="226" spans="3:3" s="55" customFormat="1" ht="16.5" customHeight="1">
      <c r="C226" s="144"/>
    </row>
    <row r="227" spans="3:3" s="55" customFormat="1" ht="16.5" customHeight="1">
      <c r="C227" s="144"/>
    </row>
    <row r="228" spans="3:3" s="55" customFormat="1" ht="16.5" customHeight="1">
      <c r="C228" s="144"/>
    </row>
    <row r="269" spans="1:1" s="55" customFormat="1" ht="16.5" customHeight="1">
      <c r="A269" s="144"/>
    </row>
    <row r="270" spans="1:1" s="55" customFormat="1" ht="16.5" customHeight="1">
      <c r="A270" s="144"/>
    </row>
    <row r="271" spans="1:1" s="55" customFormat="1" ht="16.5" customHeight="1">
      <c r="A271" s="144"/>
    </row>
    <row r="272" spans="1:1" s="55" customFormat="1" ht="16.5" customHeight="1">
      <c r="A272" s="144"/>
    </row>
    <row r="273" spans="1:1" s="55" customFormat="1" ht="16.5" customHeight="1">
      <c r="A273" s="144"/>
    </row>
    <row r="274" spans="1:1" s="55" customFormat="1" ht="16.5" customHeight="1">
      <c r="A274" s="144"/>
    </row>
    <row r="275" spans="1:1" s="55" customFormat="1" ht="16.5" customHeight="1">
      <c r="A275" s="144"/>
    </row>
    <row r="276" spans="1:1" s="55" customFormat="1" ht="16.5" customHeight="1">
      <c r="A276" s="144"/>
    </row>
    <row r="277" spans="1:1" s="55" customFormat="1" ht="16.5" customHeight="1">
      <c r="A277" s="144"/>
    </row>
    <row r="278" spans="1:1" s="55" customFormat="1" ht="16.5" customHeight="1">
      <c r="A278" s="144"/>
    </row>
    <row r="279" spans="1:1" s="55" customFormat="1" ht="16.5" customHeight="1">
      <c r="A279" s="144"/>
    </row>
    <row r="280" spans="1:1" s="55" customFormat="1" ht="16.5" customHeight="1">
      <c r="A280" s="144"/>
    </row>
    <row r="281" spans="1:1" s="55" customFormat="1" ht="16.5" customHeight="1">
      <c r="A281" s="144"/>
    </row>
    <row r="282" spans="1:1" s="55" customFormat="1" ht="16.5" customHeight="1">
      <c r="A282" s="144"/>
    </row>
    <row r="283" spans="1:1" s="55" customFormat="1" ht="16.5" customHeight="1">
      <c r="A283" s="144"/>
    </row>
    <row r="284" spans="1:1" s="55" customFormat="1" ht="16.5" customHeight="1">
      <c r="A284" s="144"/>
    </row>
    <row r="285" spans="1:1" s="55" customFormat="1" ht="16.5" customHeight="1">
      <c r="A285" s="144"/>
    </row>
    <row r="286" spans="1:1" s="55" customFormat="1" ht="16.5" customHeight="1">
      <c r="A286" s="144"/>
    </row>
    <row r="287" spans="1:1" s="55" customFormat="1" ht="16.5" customHeight="1">
      <c r="A287" s="144"/>
    </row>
    <row r="288" spans="1:1" s="55" customFormat="1" ht="16.5" customHeight="1">
      <c r="A288" s="144"/>
    </row>
    <row r="289" spans="1:1" s="55" customFormat="1" ht="16.5" customHeight="1">
      <c r="A289" s="144"/>
    </row>
    <row r="290" spans="1:1" s="55" customFormat="1" ht="16.5" customHeight="1">
      <c r="A290" s="144"/>
    </row>
    <row r="291" spans="1:1" s="55" customFormat="1" ht="16.5" customHeight="1">
      <c r="A291" s="144"/>
    </row>
    <row r="292" spans="1:1" s="55" customFormat="1" ht="16.5" customHeight="1">
      <c r="A292" s="144"/>
    </row>
    <row r="293" spans="1:1" s="55" customFormat="1" ht="16.5" customHeight="1">
      <c r="A293" s="144"/>
    </row>
    <row r="294" spans="1:1" s="55" customFormat="1" ht="16.5" customHeight="1">
      <c r="A294" s="144"/>
    </row>
    <row r="295" spans="1:1" s="55" customFormat="1" ht="16.5" customHeight="1">
      <c r="A295" s="144"/>
    </row>
    <row r="296" spans="1:1" s="55" customFormat="1" ht="16.5" customHeight="1">
      <c r="A296" s="144"/>
    </row>
    <row r="297" spans="1:1" s="55" customFormat="1" ht="16.5" customHeight="1">
      <c r="A297" s="144"/>
    </row>
    <row r="298" spans="1:1" s="55" customFormat="1" ht="16.5" customHeight="1">
      <c r="A298" s="144"/>
    </row>
    <row r="299" spans="1:1" s="55" customFormat="1" ht="16.5" customHeight="1">
      <c r="A299" s="144"/>
    </row>
    <row r="300" spans="1:1" s="55" customFormat="1" ht="16.5" customHeight="1">
      <c r="A300" s="144"/>
    </row>
    <row r="301" spans="1:1" s="55" customFormat="1" ht="16.5" customHeight="1">
      <c r="A301" s="144"/>
    </row>
    <row r="302" spans="1:1" s="55" customFormat="1" ht="16.5" customHeight="1">
      <c r="A302" s="144"/>
    </row>
    <row r="303" spans="1:1" s="55" customFormat="1" ht="16.5" customHeight="1">
      <c r="A303" s="144"/>
    </row>
    <row r="304" spans="1:1" s="55" customFormat="1" ht="16.5" customHeight="1">
      <c r="A304" s="144"/>
    </row>
    <row r="305" spans="1:1" s="55" customFormat="1" ht="16.5" customHeight="1">
      <c r="A305" s="144"/>
    </row>
    <row r="306" spans="1:1" s="55" customFormat="1" ht="16.5" customHeight="1">
      <c r="A306" s="144"/>
    </row>
    <row r="307" spans="1:1" s="55" customFormat="1" ht="16.5" customHeight="1">
      <c r="A307" s="144"/>
    </row>
    <row r="308" spans="1:1" s="55" customFormat="1" ht="16.5" customHeight="1">
      <c r="A308" s="144"/>
    </row>
    <row r="309" spans="1:1" s="55" customFormat="1" ht="16.5" customHeight="1">
      <c r="A309" s="144"/>
    </row>
    <row r="310" spans="1:1" s="55" customFormat="1" ht="16.5" customHeight="1">
      <c r="A310" s="144"/>
    </row>
    <row r="311" spans="1:1" s="55" customFormat="1" ht="16.5" customHeight="1">
      <c r="A311" s="144"/>
    </row>
    <row r="312" spans="1:1" s="55" customFormat="1" ht="16.5" customHeight="1">
      <c r="A312" s="144"/>
    </row>
    <row r="313" spans="1:1" s="55" customFormat="1" ht="16.5" customHeight="1">
      <c r="A313" s="144"/>
    </row>
    <row r="314" spans="1:1" s="55" customFormat="1" ht="16.5" customHeight="1">
      <c r="A314" s="144"/>
    </row>
    <row r="315" spans="1:1" s="55" customFormat="1" ht="16.5" customHeight="1">
      <c r="A315" s="144"/>
    </row>
    <row r="316" spans="1:1" s="55" customFormat="1" ht="16.5" customHeight="1">
      <c r="A316" s="144"/>
    </row>
    <row r="317" spans="1:1" s="55" customFormat="1" ht="16.5" customHeight="1">
      <c r="A317" s="144"/>
    </row>
    <row r="318" spans="1:1" s="55" customFormat="1" ht="16.5" customHeight="1">
      <c r="A318" s="144"/>
    </row>
    <row r="319" spans="1:1" s="55" customFormat="1" ht="16.5" customHeight="1">
      <c r="A319" s="144"/>
    </row>
    <row r="320" spans="1:1" s="55" customFormat="1" ht="16.5" customHeight="1">
      <c r="A320" s="144"/>
    </row>
    <row r="321" spans="1:1" s="55" customFormat="1" ht="16.5" customHeight="1">
      <c r="A321" s="144"/>
    </row>
    <row r="322" spans="1:1" s="55" customFormat="1" ht="16.5" customHeight="1">
      <c r="A322" s="144"/>
    </row>
    <row r="323" spans="1:1" s="55" customFormat="1" ht="16.5" customHeight="1">
      <c r="A323" s="144"/>
    </row>
    <row r="324" spans="1:1" s="55" customFormat="1" ht="16.5" customHeight="1">
      <c r="A324" s="144"/>
    </row>
    <row r="325" spans="1:1" s="55" customFormat="1" ht="16.5" customHeight="1">
      <c r="A325" s="144"/>
    </row>
    <row r="326" spans="1:1" s="55" customFormat="1" ht="16.5" customHeight="1">
      <c r="A326" s="144"/>
    </row>
    <row r="327" spans="1:1" s="55" customFormat="1" ht="16.5" customHeight="1">
      <c r="A327" s="144"/>
    </row>
    <row r="328" spans="1:1" s="55" customFormat="1" ht="16.5" customHeight="1">
      <c r="A328" s="144"/>
    </row>
    <row r="329" spans="1:1" s="55" customFormat="1" ht="16.5" customHeight="1">
      <c r="A329" s="144"/>
    </row>
    <row r="330" spans="1:1" s="55" customFormat="1" ht="16.5" customHeight="1">
      <c r="A330" s="144"/>
    </row>
    <row r="331" spans="1:1" s="55" customFormat="1" ht="16.5" customHeight="1">
      <c r="A331" s="144"/>
    </row>
    <row r="332" spans="1:1" s="55" customFormat="1" ht="16.5" customHeight="1">
      <c r="A332" s="144"/>
    </row>
    <row r="333" spans="1:1" s="55" customFormat="1" ht="16.5" customHeight="1">
      <c r="A333" s="144"/>
    </row>
    <row r="334" spans="1:1" s="55" customFormat="1" ht="16.5" customHeight="1">
      <c r="A334" s="144"/>
    </row>
    <row r="335" spans="1:1" s="55" customFormat="1" ht="16.5" customHeight="1">
      <c r="A335" s="144"/>
    </row>
  </sheetData>
  <mergeCells count="27">
    <mergeCell ref="K20:L20"/>
    <mergeCell ref="A48:B48"/>
    <mergeCell ref="A3:B3"/>
    <mergeCell ref="A8:B8"/>
    <mergeCell ref="C10:D10"/>
    <mergeCell ref="E5:F5"/>
    <mergeCell ref="C24:D24"/>
    <mergeCell ref="C20:D20"/>
    <mergeCell ref="C16:D16"/>
    <mergeCell ref="E31:F31"/>
    <mergeCell ref="E3:F3"/>
    <mergeCell ref="G1:L1"/>
    <mergeCell ref="I5:J5"/>
    <mergeCell ref="E8:F8"/>
    <mergeCell ref="E15:F15"/>
    <mergeCell ref="A1:F1"/>
    <mergeCell ref="G53:H53"/>
    <mergeCell ref="C6:D6"/>
    <mergeCell ref="E33:F33"/>
    <mergeCell ref="E48:F48"/>
    <mergeCell ref="A50:B50"/>
    <mergeCell ref="G45:H45"/>
    <mergeCell ref="K56:L56"/>
    <mergeCell ref="K51:L51"/>
    <mergeCell ref="I49:J49"/>
    <mergeCell ref="I47:J47"/>
    <mergeCell ref="K21:L21"/>
  </mergeCells>
  <phoneticPr fontId="13" type="Hiragana"/>
  <pageMargins left="0.39370078740157483" right="0.39370078740157483" top="0.59055118110236227" bottom="0.39370078740157483" header="0.51181102362204722" footer="0.51181102362204722"/>
  <pageSetup paperSize="9" scale="87" orientation="portrait" r:id="rId1"/>
  <headerFooter alignWithMargins="0"/>
  <colBreaks count="1" manualBreakCount="1">
    <brk id="6" max="5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4</vt:i4>
      </vt:variant>
    </vt:vector>
  </HeadingPairs>
  <TitlesOfParts>
    <vt:vector size="31" baseType="lpstr">
      <vt:lpstr>幼稚園の概況</vt:lpstr>
      <vt:lpstr>小学校の概況</vt:lpstr>
      <vt:lpstr>中学校の概況</vt:lpstr>
      <vt:lpstr>高等学校の概況</vt:lpstr>
      <vt:lpstr>短期大学の概況</vt:lpstr>
      <vt:lpstr>大学の概況</vt:lpstr>
      <vt:lpstr>各種学校の概況</vt:lpstr>
      <vt:lpstr>専修学校の概況</vt:lpstr>
      <vt:lpstr>特別支援学校の概況</vt:lpstr>
      <vt:lpstr>中学校卒業後の状況</vt:lpstr>
      <vt:lpstr>高等学校卒業後の状況（Ⅰ）</vt:lpstr>
      <vt:lpstr>高等学校卒業後の状況Ⅱ　その２</vt:lpstr>
      <vt:lpstr>高等学校卒業後の状況Ⅱ　その３◎</vt:lpstr>
      <vt:lpstr>年齢別体位状況</vt:lpstr>
      <vt:lpstr>文化ホールの利用状況</vt:lpstr>
      <vt:lpstr>市民会館の利用状況</vt:lpstr>
      <vt:lpstr>市立永井記念館の利用状況</vt:lpstr>
      <vt:lpstr>長崎歴史文化博物館　その１</vt:lpstr>
      <vt:lpstr>長崎歴史文化博物館　その２</vt:lpstr>
      <vt:lpstr>長崎歴史文化博物館　その3</vt:lpstr>
      <vt:lpstr>長崎県美術館　その１</vt:lpstr>
      <vt:lpstr>長崎県美術館　その２</vt:lpstr>
      <vt:lpstr>長崎県美術館　その３</vt:lpstr>
      <vt:lpstr>図書館の利用状況</vt:lpstr>
      <vt:lpstr>科学館の状況　その１，２</vt:lpstr>
      <vt:lpstr>科学館の状況　その３ </vt:lpstr>
      <vt:lpstr>長崎市文化財一覧</vt:lpstr>
      <vt:lpstr>'長崎県美術館　その１'!Print_Area</vt:lpstr>
      <vt:lpstr>'長崎県美術館　その２'!Print_Area</vt:lpstr>
      <vt:lpstr>長崎市文化財一覧!Print_Area</vt:lpstr>
      <vt:lpstr>文化ホールの利用状況!Print_Area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h26-151</cp:lastModifiedBy>
  <cp:lastPrinted>2014-01-09T08:09:38Z</cp:lastPrinted>
  <dcterms:created xsi:type="dcterms:W3CDTF">2000-03-29T05:05:58Z</dcterms:created>
  <dcterms:modified xsi:type="dcterms:W3CDTF">2015-04-03T07:25:13Z</dcterms:modified>
</cp:coreProperties>
</file>