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4370" windowHeight="7560" tabRatio="801"/>
  </bookViews>
  <sheets>
    <sheet name="商業の概況（Ⅰ）その１" sheetId="1" r:id="rId1"/>
    <sheet name="商業の概況（Ⅰ）その２" sheetId="10" r:id="rId2"/>
    <sheet name="商業の概況（Ⅰ）その３" sheetId="9" r:id="rId3"/>
    <sheet name="商業の概況（Ⅰ）その４" sheetId="11" r:id="rId4"/>
    <sheet name="商業の概況（Ⅱ）その５" sheetId="2" r:id="rId5"/>
    <sheet name="商業の概況（Ⅲ）その６－１" sheetId="3" r:id="rId6"/>
    <sheet name="商業の概況（Ⅲ）その６－２" sheetId="17" r:id="rId7"/>
    <sheet name="商業の概況（Ⅲ）その７" sheetId="4" r:id="rId8"/>
    <sheet name="大型小売店売上状況" sheetId="18" r:id="rId9"/>
    <sheet name="長崎市中央卸売市場の取扱状況" sheetId="12" r:id="rId10"/>
    <sheet name="外国貿易（Ⅰ）" sheetId="6" r:id="rId11"/>
    <sheet name="外国貿易（Ⅱ）" sheetId="7" r:id="rId12"/>
    <sheet name="外国貿易（Ⅲ） その２上" sheetId="14" r:id="rId13"/>
    <sheet name="外国貿易（Ⅲ） その２下" sheetId="16" r:id="rId14"/>
    <sheet name="外国貿易（Ⅲ）その３" sheetId="8" r:id="rId15"/>
    <sheet name="外国貿易（Ⅲ） その4" sheetId="13" r:id="rId16"/>
  </sheets>
  <definedNames>
    <definedName name="_xlnm.Print_Area" localSheetId="10">'外国貿易（Ⅰ）'!$A$1:$V$80</definedName>
    <definedName name="_xlnm.Print_Area" localSheetId="11">'外国貿易（Ⅱ）'!$A$1:$V$62</definedName>
    <definedName name="_xlnm.Print_Area" localSheetId="4">'商業の概況（Ⅱ）その５'!$A$1:$V$41</definedName>
  </definedNames>
  <calcPr calcId="152511" calcMode="manual"/>
</workbook>
</file>

<file path=xl/calcChain.xml><?xml version="1.0" encoding="utf-8"?>
<calcChain xmlns="http://schemas.openxmlformats.org/spreadsheetml/2006/main">
  <c r="P11" i="12" l="1"/>
  <c r="S11" i="12"/>
  <c r="R11" i="12"/>
  <c r="Q11" i="12"/>
  <c r="O11" i="12"/>
  <c r="N11" i="12"/>
  <c r="M11" i="12"/>
  <c r="L11" i="12"/>
  <c r="K11" i="12"/>
  <c r="J11" i="12"/>
  <c r="G11" i="12"/>
  <c r="F11" i="12"/>
  <c r="I11" i="12"/>
  <c r="E11" i="12"/>
  <c r="C12" i="18"/>
  <c r="D12" i="18"/>
  <c r="E12" i="18"/>
  <c r="F12" i="18"/>
  <c r="G12" i="18"/>
  <c r="H12" i="18"/>
  <c r="I12" i="18"/>
  <c r="J12" i="18"/>
  <c r="K12" i="18"/>
  <c r="L12" i="18"/>
  <c r="M12" i="18"/>
  <c r="N12" i="18"/>
  <c r="O12" i="18"/>
  <c r="P12" i="18"/>
  <c r="Q12" i="18"/>
  <c r="R12" i="18"/>
  <c r="G25" i="12"/>
  <c r="C11" i="12"/>
  <c r="H25" i="12"/>
  <c r="T12" i="18"/>
  <c r="S12" i="18"/>
  <c r="I12" i="6"/>
  <c r="I78" i="6"/>
  <c r="B16" i="8"/>
  <c r="B13" i="8"/>
  <c r="B17" i="8"/>
  <c r="B18" i="8"/>
  <c r="B20" i="8"/>
  <c r="B21" i="8"/>
  <c r="B22" i="8"/>
  <c r="B23" i="8"/>
  <c r="B25" i="8"/>
  <c r="B26" i="8"/>
  <c r="B27" i="8"/>
  <c r="B28" i="8"/>
  <c r="B15" i="8"/>
  <c r="C16" i="8"/>
  <c r="C17" i="8"/>
  <c r="C18" i="8"/>
  <c r="C20" i="8"/>
  <c r="C21" i="8"/>
  <c r="C22" i="8"/>
  <c r="C23" i="8"/>
  <c r="C25" i="8"/>
  <c r="C26" i="8"/>
  <c r="C27" i="8"/>
  <c r="C28" i="8"/>
  <c r="C15" i="8"/>
  <c r="B10" i="16"/>
  <c r="I13" i="6"/>
  <c r="I10" i="6" s="1"/>
  <c r="I14" i="6"/>
  <c r="I15" i="6"/>
  <c r="I16" i="6"/>
  <c r="I18" i="6"/>
  <c r="I19" i="6"/>
  <c r="I20" i="6"/>
  <c r="I21" i="6"/>
  <c r="I22" i="6"/>
  <c r="I24" i="6"/>
  <c r="I25" i="6"/>
  <c r="I26" i="6"/>
  <c r="I27" i="6"/>
  <c r="I28" i="6"/>
  <c r="I30" i="6"/>
  <c r="I31" i="6"/>
  <c r="I32" i="6"/>
  <c r="I33" i="6"/>
  <c r="I34" i="6"/>
  <c r="I36" i="6"/>
  <c r="I37" i="6"/>
  <c r="I38" i="6"/>
  <c r="I39" i="6"/>
  <c r="I40" i="6"/>
  <c r="I42" i="6"/>
  <c r="I43" i="6"/>
  <c r="I44" i="6"/>
  <c r="I45" i="6"/>
  <c r="I46" i="6"/>
  <c r="I48" i="6"/>
  <c r="I49" i="6"/>
  <c r="I50" i="6"/>
  <c r="I51" i="6"/>
  <c r="I52" i="6"/>
  <c r="I54" i="6"/>
  <c r="I55" i="6"/>
  <c r="I56" i="6"/>
  <c r="I57" i="6"/>
  <c r="I58" i="6"/>
  <c r="I60" i="6"/>
  <c r="I61" i="6"/>
  <c r="I62" i="6"/>
  <c r="I63" i="6"/>
  <c r="I64" i="6"/>
  <c r="I66" i="6"/>
  <c r="I67" i="6"/>
  <c r="I68" i="6"/>
  <c r="I69" i="6"/>
  <c r="I70" i="6"/>
  <c r="I72" i="6"/>
  <c r="I73" i="6"/>
  <c r="I74" i="6"/>
  <c r="I75" i="6"/>
  <c r="I76" i="6"/>
  <c r="G16" i="12"/>
  <c r="I20" i="12"/>
  <c r="G21" i="12"/>
  <c r="G15" i="12"/>
  <c r="G20" i="12"/>
  <c r="I24" i="12"/>
  <c r="J10" i="6"/>
  <c r="H26" i="12"/>
  <c r="S24" i="12"/>
  <c r="R24" i="12"/>
  <c r="Q24" i="12"/>
  <c r="N24" i="12"/>
  <c r="M24" i="12"/>
  <c r="L24" i="12"/>
  <c r="G23" i="12"/>
  <c r="U10" i="6"/>
  <c r="T10" i="6"/>
  <c r="S10" i="6"/>
  <c r="R10" i="6"/>
  <c r="Q10" i="6"/>
  <c r="P10" i="6"/>
  <c r="O10" i="6"/>
  <c r="N10" i="6"/>
  <c r="M10" i="6"/>
  <c r="L10" i="6"/>
  <c r="K10" i="6"/>
  <c r="M21" i="12"/>
  <c r="L16" i="12"/>
  <c r="S14" i="12"/>
  <c r="S15" i="12"/>
  <c r="S16" i="12"/>
  <c r="S18" i="12"/>
  <c r="S19" i="12"/>
  <c r="S20" i="12"/>
  <c r="S21" i="12"/>
  <c r="S23" i="12"/>
  <c r="S25" i="12"/>
  <c r="S26" i="12"/>
  <c r="S13" i="12"/>
  <c r="R14" i="12"/>
  <c r="R15" i="12"/>
  <c r="R16" i="12"/>
  <c r="R18" i="12"/>
  <c r="R19" i="12"/>
  <c r="R20" i="12"/>
  <c r="R21" i="12"/>
  <c r="R23" i="12"/>
  <c r="R25" i="12"/>
  <c r="R26" i="12"/>
  <c r="Q14" i="12"/>
  <c r="Q15" i="12"/>
  <c r="Q16" i="12"/>
  <c r="Q18" i="12"/>
  <c r="Q19" i="12"/>
  <c r="Q20" i="12"/>
  <c r="Q21" i="12"/>
  <c r="Q23" i="12"/>
  <c r="Q25" i="12"/>
  <c r="Q26" i="12"/>
  <c r="R13" i="12"/>
  <c r="Q13" i="12"/>
  <c r="N14" i="12"/>
  <c r="N15" i="12"/>
  <c r="N16" i="12"/>
  <c r="N18" i="12"/>
  <c r="N19" i="12"/>
  <c r="N20" i="12"/>
  <c r="N21" i="12"/>
  <c r="N23" i="12"/>
  <c r="N25" i="12"/>
  <c r="N26" i="12"/>
  <c r="N13" i="12"/>
  <c r="M14" i="12"/>
  <c r="M15" i="12"/>
  <c r="M16" i="12"/>
  <c r="M18" i="12"/>
  <c r="M19" i="12"/>
  <c r="M20" i="12"/>
  <c r="M23" i="12"/>
  <c r="M25" i="12"/>
  <c r="M26" i="12"/>
  <c r="M13" i="12"/>
  <c r="L14" i="12"/>
  <c r="L15" i="12"/>
  <c r="L18" i="12"/>
  <c r="L19" i="12"/>
  <c r="L20" i="12"/>
  <c r="L21" i="12"/>
  <c r="L23" i="12"/>
  <c r="L25" i="12"/>
  <c r="L26" i="12"/>
  <c r="L13" i="12"/>
  <c r="G14" i="12"/>
  <c r="U10" i="7"/>
  <c r="T10" i="7"/>
  <c r="S10" i="7"/>
  <c r="R10" i="7"/>
  <c r="Q10" i="7"/>
  <c r="P10" i="7"/>
  <c r="O10" i="7"/>
  <c r="N10" i="7"/>
  <c r="M10" i="7"/>
  <c r="L10" i="7"/>
  <c r="K10" i="7"/>
  <c r="J10" i="7"/>
  <c r="I10" i="7" s="1"/>
  <c r="D86" i="4"/>
  <c r="D85" i="4"/>
  <c r="K84" i="4"/>
  <c r="J84" i="4"/>
  <c r="I84" i="4"/>
  <c r="H84" i="4"/>
  <c r="G84" i="4"/>
  <c r="F84" i="4"/>
  <c r="E84" i="4"/>
  <c r="D84" i="4"/>
  <c r="D82" i="4"/>
  <c r="D81" i="4"/>
  <c r="D80" i="4"/>
  <c r="D79" i="4"/>
  <c r="D78" i="4"/>
  <c r="D77" i="4"/>
  <c r="D76" i="4"/>
  <c r="D75" i="4"/>
  <c r="D74" i="4"/>
  <c r="D73" i="4"/>
  <c r="K72" i="4"/>
  <c r="J72" i="4"/>
  <c r="I72" i="4"/>
  <c r="H72" i="4"/>
  <c r="G72" i="4"/>
  <c r="F72" i="4"/>
  <c r="E72" i="4"/>
  <c r="D72" i="4"/>
  <c r="D70" i="4"/>
  <c r="D69" i="4"/>
  <c r="D68" i="4"/>
  <c r="D67" i="4"/>
  <c r="D66" i="4"/>
  <c r="D65" i="4"/>
  <c r="D64" i="4"/>
  <c r="K63" i="4"/>
  <c r="J63" i="4"/>
  <c r="J56" i="4"/>
  <c r="I63" i="4"/>
  <c r="H63" i="4"/>
  <c r="H56" i="4"/>
  <c r="G63" i="4"/>
  <c r="F63" i="4"/>
  <c r="F56" i="4"/>
  <c r="E63" i="4"/>
  <c r="D63" i="4"/>
  <c r="D61" i="4"/>
  <c r="D60" i="4"/>
  <c r="D59" i="4"/>
  <c r="K58" i="4"/>
  <c r="J58" i="4"/>
  <c r="I58" i="4"/>
  <c r="H58" i="4"/>
  <c r="G58" i="4"/>
  <c r="F58" i="4"/>
  <c r="E58" i="4"/>
  <c r="D58" i="4"/>
  <c r="D56" i="4"/>
  <c r="K56" i="4"/>
  <c r="I56" i="4"/>
  <c r="G56" i="4"/>
  <c r="E56" i="4"/>
  <c r="D48" i="4"/>
  <c r="D47" i="4"/>
  <c r="K46" i="4"/>
  <c r="J46" i="4"/>
  <c r="I46" i="4"/>
  <c r="H46" i="4"/>
  <c r="G46" i="4"/>
  <c r="F46" i="4"/>
  <c r="E46" i="4"/>
  <c r="D46" i="4"/>
  <c r="D44" i="4"/>
  <c r="D43" i="4"/>
  <c r="D42" i="4"/>
  <c r="D41" i="4"/>
  <c r="D40" i="4"/>
  <c r="D39" i="4"/>
  <c r="D38" i="4"/>
  <c r="D37" i="4"/>
  <c r="D36" i="4"/>
  <c r="D35" i="4"/>
  <c r="K34" i="4"/>
  <c r="J34" i="4"/>
  <c r="I34" i="4"/>
  <c r="H34" i="4"/>
  <c r="G34" i="4"/>
  <c r="F34" i="4"/>
  <c r="E34" i="4"/>
  <c r="D34" i="4"/>
  <c r="D32" i="4"/>
  <c r="D31" i="4"/>
  <c r="D30" i="4"/>
  <c r="D29" i="4"/>
  <c r="D28" i="4"/>
  <c r="D27" i="4"/>
  <c r="D26" i="4"/>
  <c r="K25" i="4"/>
  <c r="J25" i="4"/>
  <c r="J18" i="4"/>
  <c r="I25" i="4"/>
  <c r="H25" i="4"/>
  <c r="H18" i="4"/>
  <c r="G25" i="4"/>
  <c r="F25" i="4"/>
  <c r="F18" i="4"/>
  <c r="E25" i="4"/>
  <c r="D25" i="4"/>
  <c r="D23" i="4"/>
  <c r="D22" i="4"/>
  <c r="D21" i="4"/>
  <c r="K20" i="4"/>
  <c r="J20" i="4"/>
  <c r="I20" i="4"/>
  <c r="H20" i="4"/>
  <c r="G20" i="4"/>
  <c r="F20" i="4"/>
  <c r="E20" i="4"/>
  <c r="D20" i="4"/>
  <c r="K18" i="4"/>
  <c r="I18" i="4"/>
  <c r="G18" i="4"/>
  <c r="E18" i="4"/>
  <c r="D5" i="17"/>
  <c r="E5" i="17"/>
  <c r="H33" i="3"/>
  <c r="H32" i="3"/>
  <c r="H30" i="3"/>
  <c r="H29" i="3"/>
  <c r="H28" i="3"/>
  <c r="H26" i="3"/>
  <c r="H25" i="3"/>
  <c r="H24" i="3"/>
  <c r="H23" i="3"/>
  <c r="H22" i="3"/>
  <c r="H21" i="3"/>
  <c r="H19" i="3"/>
  <c r="H18" i="3"/>
  <c r="H17" i="3"/>
  <c r="H15" i="3"/>
  <c r="H14" i="3"/>
  <c r="H13" i="3"/>
  <c r="H11" i="3"/>
  <c r="H10" i="3"/>
  <c r="H9" i="3"/>
  <c r="B17" i="11"/>
  <c r="B16" i="11"/>
  <c r="B15" i="11"/>
  <c r="B14" i="11"/>
  <c r="B12" i="11"/>
  <c r="B11" i="11"/>
  <c r="B10" i="11"/>
  <c r="B9" i="11"/>
  <c r="I7" i="11"/>
  <c r="H7" i="11"/>
  <c r="G7" i="11"/>
  <c r="F7" i="11"/>
  <c r="E7" i="11"/>
  <c r="D7" i="11"/>
  <c r="C7" i="11"/>
  <c r="B7" i="11"/>
  <c r="J16" i="9"/>
  <c r="G16" i="9"/>
  <c r="C16" i="9"/>
  <c r="B16" i="9"/>
  <c r="D16" i="9"/>
  <c r="J15" i="9"/>
  <c r="G15" i="9"/>
  <c r="C15" i="9"/>
  <c r="B15" i="9"/>
  <c r="D15" i="9"/>
  <c r="J14" i="9"/>
  <c r="G14" i="9"/>
  <c r="C14" i="9"/>
  <c r="B14" i="9"/>
  <c r="D14" i="9"/>
  <c r="J13" i="9"/>
  <c r="G13" i="9"/>
  <c r="C13" i="9"/>
  <c r="B13" i="9"/>
  <c r="D13" i="9"/>
  <c r="J11" i="9"/>
  <c r="G11" i="9"/>
  <c r="C11" i="9"/>
  <c r="B11" i="9"/>
  <c r="D11" i="9"/>
  <c r="J10" i="9"/>
  <c r="G10" i="9"/>
  <c r="C10" i="9"/>
  <c r="B10" i="9"/>
  <c r="D10" i="9"/>
  <c r="J9" i="9"/>
  <c r="G9" i="9"/>
  <c r="C9" i="9"/>
  <c r="B9" i="9"/>
  <c r="D9" i="9"/>
  <c r="J8" i="9"/>
  <c r="G8" i="9"/>
  <c r="C8" i="9"/>
  <c r="B8" i="9"/>
  <c r="D8" i="9"/>
  <c r="I6" i="9"/>
  <c r="H6" i="9"/>
  <c r="J6" i="9"/>
  <c r="F6" i="9"/>
  <c r="E6" i="9"/>
  <c r="G6" i="9"/>
  <c r="C6" i="9"/>
  <c r="B17" i="10"/>
  <c r="B16" i="10"/>
  <c r="B15" i="10"/>
  <c r="B14" i="10"/>
  <c r="B12" i="10"/>
  <c r="B11" i="10"/>
  <c r="B10" i="10"/>
  <c r="B9" i="10"/>
  <c r="I7" i="10"/>
  <c r="H7" i="10"/>
  <c r="G7" i="10"/>
  <c r="F7" i="10"/>
  <c r="E7" i="10"/>
  <c r="D7" i="10"/>
  <c r="C7" i="10"/>
  <c r="B7" i="10"/>
  <c r="N22" i="1"/>
  <c r="M22" i="1"/>
  <c r="H22" i="1"/>
  <c r="N21" i="1"/>
  <c r="M21" i="1"/>
  <c r="H21" i="1"/>
  <c r="N20" i="1"/>
  <c r="M20" i="1"/>
  <c r="H20" i="1"/>
  <c r="N18" i="1"/>
  <c r="M18" i="1"/>
  <c r="H18" i="1"/>
  <c r="N17" i="1"/>
  <c r="M17" i="1"/>
  <c r="H17" i="1"/>
  <c r="N16" i="1"/>
  <c r="M16" i="1"/>
  <c r="H16" i="1"/>
  <c r="N14" i="1"/>
  <c r="M14" i="1"/>
  <c r="H14" i="1"/>
  <c r="I12" i="1"/>
  <c r="F12" i="1"/>
  <c r="N12" i="1"/>
  <c r="G12" i="1"/>
  <c r="M12" i="1"/>
  <c r="L12" i="1"/>
  <c r="K12" i="1"/>
  <c r="J12" i="1"/>
  <c r="H12" i="1"/>
  <c r="H20" i="12"/>
  <c r="H19" i="12"/>
  <c r="H18" i="12"/>
  <c r="H16" i="12"/>
  <c r="H15" i="12"/>
  <c r="H14" i="12"/>
  <c r="H13" i="12"/>
  <c r="I23" i="12"/>
  <c r="C13" i="8"/>
  <c r="E13" i="8"/>
  <c r="G13" i="8"/>
  <c r="D13" i="8"/>
  <c r="F13" i="8"/>
  <c r="I25" i="12"/>
  <c r="I26" i="12"/>
  <c r="I14" i="12"/>
  <c r="I13" i="12"/>
  <c r="G13" i="12"/>
  <c r="I15" i="12"/>
  <c r="I18" i="12"/>
  <c r="I19" i="12"/>
  <c r="G19" i="12"/>
  <c r="D18" i="4"/>
  <c r="I16" i="12"/>
  <c r="I21" i="12"/>
  <c r="B6" i="9"/>
  <c r="D6" i="9"/>
  <c r="H11" i="12"/>
</calcChain>
</file>

<file path=xl/sharedStrings.xml><?xml version="1.0" encoding="utf-8"?>
<sst xmlns="http://schemas.openxmlformats.org/spreadsheetml/2006/main" count="1840" uniqueCount="632">
  <si>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</si>
  <si>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</si>
  <si>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</si>
  <si>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</si>
  <si>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</si>
  <si>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</si>
  <si>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</si>
  <si>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その６　　　地　　　区　　　別　　　概　　　況</t>
    <rPh sb="6" eb="7">
      <t>チ</t>
    </rPh>
    <rPh sb="10" eb="11">
      <t>ク</t>
    </rPh>
    <rPh sb="14" eb="15">
      <t>ベツ</t>
    </rPh>
    <rPh sb="18" eb="19">
      <t>オオムネ</t>
    </rPh>
    <rPh sb="22" eb="23">
      <t>イワン</t>
    </rPh>
    <phoneticPr fontId="2"/>
  </si>
  <si>
    <t>東部地区</t>
    <rPh sb="0" eb="2">
      <t>トウブ</t>
    </rPh>
    <rPh sb="2" eb="4">
      <t>チク</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</si>
  <si>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</si>
  <si>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</si>
  <si>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</si>
  <si>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西部地区</t>
    <rPh sb="0" eb="2">
      <t>セイブ</t>
    </rPh>
    <rPh sb="2" eb="4">
      <t>チク</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</si>
  <si>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</si>
  <si>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</si>
  <si>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</si>
  <si>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</si>
  <si>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南部地区</t>
    <rPh sb="0" eb="2">
      <t>ナンブ</t>
    </rPh>
    <rPh sb="2" eb="4">
      <t>チク</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</si>
  <si>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</si>
  <si>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</si>
  <si>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</si>
  <si>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</si>
  <si>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北部地区</t>
    <rPh sb="0" eb="2">
      <t>ホクブ</t>
    </rPh>
    <rPh sb="2" eb="4">
      <t>チク</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</si>
  <si>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</si>
  <si>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</si>
  <si>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</si>
  <si>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</si>
  <si>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</si>
  <si>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</si>
  <si>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</si>
  <si>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</si>
  <si>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</si>
  <si>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</si>
  <si>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</si>
  <si>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</si>
  <si>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</si>
  <si>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</si>
  <si>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</si>
  <si>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</si>
  <si>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</si>
  <si>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</si>
  <si>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</si>
  <si>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</si>
  <si>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</si>
  <si>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本表は、長崎港における各年月中の貿易額を国別に示したものである。</t>
    <rPh sb="3" eb="4">
      <t>ホン</t>
    </rPh>
    <rPh sb="4" eb="5">
      <t>ヒョウ</t>
    </rPh>
    <rPh sb="7" eb="9">
      <t>ナガサキ</t>
    </rPh>
    <rPh sb="9" eb="10">
      <t>コウ</t>
    </rPh>
    <rPh sb="14" eb="15">
      <t>カク</t>
    </rPh>
    <rPh sb="15" eb="17">
      <t>ネンゲツ</t>
    </rPh>
    <rPh sb="17" eb="18">
      <t>チュウ</t>
    </rPh>
    <rPh sb="19" eb="21">
      <t>ボウエキ</t>
    </rPh>
    <rPh sb="21" eb="22">
      <t>ガク</t>
    </rPh>
    <rPh sb="23" eb="25">
      <t>クニベツ</t>
    </rPh>
    <rPh sb="26" eb="27">
      <t>シメ</t>
    </rPh>
    <phoneticPr fontId="2"/>
  </si>
  <si>
    <t>　　　　　　　　　　　　　　　　　　　　　　　　　　　　　　　　　　　　　　　　　　　　　　　　　　　　　　　　　　　　　　　　　　　　　　　　　　　　　　　　　　　　　　　　　輸</t>
    <rPh sb="89" eb="90">
      <t>ユ</t>
    </rPh>
    <phoneticPr fontId="2"/>
  </si>
  <si>
    <t>　　　　　　　　　　　　　出</t>
    <rPh sb="13" eb="14">
      <t>デ</t>
    </rPh>
    <phoneticPr fontId="2"/>
  </si>
  <si>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</si>
  <si>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</si>
  <si>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</si>
  <si>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</si>
  <si>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</si>
  <si>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</si>
  <si>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</si>
  <si>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</si>
  <si>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</si>
  <si>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</si>
  <si>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</si>
  <si>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</si>
  <si>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</si>
  <si>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</si>
  <si>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</si>
  <si>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</si>
  <si>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</si>
  <si>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</si>
  <si>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</si>
  <si>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</si>
  <si>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</si>
  <si>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</si>
  <si>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</si>
  <si>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</si>
  <si>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</si>
  <si>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</si>
  <si>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</si>
  <si>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</si>
  <si>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</si>
  <si>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</si>
  <si>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</si>
  <si>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</si>
  <si>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</si>
  <si>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</si>
  <si>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</si>
  <si>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</si>
  <si>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</si>
  <si>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</si>
  <si>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</si>
  <si>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</si>
  <si>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</si>
  <si>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</si>
  <si>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</si>
  <si>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</si>
  <si>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</si>
  <si>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</si>
  <si>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</si>
  <si>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</si>
  <si>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</si>
  <si>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</si>
  <si>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</si>
  <si>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</si>
  <si>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</si>
  <si>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</si>
  <si>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</si>
  <si>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　　　本表は、長崎港における各年月中の貿易船入港状況を示したものである。</t>
    <rPh sb="3" eb="4">
      <t>ホン</t>
    </rPh>
    <rPh sb="4" eb="5">
      <t>ヒョウ</t>
    </rPh>
    <rPh sb="7" eb="9">
      <t>ナガサキ</t>
    </rPh>
    <rPh sb="9" eb="10">
      <t>コウ</t>
    </rPh>
    <rPh sb="14" eb="15">
      <t>カク</t>
    </rPh>
    <rPh sb="15" eb="17">
      <t>ネンゲツ</t>
    </rPh>
    <rPh sb="17" eb="18">
      <t>チュウ</t>
    </rPh>
    <rPh sb="19" eb="21">
      <t>ボウエキ</t>
    </rPh>
    <rPh sb="21" eb="22">
      <t>セン</t>
    </rPh>
    <rPh sb="22" eb="24">
      <t>ニュウコウ</t>
    </rPh>
    <rPh sb="24" eb="26">
      <t>ジョウキョウ</t>
    </rPh>
    <rPh sb="27" eb="28">
      <t>シメ</t>
    </rPh>
    <phoneticPr fontId="2"/>
  </si>
  <si>
    <t>　　　本表は、長崎港における国籍別貿易船を年次別に示したものである。</t>
    <rPh sb="3" eb="4">
      <t>ホン</t>
    </rPh>
    <rPh sb="4" eb="5">
      <t>ヒョウ</t>
    </rPh>
    <rPh sb="7" eb="9">
      <t>ナガサキ</t>
    </rPh>
    <rPh sb="9" eb="10">
      <t>コウ</t>
    </rPh>
    <rPh sb="14" eb="16">
      <t>コクセキ</t>
    </rPh>
    <rPh sb="16" eb="17">
      <t>ベツ</t>
    </rPh>
    <rPh sb="17" eb="19">
      <t>ボウエキ</t>
    </rPh>
    <rPh sb="19" eb="20">
      <t>セン</t>
    </rPh>
    <rPh sb="21" eb="23">
      <t>ネンジ</t>
    </rPh>
    <rPh sb="23" eb="24">
      <t>ベツ</t>
    </rPh>
    <rPh sb="25" eb="26">
      <t>シメ</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</si>
  <si>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</si>
  <si>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</si>
  <si>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サービス料その他の収入額</t>
    <rPh sb="4" eb="5">
      <t>リョウ</t>
    </rPh>
    <rPh sb="7" eb="8">
      <t>ホカ</t>
    </rPh>
    <rPh sb="9" eb="11">
      <t>シュウニュウ</t>
    </rPh>
    <rPh sb="11" eb="12">
      <t>ガク</t>
    </rPh>
    <phoneticPr fontId="2"/>
  </si>
  <si>
    <t>１店当り従業者数</t>
    <rPh sb="1" eb="2">
      <t>テン</t>
    </rPh>
    <rPh sb="2" eb="3">
      <t>アタ</t>
    </rPh>
    <rPh sb="4" eb="7">
      <t>ジュウギョウシャ</t>
    </rPh>
    <rPh sb="7" eb="8">
      <t>スウ</t>
    </rPh>
    <phoneticPr fontId="2"/>
  </si>
  <si>
    <t>１店当り年間販売額</t>
    <rPh sb="1" eb="2">
      <t>テン</t>
    </rPh>
    <rPh sb="2" eb="3">
      <t>アタ</t>
    </rPh>
    <rPh sb="4" eb="6">
      <t>ネンカン</t>
    </rPh>
    <rPh sb="6" eb="8">
      <t>ハンバイ</t>
    </rPh>
    <rPh sb="8" eb="9">
      <t>ガク</t>
    </rPh>
    <phoneticPr fontId="2"/>
  </si>
  <si>
    <t>商　　　　　　　　業　　　　　　　　別</t>
    <rPh sb="0" eb="1">
      <t>ショウ</t>
    </rPh>
    <rPh sb="9" eb="10">
      <t>ギョウ</t>
    </rPh>
    <rPh sb="18" eb="19">
      <t>ベツ</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</si>
  <si>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</si>
  <si>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</si>
  <si>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そ の 他 の 収 入 額</t>
    <rPh sb="4" eb="5">
      <t>ホカ</t>
    </rPh>
    <rPh sb="8" eb="9">
      <t>オサム</t>
    </rPh>
    <rPh sb="10" eb="11">
      <t>イ</t>
    </rPh>
    <rPh sb="12" eb="13">
      <t>ガク</t>
    </rPh>
    <phoneticPr fontId="2"/>
  </si>
  <si>
    <t>総　　　　　　　　　数</t>
    <rPh sb="0" eb="1">
      <t>フサ</t>
    </rPh>
    <rPh sb="10" eb="11">
      <t>カズ</t>
    </rPh>
    <phoneticPr fontId="2"/>
  </si>
  <si>
    <t>販　　　　　売　　　　　額</t>
    <rPh sb="0" eb="1">
      <t>ハン</t>
    </rPh>
    <rPh sb="6" eb="7">
      <t>バイ</t>
    </rPh>
    <rPh sb="12" eb="13">
      <t>ガク</t>
    </rPh>
    <phoneticPr fontId="2"/>
  </si>
  <si>
    <t>売　　場　　面　　積</t>
    <rPh sb="0" eb="1">
      <t>バイ</t>
    </rPh>
    <rPh sb="3" eb="4">
      <t>バ</t>
    </rPh>
    <rPh sb="6" eb="7">
      <t>メン</t>
    </rPh>
    <rPh sb="9" eb="10">
      <t>セキ</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</si>
  <si>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</si>
  <si>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</si>
  <si>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</si>
  <si>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</si>
  <si>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自動車・自転車小売業</t>
    <rPh sb="0" eb="3">
      <t>ジドウシャ</t>
    </rPh>
    <rPh sb="4" eb="7">
      <t>ジテンシャ</t>
    </rPh>
    <rPh sb="7" eb="10">
      <t>コウリギョウ</t>
    </rPh>
    <phoneticPr fontId="2"/>
  </si>
  <si>
    <t>家具・建具・什器等小売業</t>
    <rPh sb="0" eb="2">
      <t>カグ</t>
    </rPh>
    <rPh sb="3" eb="5">
      <t>タテグ</t>
    </rPh>
    <rPh sb="6" eb="8">
      <t>ジュウキ</t>
    </rPh>
    <rPh sb="8" eb="9">
      <t>ナド</t>
    </rPh>
    <rPh sb="9" eb="12">
      <t>コウリギョウ</t>
    </rPh>
    <phoneticPr fontId="2"/>
  </si>
  <si>
    <t>その他の小売業</t>
    <rPh sb="2" eb="3">
      <t>ホカ</t>
    </rPh>
    <rPh sb="4" eb="7">
      <t>コウリギョウ</t>
    </rPh>
    <phoneticPr fontId="2"/>
  </si>
  <si>
    <t>総</t>
    <rPh sb="0" eb="1">
      <t>ソウ</t>
    </rPh>
    <phoneticPr fontId="2"/>
  </si>
  <si>
    <t>計</t>
    <rPh sb="0" eb="1">
      <t>ケイ</t>
    </rPh>
    <phoneticPr fontId="2"/>
  </si>
  <si>
    <t>織物衣服</t>
    <rPh sb="0" eb="2">
      <t>オリモノ</t>
    </rPh>
    <rPh sb="2" eb="4">
      <t>イフク</t>
    </rPh>
    <phoneticPr fontId="2"/>
  </si>
  <si>
    <t>家具・建具</t>
    <rPh sb="0" eb="2">
      <t>カグ</t>
    </rPh>
    <rPh sb="3" eb="5">
      <t>タテグ</t>
    </rPh>
    <phoneticPr fontId="2"/>
  </si>
  <si>
    <t>身の回り</t>
    <rPh sb="0" eb="1">
      <t>ミ</t>
    </rPh>
    <rPh sb="2" eb="3">
      <t>マワ</t>
    </rPh>
    <phoneticPr fontId="2"/>
  </si>
  <si>
    <t>品小売業</t>
    <rPh sb="0" eb="1">
      <t>シナ</t>
    </rPh>
    <rPh sb="1" eb="4">
      <t>コウリギョウ</t>
    </rPh>
    <phoneticPr fontId="2"/>
  </si>
  <si>
    <t>規　　　　　模　　　　　別</t>
    <rPh sb="0" eb="1">
      <t>キ</t>
    </rPh>
    <rPh sb="6" eb="7">
      <t>ノット</t>
    </rPh>
    <rPh sb="12" eb="13">
      <t>ベツ</t>
    </rPh>
    <phoneticPr fontId="2"/>
  </si>
  <si>
    <t>卸　売　業</t>
    <rPh sb="0" eb="1">
      <t>オロシ</t>
    </rPh>
    <rPh sb="2" eb="3">
      <t>バイ</t>
    </rPh>
    <rPh sb="4" eb="5">
      <t>ギョウ</t>
    </rPh>
    <phoneticPr fontId="2"/>
  </si>
  <si>
    <t>小　売　業</t>
    <rPh sb="0" eb="1">
      <t>ショウ</t>
    </rPh>
    <rPh sb="2" eb="3">
      <t>バイ</t>
    </rPh>
    <rPh sb="4" eb="5">
      <t>ギョウ</t>
    </rPh>
    <phoneticPr fontId="2"/>
  </si>
  <si>
    <t>自　動　車</t>
    <rPh sb="0" eb="1">
      <t>ジ</t>
    </rPh>
    <rPh sb="2" eb="3">
      <t>ドウ</t>
    </rPh>
    <rPh sb="4" eb="5">
      <t>クルマ</t>
    </rPh>
    <phoneticPr fontId="2"/>
  </si>
  <si>
    <t>自　転　車</t>
    <rPh sb="0" eb="1">
      <t>ジ</t>
    </rPh>
    <rPh sb="2" eb="3">
      <t>テン</t>
    </rPh>
    <rPh sb="4" eb="5">
      <t>クルマ</t>
    </rPh>
    <phoneticPr fontId="2"/>
  </si>
  <si>
    <t>什　器　等</t>
    <rPh sb="0" eb="1">
      <t>ジュウ</t>
    </rPh>
    <rPh sb="2" eb="3">
      <t>ウツワ</t>
    </rPh>
    <rPh sb="4" eb="5">
      <t>ナド</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</si>
  <si>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</si>
  <si>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</si>
  <si>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</si>
  <si>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</si>
  <si>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</si>
  <si>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</si>
  <si>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</si>
  <si>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</si>
  <si>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</si>
  <si>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１店当たり販売額</t>
    <rPh sb="1" eb="2">
      <t>テン</t>
    </rPh>
    <rPh sb="2" eb="3">
      <t>ア</t>
    </rPh>
    <rPh sb="5" eb="7">
      <t>ハンバイ</t>
    </rPh>
    <rPh sb="7" eb="8">
      <t>ガク</t>
    </rPh>
    <phoneticPr fontId="2"/>
  </si>
  <si>
    <t>規　　　　　　　模　　　　　　　別</t>
    <rPh sb="0" eb="1">
      <t>キ</t>
    </rPh>
    <rPh sb="8" eb="9">
      <t>ノット</t>
    </rPh>
    <rPh sb="16" eb="17">
      <t>ベツ</t>
    </rPh>
    <phoneticPr fontId="2"/>
  </si>
  <si>
    <t>事　　業　　所　　数</t>
    <rPh sb="0" eb="1">
      <t>コト</t>
    </rPh>
    <rPh sb="3" eb="4">
      <t>ギョウ</t>
    </rPh>
    <rPh sb="6" eb="7">
      <t>トコロ</t>
    </rPh>
    <rPh sb="9" eb="10">
      <t>スウ</t>
    </rPh>
    <phoneticPr fontId="2"/>
  </si>
  <si>
    <t>１ 店 当 た り 販 売 額</t>
    <rPh sb="2" eb="3">
      <t>テン</t>
    </rPh>
    <rPh sb="4" eb="5">
      <t>ア</t>
    </rPh>
    <rPh sb="10" eb="11">
      <t>ハン</t>
    </rPh>
    <rPh sb="12" eb="13">
      <t>バイ</t>
    </rPh>
    <rPh sb="14" eb="15">
      <t>ガク</t>
    </rPh>
    <phoneticPr fontId="2"/>
  </si>
  <si>
    <t>卸　　　　　</t>
    <rPh sb="0" eb="1">
      <t>オロシ</t>
    </rPh>
    <phoneticPr fontId="2"/>
  </si>
  <si>
    <t>小　　　　　　　　　　　　　　売　　　　　　　　　　　　　　業</t>
    <rPh sb="0" eb="1">
      <t>ショウ</t>
    </rPh>
    <rPh sb="15" eb="16">
      <t>バイ</t>
    </rPh>
    <rPh sb="30" eb="31">
      <t>ギョウ</t>
    </rPh>
    <phoneticPr fontId="2"/>
  </si>
  <si>
    <t>販　　　　売　　　　額</t>
    <rPh sb="0" eb="1">
      <t>ハン</t>
    </rPh>
    <rPh sb="5" eb="6">
      <t>バイ</t>
    </rPh>
    <rPh sb="10" eb="11">
      <t>ガク</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</si>
  <si>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</si>
  <si>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</si>
  <si>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</si>
  <si>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</si>
  <si>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</si>
  <si>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</si>
  <si>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</si>
  <si>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</si>
  <si>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</si>
  <si>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</si>
  <si>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規　　模　　別</t>
    <rPh sb="0" eb="1">
      <t>キ</t>
    </rPh>
    <rPh sb="3" eb="4">
      <t>ノット</t>
    </rPh>
    <rPh sb="6" eb="7">
      <t>ベツ</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</si>
  <si>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</si>
  <si>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</si>
  <si>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</si>
  <si>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</si>
  <si>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</si>
  <si>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</si>
  <si>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</si>
  <si>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</si>
  <si>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</si>
  <si>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</si>
  <si>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</si>
  <si>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年 間 販 売 額</t>
    <rPh sb="0" eb="1">
      <t>トシ</t>
    </rPh>
    <rPh sb="2" eb="3">
      <t>アイダ</t>
    </rPh>
    <rPh sb="4" eb="5">
      <t>ハン</t>
    </rPh>
    <rPh sb="6" eb="7">
      <t>バイ</t>
    </rPh>
    <rPh sb="8" eb="9">
      <t>ガク</t>
    </rPh>
    <phoneticPr fontId="2"/>
  </si>
  <si>
    <t>総　　　　　　　　　　　　　　　　　　　　　　　　　　　数</t>
    <rPh sb="0" eb="1">
      <t>フサ</t>
    </rPh>
    <rPh sb="28" eb="29">
      <t>カズ</t>
    </rPh>
    <phoneticPr fontId="2"/>
  </si>
  <si>
    <t>卸売業</t>
    <rPh sb="0" eb="3">
      <t>オロシウリギョウ</t>
    </rPh>
    <phoneticPr fontId="2"/>
  </si>
  <si>
    <t>各種商品卸売業</t>
    <rPh sb="0" eb="2">
      <t>カクシュ</t>
    </rPh>
    <rPh sb="2" eb="4">
      <t>ショウヒン</t>
    </rPh>
    <rPh sb="4" eb="7">
      <t>オロシウリギョウ</t>
    </rPh>
    <phoneticPr fontId="2"/>
  </si>
  <si>
    <t>繊維品卸売業</t>
    <rPh sb="0" eb="2">
      <t>センイ</t>
    </rPh>
    <rPh sb="2" eb="3">
      <t>ヒン</t>
    </rPh>
    <rPh sb="3" eb="5">
      <t>オロシウリ</t>
    </rPh>
    <rPh sb="5" eb="6">
      <t>ギョウ</t>
    </rPh>
    <phoneticPr fontId="2"/>
  </si>
  <si>
    <t>衣服・身の回り品卸売業</t>
    <rPh sb="0" eb="2">
      <t>イフク</t>
    </rPh>
    <rPh sb="3" eb="4">
      <t>ミ</t>
    </rPh>
    <rPh sb="5" eb="6">
      <t>マワ</t>
    </rPh>
    <rPh sb="7" eb="8">
      <t>シナ</t>
    </rPh>
    <rPh sb="8" eb="11">
      <t>オロシウリギョウ</t>
    </rPh>
    <phoneticPr fontId="2"/>
  </si>
  <si>
    <t>農畜産物・水産物卸売業</t>
    <rPh sb="0" eb="2">
      <t>ノウチク</t>
    </rPh>
    <rPh sb="2" eb="4">
      <t>サンブツ</t>
    </rPh>
    <rPh sb="5" eb="7">
      <t>スイサン</t>
    </rPh>
    <rPh sb="7" eb="8">
      <t>ブツ</t>
    </rPh>
    <rPh sb="8" eb="11">
      <t>オロシウリギョウ</t>
    </rPh>
    <phoneticPr fontId="2"/>
  </si>
  <si>
    <t>食料・飲料卸売業</t>
    <rPh sb="0" eb="2">
      <t>ショクリョウ</t>
    </rPh>
    <rPh sb="3" eb="5">
      <t>インリョウ</t>
    </rPh>
    <rPh sb="5" eb="8">
      <t>オロシウリギョウ</t>
    </rPh>
    <phoneticPr fontId="2"/>
  </si>
  <si>
    <t>建築材料卸売業</t>
    <rPh sb="0" eb="2">
      <t>ケンチク</t>
    </rPh>
    <rPh sb="2" eb="4">
      <t>ザイリョウ</t>
    </rPh>
    <rPh sb="4" eb="7">
      <t>オロシウリギョウ</t>
    </rPh>
    <phoneticPr fontId="2"/>
  </si>
  <si>
    <t>化学製品卸売業</t>
    <rPh sb="0" eb="2">
      <t>カガク</t>
    </rPh>
    <rPh sb="2" eb="4">
      <t>セイヒン</t>
    </rPh>
    <rPh sb="4" eb="7">
      <t>オロシウリギョウ</t>
    </rPh>
    <phoneticPr fontId="2"/>
  </si>
  <si>
    <t>鉱物・金属材料卸売業</t>
    <rPh sb="0" eb="2">
      <t>コウブツ</t>
    </rPh>
    <rPh sb="3" eb="5">
      <t>キンゾク</t>
    </rPh>
    <rPh sb="5" eb="7">
      <t>ザイリョウ</t>
    </rPh>
    <rPh sb="7" eb="10">
      <t>オロシウリギョウ</t>
    </rPh>
    <phoneticPr fontId="2"/>
  </si>
  <si>
    <t>再生資源卸売業</t>
    <rPh sb="0" eb="2">
      <t>サイセイ</t>
    </rPh>
    <rPh sb="2" eb="4">
      <t>シゲン</t>
    </rPh>
    <rPh sb="4" eb="7">
      <t>オロシウリギョウ</t>
    </rPh>
    <phoneticPr fontId="2"/>
  </si>
  <si>
    <t>一般機械器具卸売業</t>
    <rPh sb="0" eb="2">
      <t>イッパン</t>
    </rPh>
    <rPh sb="2" eb="4">
      <t>キカイ</t>
    </rPh>
    <rPh sb="4" eb="6">
      <t>キグ</t>
    </rPh>
    <rPh sb="6" eb="9">
      <t>オロシウリギョウ</t>
    </rPh>
    <phoneticPr fontId="2"/>
  </si>
  <si>
    <t>自動車卸売業</t>
    <rPh sb="0" eb="3">
      <t>ジドウシャ</t>
    </rPh>
    <rPh sb="3" eb="6">
      <t>オロシウリギョウ</t>
    </rPh>
    <phoneticPr fontId="2"/>
  </si>
  <si>
    <t>電気機械器具卸売業</t>
    <rPh sb="0" eb="2">
      <t>デンキ</t>
    </rPh>
    <rPh sb="2" eb="4">
      <t>キカイ</t>
    </rPh>
    <rPh sb="4" eb="6">
      <t>キグ</t>
    </rPh>
    <rPh sb="6" eb="9">
      <t>オロシウリギョウ</t>
    </rPh>
    <phoneticPr fontId="2"/>
  </si>
  <si>
    <t>その他の機械器具卸売業</t>
    <rPh sb="2" eb="3">
      <t>タ</t>
    </rPh>
    <rPh sb="4" eb="6">
      <t>キカイ</t>
    </rPh>
    <rPh sb="6" eb="8">
      <t>キグ</t>
    </rPh>
    <rPh sb="8" eb="11">
      <t>オロシウリギョウ</t>
    </rPh>
    <phoneticPr fontId="2"/>
  </si>
  <si>
    <t>家具・建具・什器卸売業</t>
    <rPh sb="0" eb="2">
      <t>カグ</t>
    </rPh>
    <rPh sb="3" eb="5">
      <t>タテグ</t>
    </rPh>
    <rPh sb="6" eb="8">
      <t>ジュウキ</t>
    </rPh>
    <rPh sb="8" eb="11">
      <t>オロシウリギョウ</t>
    </rPh>
    <phoneticPr fontId="2"/>
  </si>
  <si>
    <t>医薬品・化粧品卸売業</t>
    <rPh sb="0" eb="3">
      <t>イヤクヒン</t>
    </rPh>
    <rPh sb="4" eb="7">
      <t>ケショウヒン</t>
    </rPh>
    <rPh sb="7" eb="10">
      <t>オロシウリギョウ</t>
    </rPh>
    <phoneticPr fontId="2"/>
  </si>
  <si>
    <t>その他の卸売業</t>
    <rPh sb="2" eb="3">
      <t>ホカ</t>
    </rPh>
    <rPh sb="4" eb="7">
      <t>オロシウリギョウ</t>
    </rPh>
    <phoneticPr fontId="2"/>
  </si>
  <si>
    <t>その他の各種商品小売業</t>
    <rPh sb="2" eb="3">
      <t>ホカ</t>
    </rPh>
    <rPh sb="4" eb="6">
      <t>カクシュ</t>
    </rPh>
    <rPh sb="6" eb="8">
      <t>ショウヒン</t>
    </rPh>
    <rPh sb="8" eb="11">
      <t>コウリギョウ</t>
    </rPh>
    <phoneticPr fontId="2"/>
  </si>
  <si>
    <t>織物・衣服・身の回り品小売業</t>
    <rPh sb="0" eb="2">
      <t>オリモノ</t>
    </rPh>
    <rPh sb="3" eb="5">
      <t>イフク</t>
    </rPh>
    <rPh sb="6" eb="7">
      <t>ミ</t>
    </rPh>
    <rPh sb="8" eb="9">
      <t>マワ</t>
    </rPh>
    <rPh sb="10" eb="11">
      <t>シナ</t>
    </rPh>
    <rPh sb="11" eb="14">
      <t>コウリギョウ</t>
    </rPh>
    <phoneticPr fontId="2"/>
  </si>
  <si>
    <t>呉服・服地・寝具小売業</t>
    <rPh sb="0" eb="2">
      <t>ゴフク</t>
    </rPh>
    <rPh sb="3" eb="5">
      <t>フクジ</t>
    </rPh>
    <rPh sb="6" eb="8">
      <t>シング</t>
    </rPh>
    <rPh sb="8" eb="11">
      <t>コウリギョウ</t>
    </rPh>
    <phoneticPr fontId="2"/>
  </si>
  <si>
    <t>男子服小売業</t>
    <rPh sb="0" eb="2">
      <t>ダンシ</t>
    </rPh>
    <rPh sb="2" eb="3">
      <t>フク</t>
    </rPh>
    <rPh sb="3" eb="6">
      <t>コウリギョウ</t>
    </rPh>
    <phoneticPr fontId="2"/>
  </si>
  <si>
    <t>婦人・子供服小売業</t>
    <rPh sb="0" eb="2">
      <t>フジン</t>
    </rPh>
    <rPh sb="3" eb="6">
      <t>コドモフク</t>
    </rPh>
    <rPh sb="6" eb="9">
      <t>コウリギョウ</t>
    </rPh>
    <phoneticPr fontId="2"/>
  </si>
  <si>
    <t>その他の織物・衣服・身の回り品小売業</t>
    <rPh sb="2" eb="3">
      <t>ホカ</t>
    </rPh>
    <rPh sb="4" eb="6">
      <t>オリモノ</t>
    </rPh>
    <rPh sb="7" eb="9">
      <t>イフク</t>
    </rPh>
    <rPh sb="10" eb="11">
      <t>ミ</t>
    </rPh>
    <rPh sb="12" eb="13">
      <t>マワ</t>
    </rPh>
    <rPh sb="14" eb="15">
      <t>シナ</t>
    </rPh>
    <rPh sb="15" eb="18">
      <t>コウリギョウ</t>
    </rPh>
    <phoneticPr fontId="2"/>
  </si>
  <si>
    <t>各種食料品小売業</t>
    <rPh sb="0" eb="2">
      <t>カクシュ</t>
    </rPh>
    <rPh sb="2" eb="5">
      <t>ショクリョウヒン</t>
    </rPh>
    <rPh sb="5" eb="8">
      <t>コウリギョウ</t>
    </rPh>
    <phoneticPr fontId="2"/>
  </si>
  <si>
    <t>酒小売業</t>
    <rPh sb="0" eb="1">
      <t>サケ</t>
    </rPh>
    <rPh sb="1" eb="4">
      <t>コウリギョウ</t>
    </rPh>
    <phoneticPr fontId="2"/>
  </si>
  <si>
    <t>食肉小売業</t>
    <rPh sb="0" eb="2">
      <t>ショクニク</t>
    </rPh>
    <rPh sb="2" eb="5">
      <t>コウリギョウ</t>
    </rPh>
    <phoneticPr fontId="2"/>
  </si>
  <si>
    <t>鮮魚小売業</t>
    <rPh sb="0" eb="2">
      <t>センギョ</t>
    </rPh>
    <rPh sb="2" eb="5">
      <t>コウリギョウ</t>
    </rPh>
    <phoneticPr fontId="2"/>
  </si>
  <si>
    <t>菓子・パン小売業</t>
    <rPh sb="0" eb="2">
      <t>カシ</t>
    </rPh>
    <rPh sb="5" eb="8">
      <t>コウリギョウ</t>
    </rPh>
    <phoneticPr fontId="2"/>
  </si>
  <si>
    <t>米穀類小売業</t>
    <rPh sb="0" eb="2">
      <t>ベイコク</t>
    </rPh>
    <rPh sb="2" eb="3">
      <t>ルイ</t>
    </rPh>
    <rPh sb="3" eb="6">
      <t>コウリギョウ</t>
    </rPh>
    <phoneticPr fontId="2"/>
  </si>
  <si>
    <t>その他の飲食料品小売業</t>
    <rPh sb="2" eb="3">
      <t>ホカ</t>
    </rPh>
    <rPh sb="4" eb="6">
      <t>インショク</t>
    </rPh>
    <rPh sb="6" eb="7">
      <t>リョウ</t>
    </rPh>
    <rPh sb="7" eb="8">
      <t>シナ</t>
    </rPh>
    <rPh sb="8" eb="10">
      <t>コウリ</t>
    </rPh>
    <rPh sb="10" eb="11">
      <t>ギョウ</t>
    </rPh>
    <phoneticPr fontId="2"/>
  </si>
  <si>
    <t>自動車小売業</t>
    <rPh sb="0" eb="3">
      <t>ジドウシャ</t>
    </rPh>
    <rPh sb="3" eb="6">
      <t>コウリギョウ</t>
    </rPh>
    <phoneticPr fontId="2"/>
  </si>
  <si>
    <t>家具・建具・什器小売業</t>
    <rPh sb="0" eb="2">
      <t>カグ</t>
    </rPh>
    <rPh sb="3" eb="5">
      <t>タテグ</t>
    </rPh>
    <rPh sb="6" eb="8">
      <t>ジュウキ</t>
    </rPh>
    <rPh sb="8" eb="10">
      <t>コウリ</t>
    </rPh>
    <rPh sb="10" eb="11">
      <t>ギョウ</t>
    </rPh>
    <phoneticPr fontId="2"/>
  </si>
  <si>
    <t>家具・建具・畳小売業</t>
    <rPh sb="0" eb="2">
      <t>カグ</t>
    </rPh>
    <rPh sb="3" eb="5">
      <t>タテグ</t>
    </rPh>
    <rPh sb="6" eb="7">
      <t>タタミ</t>
    </rPh>
    <rPh sb="7" eb="10">
      <t>コウリギョウ</t>
    </rPh>
    <phoneticPr fontId="2"/>
  </si>
  <si>
    <t>その他の什器小売業</t>
    <rPh sb="2" eb="3">
      <t>ホカ</t>
    </rPh>
    <rPh sb="4" eb="6">
      <t>ジュウキ</t>
    </rPh>
    <rPh sb="6" eb="9">
      <t>コウリギョウ</t>
    </rPh>
    <phoneticPr fontId="2"/>
  </si>
  <si>
    <t>医薬品・化粧品小売業</t>
    <rPh sb="0" eb="3">
      <t>イヤクヒン</t>
    </rPh>
    <rPh sb="4" eb="7">
      <t>ケショウヒン</t>
    </rPh>
    <rPh sb="7" eb="10">
      <t>コウリギョウ</t>
    </rPh>
    <phoneticPr fontId="2"/>
  </si>
  <si>
    <t>農耕用品小売業</t>
    <rPh sb="0" eb="3">
      <t>ノウコウヨウ</t>
    </rPh>
    <rPh sb="3" eb="4">
      <t>ヒン</t>
    </rPh>
    <rPh sb="4" eb="6">
      <t>コウリ</t>
    </rPh>
    <rPh sb="6" eb="7">
      <t>ギョウ</t>
    </rPh>
    <phoneticPr fontId="2"/>
  </si>
  <si>
    <t>燃料小売業</t>
    <rPh sb="0" eb="2">
      <t>ネンリョウ</t>
    </rPh>
    <rPh sb="2" eb="5">
      <t>コウリギョウ</t>
    </rPh>
    <phoneticPr fontId="2"/>
  </si>
  <si>
    <t>書籍・文房具小売業</t>
    <rPh sb="0" eb="2">
      <t>ショセキ</t>
    </rPh>
    <rPh sb="3" eb="6">
      <t>ブンボウグ</t>
    </rPh>
    <rPh sb="6" eb="9">
      <t>コウリギョウ</t>
    </rPh>
    <phoneticPr fontId="2"/>
  </si>
  <si>
    <t>スポーツ用品・がん具等小売業</t>
    <rPh sb="4" eb="6">
      <t>ヨウヒン</t>
    </rPh>
    <rPh sb="9" eb="10">
      <t>グ</t>
    </rPh>
    <rPh sb="10" eb="11">
      <t>ナド</t>
    </rPh>
    <rPh sb="11" eb="14">
      <t>コウリギョウ</t>
    </rPh>
    <phoneticPr fontId="2"/>
  </si>
  <si>
    <t>写真機・写真材料小売業</t>
    <rPh sb="0" eb="3">
      <t>シャシンキ</t>
    </rPh>
    <rPh sb="4" eb="6">
      <t>シャシン</t>
    </rPh>
    <rPh sb="6" eb="8">
      <t>ザイリョウ</t>
    </rPh>
    <rPh sb="8" eb="11">
      <t>コウリギョウ</t>
    </rPh>
    <phoneticPr fontId="2"/>
  </si>
  <si>
    <t>時計・眼鏡・光学器械小売業</t>
    <rPh sb="0" eb="2">
      <t>トケイ</t>
    </rPh>
    <rPh sb="3" eb="5">
      <t>メガネ</t>
    </rPh>
    <rPh sb="6" eb="8">
      <t>コウガク</t>
    </rPh>
    <rPh sb="8" eb="10">
      <t>キカイ</t>
    </rPh>
    <rPh sb="10" eb="13">
      <t>コウリギョウ</t>
    </rPh>
    <phoneticPr fontId="2"/>
  </si>
  <si>
    <t>他に分類されない小売業</t>
    <rPh sb="0" eb="1">
      <t>ホカ</t>
    </rPh>
    <rPh sb="2" eb="4">
      <t>ブンルイ</t>
    </rPh>
    <rPh sb="8" eb="11">
      <t>コウリギョウ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</si>
  <si>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</si>
  <si>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</si>
  <si>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</si>
  <si>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</si>
  <si>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地　　区　　別</t>
    <rPh sb="0" eb="1">
      <t>チ</t>
    </rPh>
    <rPh sb="3" eb="4">
      <t>ク</t>
    </rPh>
    <rPh sb="6" eb="7">
      <t>ベツ</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</si>
  <si>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</si>
  <si>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</si>
  <si>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</si>
  <si>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</si>
  <si>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</si>
  <si>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野　　　　　　　　　　</t>
    <rPh sb="0" eb="1">
      <t>ノ</t>
    </rPh>
    <phoneticPr fontId="2"/>
  </si>
  <si>
    <t>　　　　　　　　　　　　　　　　　　菜</t>
    <rPh sb="18" eb="19">
      <t>ナ</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</si>
  <si>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</si>
  <si>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</si>
  <si>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</si>
  <si>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</si>
  <si>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</si>
  <si>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</si>
  <si>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</si>
  <si>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</si>
  <si>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</si>
  <si>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</si>
  <si>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</si>
  <si>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</si>
  <si>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</si>
  <si>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</si>
  <si>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</si>
  <si>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</si>
  <si>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</si>
  <si>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</si>
  <si>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</si>
  <si>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総数</t>
    <rPh sb="0" eb="1">
      <t>フサ</t>
    </rPh>
    <rPh sb="1" eb="2">
      <t>カズ</t>
    </rPh>
    <phoneticPr fontId="2"/>
  </si>
  <si>
    <t>原料別製品</t>
    <rPh sb="0" eb="2">
      <t>ゲンリョウ</t>
    </rPh>
    <rPh sb="2" eb="3">
      <t>ベツ</t>
    </rPh>
    <rPh sb="3" eb="5">
      <t>セイヒン</t>
    </rPh>
    <phoneticPr fontId="2"/>
  </si>
  <si>
    <t>年　　　　　　　　　　月</t>
    <rPh sb="0" eb="1">
      <t>ネン</t>
    </rPh>
    <rPh sb="11" eb="12">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</si>
  <si>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</si>
  <si>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</si>
  <si>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</si>
  <si>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</si>
  <si>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</si>
  <si>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</si>
  <si>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</si>
  <si>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</si>
  <si>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</si>
  <si>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</si>
  <si>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</si>
  <si>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</si>
  <si>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</si>
  <si>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</si>
  <si>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</si>
  <si>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</si>
  <si>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</si>
  <si>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</si>
  <si>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その２　　　規模別、産業中分類別事業所数</t>
    <rPh sb="6" eb="8">
      <t>キボ</t>
    </rPh>
    <rPh sb="8" eb="9">
      <t>ベツ</t>
    </rPh>
    <rPh sb="10" eb="12">
      <t>サンギョウ</t>
    </rPh>
    <rPh sb="12" eb="14">
      <t>ナカブン</t>
    </rPh>
    <rPh sb="14" eb="16">
      <t>ルイベツ</t>
    </rPh>
    <rPh sb="16" eb="19">
      <t>ジギョウショ</t>
    </rPh>
    <rPh sb="19" eb="20">
      <t>スウ</t>
    </rPh>
    <phoneticPr fontId="2"/>
  </si>
  <si>
    <t>その４　　　規模別、産業中分類別従業者数</t>
    <rPh sb="6" eb="8">
      <t>キボ</t>
    </rPh>
    <rPh sb="8" eb="9">
      <t>ベツ</t>
    </rPh>
    <rPh sb="10" eb="12">
      <t>サンギョウ</t>
    </rPh>
    <rPh sb="12" eb="13">
      <t>チュウ</t>
    </rPh>
    <rPh sb="13" eb="15">
      <t>ブンルイ</t>
    </rPh>
    <rPh sb="15" eb="16">
      <t>ベツ</t>
    </rPh>
    <rPh sb="16" eb="18">
      <t>ジュウギョウ</t>
    </rPh>
    <rPh sb="18" eb="19">
      <t>シャ</t>
    </rPh>
    <rPh sb="19" eb="20">
      <t>カズ</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</si>
  <si>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</si>
  <si>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</si>
  <si>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</si>
  <si>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</si>
  <si>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</si>
  <si>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</si>
  <si>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</si>
  <si>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</si>
  <si>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</si>
  <si>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</si>
  <si>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</si>
  <si>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</si>
  <si>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</si>
  <si>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</si>
  <si>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</si>
  <si>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</si>
  <si>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</si>
  <si>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</si>
  <si>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</si>
  <si>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</si>
  <si>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</si>
  <si>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</si>
  <si>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</si>
  <si>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</si>
  <si>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</si>
  <si>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</si>
  <si>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</si>
  <si>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</si>
  <si>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</si>
  <si>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</si>
  <si>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</si>
  <si>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</si>
  <si>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</si>
  <si>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</si>
  <si>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</si>
  <si>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</si>
  <si>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</si>
  <si>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</si>
  <si>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</si>
  <si>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</si>
  <si>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</si>
  <si>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</si>
  <si>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</si>
  <si>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</si>
  <si>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</si>
  <si>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</si>
  <si>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</si>
  <si>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</si>
  <si>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</si>
  <si>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</si>
  <si>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</si>
  <si>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</si>
  <si>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</si>
  <si>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</si>
  <si>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</si>
  <si>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</si>
  <si>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</si>
  <si>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</si>
  <si>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</si>
  <si>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</si>
  <si>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</si>
  <si>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</si>
  <si>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</si>
  <si>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　</t>
    <phoneticPr fontId="2"/>
  </si>
  <si>
    <t>５１</t>
    <phoneticPr fontId="2"/>
  </si>
  <si>
    <t>５２</t>
    <phoneticPr fontId="2"/>
  </si>
  <si>
    <t>５３</t>
    <phoneticPr fontId="2"/>
  </si>
  <si>
    <t>５４</t>
    <phoneticPr fontId="2"/>
  </si>
  <si>
    <t>　</t>
    <phoneticPr fontId="2"/>
  </si>
  <si>
    <t>　</t>
    <phoneticPr fontId="2"/>
  </si>
  <si>
    <t>総　　　数</t>
    <rPh sb="0" eb="1">
      <t>フサ</t>
    </rPh>
    <rPh sb="4" eb="5">
      <t>カズ</t>
    </rPh>
    <phoneticPr fontId="2"/>
  </si>
  <si>
    <t>　　　　　　　　　　　区　　分</t>
    <rPh sb="11" eb="12">
      <t>ク</t>
    </rPh>
    <rPh sb="14" eb="15">
      <t>ブン</t>
    </rPh>
    <phoneticPr fontId="2"/>
  </si>
  <si>
    <t>(単位　　人、万円、㎡）</t>
    <rPh sb="1" eb="3">
      <t>タンイ</t>
    </rPh>
    <rPh sb="5" eb="6">
      <t>ヒト</t>
    </rPh>
    <rPh sb="7" eb="9">
      <t>マンエン</t>
    </rPh>
    <phoneticPr fontId="2"/>
  </si>
  <si>
    <t>(単位　　事業所、万円）</t>
    <rPh sb="1" eb="3">
      <t>タンイ</t>
    </rPh>
    <rPh sb="5" eb="8">
      <t>ジギョウショ</t>
    </rPh>
    <rPh sb="9" eb="11">
      <t>マンエン</t>
    </rPh>
    <phoneticPr fontId="2"/>
  </si>
  <si>
    <t>(単位　　事業所、人、万円）</t>
    <rPh sb="1" eb="3">
      <t>タンイ</t>
    </rPh>
    <rPh sb="5" eb="8">
      <t>ジギョウショ</t>
    </rPh>
    <rPh sb="9" eb="10">
      <t>ヒト</t>
    </rPh>
    <rPh sb="11" eb="13">
      <t>マンエン</t>
    </rPh>
    <phoneticPr fontId="2"/>
  </si>
  <si>
    <t>(単位　　kg、円）</t>
    <rPh sb="1" eb="3">
      <t>タンイ</t>
    </rPh>
    <rPh sb="8" eb="9">
      <t>エン</t>
    </rPh>
    <phoneticPr fontId="2"/>
  </si>
  <si>
    <t>(単位　　千円）</t>
    <rPh sb="1" eb="3">
      <t>タンイ</t>
    </rPh>
    <rPh sb="5" eb="7">
      <t>センエン</t>
    </rPh>
    <phoneticPr fontId="2"/>
  </si>
  <si>
    <t>各 種 商 品
小　 売　 業</t>
    <rPh sb="0" eb="1">
      <t>カク</t>
    </rPh>
    <rPh sb="2" eb="3">
      <t>タネ</t>
    </rPh>
    <rPh sb="4" eb="5">
      <t>ショウ</t>
    </rPh>
    <rPh sb="6" eb="7">
      <t>シナ</t>
    </rPh>
    <rPh sb="8" eb="9">
      <t>ショウ</t>
    </rPh>
    <rPh sb="11" eb="12">
      <t>バイ</t>
    </rPh>
    <rPh sb="14" eb="15">
      <t>ギョウ</t>
    </rPh>
    <phoneticPr fontId="2"/>
  </si>
  <si>
    <t>飲 食 料 品
小　 売　 業</t>
    <rPh sb="0" eb="1">
      <t>イン</t>
    </rPh>
    <rPh sb="2" eb="3">
      <t>ショク</t>
    </rPh>
    <rPh sb="4" eb="5">
      <t>リョウ</t>
    </rPh>
    <rPh sb="6" eb="7">
      <t>ヒン</t>
    </rPh>
    <phoneticPr fontId="2"/>
  </si>
  <si>
    <t>そ の 他 の
小　 売　 業</t>
    <rPh sb="4" eb="5">
      <t>ホカ</t>
    </rPh>
    <phoneticPr fontId="2"/>
  </si>
  <si>
    <t>　　　　　　   　  売　　　　　　　　　　　　　業</t>
    <rPh sb="12" eb="13">
      <t>ウ</t>
    </rPh>
    <rPh sb="26" eb="27">
      <t>ギョウ</t>
    </rPh>
    <phoneticPr fontId="2"/>
  </si>
  <si>
    <t>各 種 商 品
小　 売 　業</t>
    <rPh sb="0" eb="1">
      <t>カク</t>
    </rPh>
    <rPh sb="2" eb="3">
      <t>タネ</t>
    </rPh>
    <rPh sb="4" eb="5">
      <t>ショウ</t>
    </rPh>
    <rPh sb="6" eb="7">
      <t>シナ</t>
    </rPh>
    <rPh sb="8" eb="9">
      <t>ショウ</t>
    </rPh>
    <rPh sb="11" eb="12">
      <t>バイ</t>
    </rPh>
    <rPh sb="14" eb="15">
      <t>ギョウ</t>
    </rPh>
    <phoneticPr fontId="2"/>
  </si>
  <si>
    <t>飲 食 料 品
小　 売 　業</t>
    <rPh sb="0" eb="1">
      <t>イン</t>
    </rPh>
    <rPh sb="2" eb="3">
      <t>ショク</t>
    </rPh>
    <rPh sb="4" eb="5">
      <t>リョウ</t>
    </rPh>
    <rPh sb="6" eb="7">
      <t>ヒン</t>
    </rPh>
    <rPh sb="8" eb="9">
      <t>ショウ</t>
    </rPh>
    <rPh sb="11" eb="12">
      <t>バイ</t>
    </rPh>
    <rPh sb="14" eb="15">
      <t>ギョウ</t>
    </rPh>
    <phoneticPr fontId="2"/>
  </si>
  <si>
    <t>そ の 他 の
小　 売 　業</t>
    <rPh sb="4" eb="5">
      <t>タ</t>
    </rPh>
    <rPh sb="8" eb="9">
      <t>ショウ</t>
    </rPh>
    <rPh sb="11" eb="12">
      <t>バイ</t>
    </rPh>
    <rPh sb="14" eb="15">
      <t>ギョウ</t>
    </rPh>
    <phoneticPr fontId="2"/>
  </si>
  <si>
    <t>小売業
身の回り
織物衣服</t>
    <rPh sb="0" eb="3">
      <t>コウリギョウ</t>
    </rPh>
    <rPh sb="4" eb="5">
      <t>ミ</t>
    </rPh>
    <rPh sb="6" eb="7">
      <t>マワ</t>
    </rPh>
    <rPh sb="9" eb="11">
      <t>オリモノ</t>
    </rPh>
    <rPh sb="11" eb="13">
      <t>イフク</t>
    </rPh>
    <phoneticPr fontId="2"/>
  </si>
  <si>
    <t>小売業
各種商品</t>
    <rPh sb="0" eb="3">
      <t>コウリギョウ</t>
    </rPh>
    <rPh sb="4" eb="6">
      <t>カクシュ</t>
    </rPh>
    <rPh sb="6" eb="8">
      <t>ショウヒン</t>
    </rPh>
    <phoneticPr fontId="2"/>
  </si>
  <si>
    <t>小売業
飲食料品</t>
    <rPh sb="0" eb="3">
      <t>コウリギョウ</t>
    </rPh>
    <rPh sb="4" eb="6">
      <t>インショク</t>
    </rPh>
    <rPh sb="6" eb="7">
      <t>リョウ</t>
    </rPh>
    <rPh sb="7" eb="8">
      <t>ヒン</t>
    </rPh>
    <phoneticPr fontId="2"/>
  </si>
  <si>
    <t>小売業
自転車
自動車</t>
    <rPh sb="0" eb="3">
      <t>コウリギョウ</t>
    </rPh>
    <rPh sb="4" eb="7">
      <t>ジテンシャ</t>
    </rPh>
    <rPh sb="8" eb="11">
      <t>ジドウシャ</t>
    </rPh>
    <phoneticPr fontId="2"/>
  </si>
  <si>
    <t>小売店
その他の</t>
    <rPh sb="0" eb="1">
      <t>ショウ</t>
    </rPh>
    <rPh sb="1" eb="3">
      <t>バイテン</t>
    </rPh>
    <rPh sb="6" eb="7">
      <t>ホカ</t>
    </rPh>
    <phoneticPr fontId="2"/>
  </si>
  <si>
    <t>食料に適さない
原    材    料</t>
    <rPh sb="0" eb="2">
      <t>ショクリョウ</t>
    </rPh>
    <rPh sb="3" eb="4">
      <t>テキ</t>
    </rPh>
    <rPh sb="8" eb="9">
      <t>ハラ</t>
    </rPh>
    <rPh sb="13" eb="14">
      <t>ザイ</t>
    </rPh>
    <rPh sb="18" eb="19">
      <t>リョウ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</si>
  <si>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</si>
  <si>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</si>
  <si>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</si>
  <si>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</si>
  <si>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</si>
  <si>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百貨店、総合スーパー</t>
    <rPh sb="0" eb="3">
      <t>ヒャッカテン</t>
    </rPh>
    <rPh sb="4" eb="6">
      <t>ソウゴウ</t>
    </rPh>
    <phoneticPr fontId="2"/>
  </si>
  <si>
    <t>靴・履物小売業</t>
    <rPh sb="0" eb="1">
      <t>クツ</t>
    </rPh>
    <rPh sb="2" eb="4">
      <t>ハキモノ</t>
    </rPh>
    <rPh sb="4" eb="7">
      <t>コウリギョウ</t>
    </rPh>
    <phoneticPr fontId="2"/>
  </si>
  <si>
    <t>野菜・果物小売業</t>
    <rPh sb="0" eb="2">
      <t>ヤサイ</t>
    </rPh>
    <rPh sb="3" eb="5">
      <t>クダモノ</t>
    </rPh>
    <rPh sb="5" eb="8">
      <t>コウリギョウ</t>
    </rPh>
    <phoneticPr fontId="2"/>
  </si>
  <si>
    <t>自転車小売業</t>
    <rPh sb="0" eb="3">
      <t>ジテンシャ</t>
    </rPh>
    <rPh sb="3" eb="6">
      <t>コウリギョウ</t>
    </rPh>
    <phoneticPr fontId="2"/>
  </si>
  <si>
    <t>機械器具小売業</t>
    <rPh sb="0" eb="2">
      <t>キカイ</t>
    </rPh>
    <rPh sb="2" eb="4">
      <t>キグ</t>
    </rPh>
    <rPh sb="4" eb="7">
      <t>コウリギョウ</t>
    </rPh>
    <phoneticPr fontId="2"/>
  </si>
  <si>
    <t>その３　　　卸　売　・　小　売　別　、　規　模　　</t>
    <rPh sb="6" eb="7">
      <t>オロシ</t>
    </rPh>
    <rPh sb="8" eb="9">
      <t>バイ</t>
    </rPh>
    <rPh sb="12" eb="13">
      <t>ショウ</t>
    </rPh>
    <rPh sb="14" eb="15">
      <t>バイ</t>
    </rPh>
    <rPh sb="16" eb="17">
      <t>ベツ</t>
    </rPh>
    <rPh sb="20" eb="21">
      <t>キ</t>
    </rPh>
    <rPh sb="22" eb="23">
      <t>ノット</t>
    </rPh>
    <phoneticPr fontId="2"/>
  </si>
  <si>
    <t>織物・衣服・身の回り小売業</t>
    <rPh sb="0" eb="2">
      <t>オリモノ</t>
    </rPh>
    <rPh sb="3" eb="5">
      <t>イフク</t>
    </rPh>
    <rPh sb="6" eb="7">
      <t>ミ</t>
    </rPh>
    <rPh sb="8" eb="9">
      <t>マワ</t>
    </rPh>
    <rPh sb="10" eb="13">
      <t>コウリギョウ</t>
    </rPh>
    <phoneticPr fontId="2"/>
  </si>
  <si>
    <t>日）</t>
    <rPh sb="0" eb="1">
      <t>ニチ</t>
    </rPh>
    <phoneticPr fontId="2"/>
  </si>
  <si>
    <t>資料　　長崎税関</t>
    <phoneticPr fontId="2"/>
  </si>
  <si>
    <t>１４年</t>
  </si>
  <si>
    <t>日）</t>
  </si>
  <si>
    <t>隻数</t>
  </si>
  <si>
    <t>純　ト　ン　数</t>
  </si>
  <si>
    <t>４９～５４</t>
    <phoneticPr fontId="2"/>
  </si>
  <si>
    <t>５５</t>
    <phoneticPr fontId="2"/>
  </si>
  <si>
    <t>５６</t>
    <phoneticPr fontId="2"/>
  </si>
  <si>
    <t>５７</t>
    <phoneticPr fontId="2"/>
  </si>
  <si>
    <t>５８</t>
    <phoneticPr fontId="2"/>
  </si>
  <si>
    <t>５９</t>
    <phoneticPr fontId="2"/>
  </si>
  <si>
    <t>６０</t>
    <phoneticPr fontId="2"/>
  </si>
  <si>
    <t>事　業　所</t>
  </si>
  <si>
    <t>従 業 者 数</t>
  </si>
  <si>
    <t>年 間 販 売 額</t>
  </si>
  <si>
    <t>平　　　　　成　　　　　１６　　　　　年</t>
    <rPh sb="0" eb="1">
      <t>ヒラ</t>
    </rPh>
    <rPh sb="6" eb="7">
      <t>シゲル</t>
    </rPh>
    <rPh sb="19" eb="20">
      <t>ネン</t>
    </rPh>
    <phoneticPr fontId="2"/>
  </si>
  <si>
    <t>１１年</t>
  </si>
  <si>
    <t>東部</t>
  </si>
  <si>
    <t>東部</t>
    <rPh sb="0" eb="2">
      <t>トウブ</t>
    </rPh>
    <phoneticPr fontId="2"/>
  </si>
  <si>
    <t>西部</t>
  </si>
  <si>
    <t>西部</t>
    <rPh sb="0" eb="2">
      <t>セイブ</t>
    </rPh>
    <phoneticPr fontId="2"/>
  </si>
  <si>
    <t>南部</t>
  </si>
  <si>
    <t>南部</t>
    <rPh sb="0" eb="2">
      <t>ナンブ</t>
    </rPh>
    <phoneticPr fontId="2"/>
  </si>
  <si>
    <t>北部</t>
  </si>
  <si>
    <t>北部</t>
    <rPh sb="0" eb="2">
      <t>ホクブ</t>
    </rPh>
    <phoneticPr fontId="2"/>
  </si>
  <si>
    <t>総数</t>
  </si>
  <si>
    <t>本庁管内</t>
  </si>
  <si>
    <t>日見</t>
  </si>
  <si>
    <t>東長崎</t>
  </si>
  <si>
    <t>小榊</t>
  </si>
  <si>
    <t>福田</t>
  </si>
  <si>
    <t>式見</t>
  </si>
  <si>
    <t>小ヶ倉</t>
  </si>
  <si>
    <t>土井首</t>
  </si>
  <si>
    <t>深堀</t>
  </si>
  <si>
    <t>西浦上</t>
  </si>
  <si>
    <t>売場面積</t>
  </si>
  <si>
    <t>売場面積</t>
    <rPh sb="0" eb="2">
      <t>ウリバ</t>
    </rPh>
    <rPh sb="2" eb="4">
      <t>メンセキ</t>
    </rPh>
    <phoneticPr fontId="2"/>
  </si>
  <si>
    <t>１店当たり</t>
  </si>
  <si>
    <t>従業者数</t>
  </si>
  <si>
    <t>販売額</t>
  </si>
  <si>
    <t>商品手持ち額</t>
  </si>
  <si>
    <t>１９年</t>
    <rPh sb="2" eb="3">
      <t>ネン</t>
    </rPh>
    <phoneticPr fontId="2"/>
  </si>
  <si>
    <t>　</t>
    <phoneticPr fontId="2"/>
  </si>
  <si>
    <t>　</t>
    <phoneticPr fontId="2"/>
  </si>
  <si>
    <t>　</t>
    <phoneticPr fontId="2"/>
  </si>
  <si>
    <t>　</t>
    <phoneticPr fontId="2"/>
  </si>
  <si>
    <t>平　　　　　成　　　　　１６　　　　　年</t>
    <phoneticPr fontId="2"/>
  </si>
  <si>
    <t>平　　　　　成　　　　　１９　　　　　年</t>
    <rPh sb="0" eb="1">
      <t>ヒラ</t>
    </rPh>
    <rPh sb="6" eb="7">
      <t>シゲル</t>
    </rPh>
    <rPh sb="19" eb="20">
      <t>ネン</t>
    </rPh>
    <phoneticPr fontId="2"/>
  </si>
  <si>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</si>
  <si>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</si>
  <si>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</si>
  <si>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</si>
  <si>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</si>
  <si>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</si>
  <si>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</si>
  <si>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　</t>
    <phoneticPr fontId="2"/>
  </si>
  <si>
    <t>　</t>
    <phoneticPr fontId="2"/>
  </si>
  <si>
    <t>　</t>
    <phoneticPr fontId="2"/>
  </si>
  <si>
    <t>平成　　９年</t>
    <phoneticPr fontId="2"/>
  </si>
  <si>
    <t>１１年</t>
    <phoneticPr fontId="2"/>
  </si>
  <si>
    <t>１４年</t>
    <phoneticPr fontId="2"/>
  </si>
  <si>
    <t>１６年</t>
    <phoneticPr fontId="2"/>
  </si>
  <si>
    <t>什器小売業
家具・建具</t>
    <rPh sb="0" eb="1">
      <t>ジュウ</t>
    </rPh>
    <rPh sb="1" eb="2">
      <t>ウツワ</t>
    </rPh>
    <rPh sb="2" eb="5">
      <t>コウリギョウ</t>
    </rPh>
    <rPh sb="6" eb="8">
      <t>カグ</t>
    </rPh>
    <rPh sb="9" eb="11">
      <t>タテグ</t>
    </rPh>
    <phoneticPr fontId="2"/>
  </si>
  <si>
    <r>
      <t>資料　　市企画部統計課</t>
    </r>
    <r>
      <rPr>
        <sz val="8"/>
        <rFont val="ＭＳ Ｐ明朝"/>
        <family val="1"/>
        <charset val="128"/>
      </rPr>
      <t>　　　　</t>
    </r>
    <r>
      <rPr>
        <sz val="8"/>
        <color indexed="9"/>
        <rFont val="ＭＳ Ｐ明朝"/>
        <family val="1"/>
        <charset val="128"/>
      </rPr>
      <t>　（注）</t>
    </r>
    <r>
      <rPr>
        <sz val="8"/>
        <rFont val="ＭＳ Ｐ明朝"/>
        <family val="1"/>
        <charset val="128"/>
      </rPr>
      <t>　</t>
    </r>
    <rPh sb="0" eb="2">
      <t>シリョウ</t>
    </rPh>
    <rPh sb="4" eb="5">
      <t>シ</t>
    </rPh>
    <rPh sb="5" eb="7">
      <t>キカク</t>
    </rPh>
    <rPh sb="7" eb="8">
      <t>ブ</t>
    </rPh>
    <rPh sb="8" eb="11">
      <t>トウケイカ</t>
    </rPh>
    <rPh sb="17" eb="18">
      <t>チュウ</t>
    </rPh>
    <phoneticPr fontId="2"/>
  </si>
  <si>
    <t>(</t>
    <phoneticPr fontId="2"/>
  </si>
  <si>
    <t>１６年</t>
    <rPh sb="2" eb="3">
      <t>ネン</t>
    </rPh>
    <phoneticPr fontId="2"/>
  </si>
  <si>
    <t>２１年</t>
  </si>
  <si>
    <t>(</t>
  </si>
  <si>
    <t>２１年度</t>
  </si>
  <si>
    <t>Ⅸ　　　商　　　業　　　及　　</t>
    <rPh sb="4" eb="5">
      <t>ショウ</t>
    </rPh>
    <rPh sb="8" eb="9">
      <t>ギョウ</t>
    </rPh>
    <rPh sb="12" eb="13">
      <t>オヨ</t>
    </rPh>
    <phoneticPr fontId="2"/>
  </si>
  <si>
    <t>　　び　　　貿　　　易</t>
    <rPh sb="6" eb="7">
      <t>ボウ</t>
    </rPh>
    <rPh sb="10" eb="11">
      <t>エキ</t>
    </rPh>
    <phoneticPr fontId="2"/>
  </si>
  <si>
    <t xml:space="preserve">１ ヵ 年 間 の 販 売 額 及 び サ ー ビ ス </t>
    <rPh sb="4" eb="5">
      <t>ネン</t>
    </rPh>
    <rPh sb="6" eb="7">
      <t>カン</t>
    </rPh>
    <rPh sb="10" eb="11">
      <t>ハン</t>
    </rPh>
    <rPh sb="12" eb="13">
      <t>バイ</t>
    </rPh>
    <rPh sb="14" eb="15">
      <t>ガク</t>
    </rPh>
    <rPh sb="16" eb="17">
      <t>オヨ</t>
    </rPh>
    <phoneticPr fontId="2"/>
  </si>
  <si>
    <t>　　別　事　業　所　数　及　び　販　売　額</t>
    <rPh sb="2" eb="3">
      <t>ベツ</t>
    </rPh>
    <rPh sb="4" eb="5">
      <t>コト</t>
    </rPh>
    <rPh sb="6" eb="7">
      <t>ギョウ</t>
    </rPh>
    <rPh sb="8" eb="9">
      <t>トコロ</t>
    </rPh>
    <rPh sb="10" eb="11">
      <t>スウ</t>
    </rPh>
    <rPh sb="12" eb="13">
      <t>オヨ</t>
    </rPh>
    <rPh sb="16" eb="17">
      <t>ハン</t>
    </rPh>
    <rPh sb="18" eb="19">
      <t>バイ</t>
    </rPh>
    <rPh sb="20" eb="21">
      <t>ガク</t>
    </rPh>
    <phoneticPr fontId="2"/>
  </si>
  <si>
    <t>その７　　　地区別、産業中分類別事業所数及び従業者数</t>
    <rPh sb="6" eb="8">
      <t>チク</t>
    </rPh>
    <rPh sb="8" eb="9">
      <t>ベツ</t>
    </rPh>
    <rPh sb="10" eb="12">
      <t>サンギョウ</t>
    </rPh>
    <rPh sb="12" eb="13">
      <t>チュウ</t>
    </rPh>
    <rPh sb="13" eb="15">
      <t>ブンルイ</t>
    </rPh>
    <rPh sb="15" eb="16">
      <t>ベツ</t>
    </rPh>
    <rPh sb="16" eb="19">
      <t>ジギョウショ</t>
    </rPh>
    <rPh sb="19" eb="20">
      <t>スウ</t>
    </rPh>
    <rPh sb="20" eb="21">
      <t>オヨ</t>
    </rPh>
    <rPh sb="22" eb="23">
      <t>ジュウ</t>
    </rPh>
    <rPh sb="23" eb="26">
      <t>ギョウシャスウ</t>
    </rPh>
    <phoneticPr fontId="2"/>
  </si>
  <si>
    <t>２２年</t>
    <phoneticPr fontId="2"/>
  </si>
  <si>
    <t>　年度　月（開場日数）</t>
    <rPh sb="1" eb="2">
      <t>ネン</t>
    </rPh>
    <rPh sb="2" eb="3">
      <t>ド</t>
    </rPh>
    <rPh sb="4" eb="5">
      <t>ツキ</t>
    </rPh>
    <rPh sb="6" eb="8">
      <t>カイジョウ</t>
    </rPh>
    <rPh sb="8" eb="10">
      <t>ニッスウ</t>
    </rPh>
    <phoneticPr fontId="2"/>
  </si>
  <si>
    <t>平　　成　　２１　　年</t>
  </si>
  <si>
    <t>資料　市総務局総務部統計課　　　</t>
    <rPh sb="0" eb="2">
      <t>シリョウ</t>
    </rPh>
    <rPh sb="3" eb="4">
      <t>シ</t>
    </rPh>
    <rPh sb="4" eb="6">
      <t>ソウム</t>
    </rPh>
    <rPh sb="6" eb="7">
      <t>キョク</t>
    </rPh>
    <rPh sb="7" eb="9">
      <t>ソウム</t>
    </rPh>
    <rPh sb="9" eb="10">
      <t>ブ</t>
    </rPh>
    <rPh sb="10" eb="12">
      <t>トウケイ</t>
    </rPh>
    <rPh sb="12" eb="13">
      <t>カ</t>
    </rPh>
    <phoneticPr fontId="2"/>
  </si>
  <si>
    <t>資料　　市総務局総務部統計課　　　　</t>
    <rPh sb="0" eb="2">
      <t>シリョウ</t>
    </rPh>
    <rPh sb="4" eb="5">
      <t>シ</t>
    </rPh>
    <rPh sb="5" eb="7">
      <t>ソウム</t>
    </rPh>
    <rPh sb="7" eb="8">
      <t>キョク</t>
    </rPh>
    <rPh sb="8" eb="10">
      <t>ソウム</t>
    </rPh>
    <rPh sb="10" eb="11">
      <t>ブ</t>
    </rPh>
    <rPh sb="11" eb="14">
      <t>トウケイカ</t>
    </rPh>
    <phoneticPr fontId="2"/>
  </si>
  <si>
    <t>資料　　市総務局総務部統計課　　　 　</t>
    <rPh sb="0" eb="2">
      <t>シリョウ</t>
    </rPh>
    <rPh sb="4" eb="5">
      <t>シ</t>
    </rPh>
    <rPh sb="5" eb="6">
      <t>ソウ</t>
    </rPh>
    <rPh sb="6" eb="7">
      <t>ム</t>
    </rPh>
    <rPh sb="7" eb="8">
      <t>キョク</t>
    </rPh>
    <rPh sb="8" eb="10">
      <t>ソウム</t>
    </rPh>
    <rPh sb="10" eb="11">
      <t>ブ</t>
    </rPh>
    <rPh sb="11" eb="14">
      <t>トウケイカ</t>
    </rPh>
    <phoneticPr fontId="2"/>
  </si>
  <si>
    <t>資料　　市経済局商工部中央卸売市場</t>
    <rPh sb="0" eb="2">
      <t>シリョウ</t>
    </rPh>
    <rPh sb="4" eb="5">
      <t>シ</t>
    </rPh>
    <rPh sb="5" eb="7">
      <t>ケイザイ</t>
    </rPh>
    <rPh sb="7" eb="8">
      <t>キョク</t>
    </rPh>
    <rPh sb="8" eb="10">
      <t>ショウコウ</t>
    </rPh>
    <rPh sb="10" eb="11">
      <t>ブ</t>
    </rPh>
    <rPh sb="11" eb="13">
      <t>チュウオウ</t>
    </rPh>
    <rPh sb="13" eb="15">
      <t>オロシウリ</t>
    </rPh>
    <rPh sb="15" eb="17">
      <t>シジョウ</t>
    </rPh>
    <phoneticPr fontId="2"/>
  </si>
  <si>
    <t>商品券</t>
    <rPh sb="0" eb="3">
      <t>ショウヒンケン</t>
    </rPh>
    <phoneticPr fontId="2"/>
  </si>
  <si>
    <t>日本籍</t>
  </si>
  <si>
    <t>外国籍</t>
  </si>
  <si>
    <t>大韓民国</t>
  </si>
  <si>
    <t>中華人民共和国</t>
  </si>
  <si>
    <t>香港</t>
  </si>
  <si>
    <t>シンガポール</t>
  </si>
  <si>
    <t>マレーシア</t>
  </si>
  <si>
    <t>カンボジア</t>
  </si>
  <si>
    <t>ベリーズ</t>
  </si>
  <si>
    <t>パナマ</t>
  </si>
  <si>
    <t>バハマ</t>
  </si>
  <si>
    <t>ケイマン諸島（英）</t>
    <rPh sb="4" eb="6">
      <t>ショトウ</t>
    </rPh>
    <rPh sb="7" eb="8">
      <t>エイ</t>
    </rPh>
    <phoneticPr fontId="8"/>
  </si>
  <si>
    <t>アンティグア・バーブーダ</t>
  </si>
  <si>
    <t>リベリア</t>
  </si>
  <si>
    <t>バヌアツ</t>
  </si>
  <si>
    <t>マーシャル</t>
  </si>
  <si>
    <t>キプロス</t>
  </si>
  <si>
    <t>台湾</t>
  </si>
  <si>
    <t>ベトナム</t>
  </si>
  <si>
    <t>タイ</t>
  </si>
  <si>
    <t>フィリピン</t>
  </si>
  <si>
    <t>インドネシア</t>
  </si>
  <si>
    <t>ラオス</t>
  </si>
  <si>
    <t>パキスタン</t>
  </si>
  <si>
    <t>スリランカ</t>
  </si>
  <si>
    <t>サウジアラビア</t>
  </si>
  <si>
    <t>イスラエル</t>
  </si>
  <si>
    <t>ノルウェー</t>
  </si>
  <si>
    <t>スウェーデン</t>
  </si>
  <si>
    <t>デンマーク</t>
  </si>
  <si>
    <t>英国</t>
  </si>
  <si>
    <t>オランダ</t>
  </si>
  <si>
    <t>ルクセンブルク</t>
  </si>
  <si>
    <t>フランス</t>
  </si>
  <si>
    <t>ドイツ</t>
  </si>
  <si>
    <t>スペイン</t>
  </si>
  <si>
    <t>イタリア</t>
  </si>
  <si>
    <t>フィンランド</t>
  </si>
  <si>
    <t>ポーランド</t>
  </si>
  <si>
    <t>ロシア</t>
  </si>
  <si>
    <t>チェコ</t>
  </si>
  <si>
    <t>アメリカ合衆国</t>
  </si>
  <si>
    <t>メキシコ</t>
  </si>
  <si>
    <t>バミューダ（英）</t>
    <rPh sb="6" eb="7">
      <t>エイ</t>
    </rPh>
    <phoneticPr fontId="5"/>
  </si>
  <si>
    <t>チリ</t>
  </si>
  <si>
    <t>ブラジル</t>
  </si>
  <si>
    <t>アルゼンチン</t>
  </si>
  <si>
    <t>エジプト</t>
  </si>
  <si>
    <t>オーストラリア</t>
  </si>
  <si>
    <t>ニュージーランド</t>
  </si>
  <si>
    <t>インド</t>
  </si>
  <si>
    <t>バーレーン</t>
  </si>
  <si>
    <t>クウェート</t>
  </si>
  <si>
    <t>カタール</t>
  </si>
  <si>
    <t>ヨルダン</t>
  </si>
  <si>
    <t>アラブ首長国連邦</t>
  </si>
  <si>
    <t>アイスランド</t>
  </si>
  <si>
    <t>ベルギー</t>
  </si>
  <si>
    <t>マルタ</t>
  </si>
  <si>
    <t>ギリシャ</t>
  </si>
  <si>
    <t>トルコ</t>
  </si>
  <si>
    <t>ウクライナ</t>
  </si>
  <si>
    <t>カナダ</t>
  </si>
  <si>
    <t>ケイマン諸島（英）</t>
    <rPh sb="4" eb="6">
      <t>ショトウ</t>
    </rPh>
    <rPh sb="7" eb="8">
      <t>エイ</t>
    </rPh>
    <phoneticPr fontId="5"/>
  </si>
  <si>
    <t>ベネズエラ</t>
  </si>
  <si>
    <t>リビア</t>
  </si>
  <si>
    <t>ケニア</t>
  </si>
  <si>
    <t>南アフリカ共和国</t>
  </si>
  <si>
    <t>フィジー</t>
  </si>
  <si>
    <t>ソロモン</t>
  </si>
  <si>
    <t>ツバル</t>
  </si>
  <si>
    <t>ブルガリア</t>
  </si>
  <si>
    <t>グアテマラ</t>
  </si>
  <si>
    <t>５５</t>
  </si>
  <si>
    <t>５６</t>
  </si>
  <si>
    <t>５６</t>
    <phoneticPr fontId="2"/>
  </si>
  <si>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</si>
  <si>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</si>
  <si>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</si>
  <si>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</si>
  <si>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輸　　　　　　　　　　</t>
    <rPh sb="0" eb="1">
      <t>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</si>
  <si>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</si>
  <si>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</si>
  <si>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</si>
  <si>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管及び管用継手</t>
    <rPh sb="0" eb="1">
      <t>カン</t>
    </rPh>
    <rPh sb="1" eb="2">
      <t>オヨ</t>
    </rPh>
    <rPh sb="3" eb="5">
      <t>カンヨウ</t>
    </rPh>
    <rPh sb="5" eb="6">
      <t>ツギ</t>
    </rPh>
    <rPh sb="6" eb="7">
      <t>テ</t>
    </rPh>
    <phoneticPr fontId="2"/>
  </si>
  <si>
    <t>構造物及び
同建設材</t>
    <rPh sb="0" eb="3">
      <t>コウゾウブツ</t>
    </rPh>
    <rPh sb="3" eb="4">
      <t>オヨ</t>
    </rPh>
    <rPh sb="6" eb="7">
      <t>ドウ</t>
    </rPh>
    <rPh sb="7" eb="9">
      <t>ケンセツ</t>
    </rPh>
    <rPh sb="9" eb="10">
      <t>ザイ</t>
    </rPh>
    <phoneticPr fontId="2"/>
  </si>
  <si>
    <t>機械類及び
輸送用機器</t>
    <rPh sb="0" eb="3">
      <t>キカイルイ</t>
    </rPh>
    <rPh sb="3" eb="4">
      <t>オヨ</t>
    </rPh>
    <rPh sb="6" eb="9">
      <t>ユソウヨウ</t>
    </rPh>
    <rPh sb="9" eb="11">
      <t>キキ</t>
    </rPh>
    <phoneticPr fontId="2"/>
  </si>
  <si>
    <t>重電機器</t>
    <rPh sb="0" eb="2">
      <t>ジュウデン</t>
    </rPh>
    <rPh sb="2" eb="4">
      <t>キキ</t>
    </rPh>
    <phoneticPr fontId="2"/>
  </si>
  <si>
    <t>電気機器</t>
    <rPh sb="0" eb="2">
      <t>デンキ</t>
    </rPh>
    <rPh sb="2" eb="4">
      <t>キキ</t>
    </rPh>
    <phoneticPr fontId="2"/>
  </si>
  <si>
    <t>電気回路
等の機器</t>
    <rPh sb="0" eb="2">
      <t>デンキ</t>
    </rPh>
    <rPh sb="2" eb="4">
      <t>カイロ</t>
    </rPh>
    <rPh sb="5" eb="6">
      <t>トウ</t>
    </rPh>
    <rPh sb="7" eb="9">
      <t>キキ</t>
    </rPh>
    <phoneticPr fontId="2"/>
  </si>
  <si>
    <t>年　　　次</t>
    <rPh sb="0" eb="1">
      <t>トシ</t>
    </rPh>
    <rPh sb="4" eb="5">
      <t>ジ</t>
    </rPh>
    <phoneticPr fontId="2"/>
  </si>
  <si>
    <t>飲　料　及　び
た　　ば　　こ</t>
    <rPh sb="0" eb="1">
      <t>イン</t>
    </rPh>
    <rPh sb="2" eb="3">
      <t>リョウ</t>
    </rPh>
    <rPh sb="4" eb="5">
      <t>オヨ</t>
    </rPh>
    <phoneticPr fontId="2"/>
  </si>
  <si>
    <t>船　　　舶
《タンカー》</t>
    <rPh sb="0" eb="1">
      <t>フネ</t>
    </rPh>
    <rPh sb="4" eb="5">
      <t>ハク</t>
    </rPh>
    <phoneticPr fontId="2"/>
  </si>
  <si>
    <t>船　　　舶
≪貨物船≫</t>
    <rPh sb="0" eb="1">
      <t>フネ</t>
    </rPh>
    <rPh sb="4" eb="5">
      <t>ハク</t>
    </rPh>
    <rPh sb="7" eb="10">
      <t>カモツセン</t>
    </rPh>
    <phoneticPr fontId="2"/>
  </si>
  <si>
    <t>雑　製　品</t>
    <rPh sb="0" eb="1">
      <t>ザツ</t>
    </rPh>
    <rPh sb="2" eb="3">
      <t>セイ</t>
    </rPh>
    <rPh sb="4" eb="5">
      <t>ヒン</t>
    </rPh>
    <phoneticPr fontId="2"/>
  </si>
  <si>
    <t>原　動　機</t>
    <rPh sb="0" eb="1">
      <t>ハラ</t>
    </rPh>
    <rPh sb="2" eb="3">
      <t>ドウ</t>
    </rPh>
    <rPh sb="4" eb="5">
      <t>キ</t>
    </rPh>
    <phoneticPr fontId="2"/>
  </si>
  <si>
    <t>石　　　炭</t>
    <rPh sb="0" eb="1">
      <t>イシ</t>
    </rPh>
    <rPh sb="4" eb="5">
      <t>スミ</t>
    </rPh>
    <phoneticPr fontId="2"/>
  </si>
  <si>
    <t>石油製品</t>
    <rPh sb="0" eb="2">
      <t>セキユ</t>
    </rPh>
    <rPh sb="2" eb="4">
      <t>セイヒン</t>
    </rPh>
    <phoneticPr fontId="2"/>
  </si>
  <si>
    <t>液化天然ガス</t>
    <rPh sb="0" eb="2">
      <t>エキカ</t>
    </rPh>
    <rPh sb="2" eb="4">
      <t>テンネン</t>
    </rPh>
    <phoneticPr fontId="2"/>
  </si>
  <si>
    <t>鉄鋼製構造物
及　　　　び
同建設機材</t>
    <rPh sb="0" eb="2">
      <t>テッコウ</t>
    </rPh>
    <rPh sb="2" eb="3">
      <t>セイ</t>
    </rPh>
    <rPh sb="3" eb="6">
      <t>コウゾウブツ</t>
    </rPh>
    <rPh sb="7" eb="8">
      <t>オヨ</t>
    </rPh>
    <rPh sb="14" eb="15">
      <t>ドウ</t>
    </rPh>
    <rPh sb="15" eb="17">
      <t>ケンセツ</t>
    </rPh>
    <rPh sb="17" eb="19">
      <t>キザイ</t>
    </rPh>
    <phoneticPr fontId="2"/>
  </si>
  <si>
    <t>一般機械</t>
    <rPh sb="0" eb="2">
      <t>イッパン</t>
    </rPh>
    <rPh sb="2" eb="4">
      <t>キカイ</t>
    </rPh>
    <phoneticPr fontId="2"/>
  </si>
  <si>
    <t>総　　　　　額</t>
    <rPh sb="0" eb="1">
      <t>フサ</t>
    </rPh>
    <rPh sb="6" eb="7">
      <t>ガク</t>
    </rPh>
    <phoneticPr fontId="2"/>
  </si>
  <si>
    <t>　　　本表は、平成１９年６月１日現在で実施された商業統計調査の長崎市分の結果である。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ナガサキ</t>
    </rPh>
    <rPh sb="33" eb="34">
      <t>シ</t>
    </rPh>
    <rPh sb="34" eb="35">
      <t>ブン</t>
    </rPh>
    <rPh sb="36" eb="38">
      <t>ケッカ</t>
    </rPh>
    <phoneticPr fontId="2"/>
  </si>
  <si>
    <t>資料　市総務局総務部統計課</t>
    <phoneticPr fontId="2"/>
  </si>
  <si>
    <t>２２年度</t>
  </si>
  <si>
    <t>-</t>
  </si>
  <si>
    <t>平　成　２１　年</t>
  </si>
  <si>
    <t>平　成　２２　年</t>
  </si>
  <si>
    <t>２２年</t>
  </si>
  <si>
    <t>２３年</t>
  </si>
  <si>
    <t>２２　　年　　　</t>
  </si>
  <si>
    <t>２３　　年　　　</t>
  </si>
  <si>
    <t>平　　成　　２２　　年</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</si>
  <si>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</si>
  <si>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</si>
  <si>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</si>
  <si>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</si>
  <si>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</si>
  <si>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</si>
  <si>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</si>
  <si>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t>事業所数</t>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</si>
  <si>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</si>
  <si>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</si>
  <si>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</si>
  <si>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</si>
  <si>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</si>
  <si>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</si>
  <si>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２１年</t>
    <rPh sb="2" eb="3">
      <t>ネン</t>
    </rPh>
    <phoneticPr fontId="2"/>
  </si>
  <si>
    <t>２２年</t>
    <rPh sb="2" eb="3">
      <t>ネン</t>
    </rPh>
    <phoneticPr fontId="2"/>
  </si>
  <si>
    <t>２３年</t>
    <rPh sb="2" eb="3">
      <t>ネン</t>
    </rPh>
    <phoneticPr fontId="2"/>
  </si>
  <si>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</si>
  <si>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</si>
  <si>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</si>
  <si>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</si>
  <si>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</si>
  <si>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</si>
  <si>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</si>
  <si>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(単位　　百万円、日、人、㎡）</t>
    <rPh sb="1" eb="3">
      <t>タンイ</t>
    </rPh>
    <rPh sb="5" eb="6">
      <t>ヒャク</t>
    </rPh>
    <rPh sb="6" eb="7">
      <t>マン</t>
    </rPh>
    <rPh sb="7" eb="8">
      <t>エン</t>
    </rPh>
    <rPh sb="9" eb="10">
      <t>ヒ</t>
    </rPh>
    <rPh sb="11" eb="12">
      <t>ニン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</si>
  <si>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</si>
  <si>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資料　経済産業省（商業販売統計年報）</t>
    <rPh sb="0" eb="2">
      <t>シリョウ</t>
    </rPh>
    <rPh sb="3" eb="5">
      <t>ケイザイ</t>
    </rPh>
    <rPh sb="5" eb="8">
      <t>サンギョウショウ</t>
    </rPh>
    <rPh sb="9" eb="11">
      <t>ショウギョウ</t>
    </rPh>
    <rPh sb="11" eb="13">
      <t>ハンバイ</t>
    </rPh>
    <rPh sb="13" eb="15">
      <t>トウケイ</t>
    </rPh>
    <rPh sb="15" eb="17">
      <t>ネンポウ</t>
    </rPh>
    <phoneticPr fontId="2"/>
  </si>
  <si>
    <t>総　　数</t>
    <rPh sb="0" eb="1">
      <t>ソウ</t>
    </rPh>
    <rPh sb="3" eb="4">
      <t>スウ</t>
    </rPh>
    <phoneticPr fontId="2"/>
  </si>
  <si>
    <t>家　　具</t>
    <phoneticPr fontId="2"/>
  </si>
  <si>
    <t>その他
の商品</t>
    <rPh sb="0" eb="3">
      <t>ソノタ</t>
    </rPh>
    <rPh sb="5" eb="7">
      <t>ショウヒン</t>
    </rPh>
    <phoneticPr fontId="2"/>
  </si>
  <si>
    <t>商 品 手 持 ち 額</t>
    <rPh sb="0" eb="1">
      <t>ショウ</t>
    </rPh>
    <rPh sb="2" eb="3">
      <t>シナ</t>
    </rPh>
    <rPh sb="4" eb="5">
      <t>テ</t>
    </rPh>
    <rPh sb="6" eb="7">
      <t>ジ</t>
    </rPh>
    <rPh sb="10" eb="11">
      <t>ガク</t>
    </rPh>
    <phoneticPr fontId="2"/>
  </si>
  <si>
    <t>２４年</t>
    <rPh sb="2" eb="3">
      <t>ネン</t>
    </rPh>
    <phoneticPr fontId="2"/>
  </si>
  <si>
    <t>２３年度</t>
  </si>
  <si>
    <t>２４年度</t>
  </si>
  <si>
    <t>平　成　２３　年</t>
  </si>
  <si>
    <t>２４年</t>
  </si>
  <si>
    <t>２４　　年　　　</t>
  </si>
  <si>
    <t>平　　成　　２３　　年</t>
  </si>
  <si>
    <t>X</t>
    <phoneticPr fontId="2"/>
  </si>
  <si>
    <t>５１　　　商　　　業　　　の　　</t>
    <rPh sb="5" eb="6">
      <t>ショウ</t>
    </rPh>
    <rPh sb="9" eb="10">
      <t>ギョウ</t>
    </rPh>
    <phoneticPr fontId="2"/>
  </si>
  <si>
    <t>５２　　　　長　崎　県　内　大　型　</t>
    <rPh sb="6" eb="7">
      <t>チョウ</t>
    </rPh>
    <rPh sb="8" eb="9">
      <t>ザキ</t>
    </rPh>
    <rPh sb="10" eb="11">
      <t>ケン</t>
    </rPh>
    <rPh sb="12" eb="13">
      <t>ナイ</t>
    </rPh>
    <rPh sb="14" eb="15">
      <t>ダイ</t>
    </rPh>
    <rPh sb="16" eb="17">
      <t>カタ</t>
    </rPh>
    <phoneticPr fontId="2"/>
  </si>
  <si>
    <t>５３　　　長　崎　市　中　央　卸　　</t>
    <rPh sb="5" eb="6">
      <t>チョウ</t>
    </rPh>
    <rPh sb="7" eb="8">
      <t>ザキ</t>
    </rPh>
    <rPh sb="9" eb="10">
      <t>シ</t>
    </rPh>
    <rPh sb="11" eb="12">
      <t>ナカ</t>
    </rPh>
    <rPh sb="13" eb="14">
      <t>ヒサシ</t>
    </rPh>
    <rPh sb="15" eb="16">
      <t>オロシ</t>
    </rPh>
    <phoneticPr fontId="2"/>
  </si>
  <si>
    <t>５４　　　　外　　　　　　国　　　</t>
    <rPh sb="6" eb="7">
      <t>ソト</t>
    </rPh>
    <rPh sb="13" eb="14">
      <t>クニ</t>
    </rPh>
    <phoneticPr fontId="2"/>
  </si>
  <si>
    <t>５４　　　　外　　　　　　国　　　　</t>
    <rPh sb="6" eb="7">
      <t>ソト</t>
    </rPh>
    <rPh sb="13" eb="14">
      <t>クニ</t>
    </rPh>
    <phoneticPr fontId="2"/>
  </si>
  <si>
    <t>資料　　市総務局総務部統計課　　　　 （注）　１店当たり売場面積には卸売業は含まない。</t>
    <rPh sb="5" eb="7">
      <t>ソウム</t>
    </rPh>
    <rPh sb="7" eb="8">
      <t>キョク</t>
    </rPh>
    <rPh sb="8" eb="10">
      <t>ソウム</t>
    </rPh>
    <phoneticPr fontId="2"/>
  </si>
  <si>
    <t>平　成　２4　年</t>
    <phoneticPr fontId="2"/>
  </si>
  <si>
    <t>　　　　　平　　　　　　　　　　　　　　　成　　　　　　　　　　　　　　　２５　　　　　　　　　　　　　　　年</t>
    <rPh sb="5" eb="6">
      <t>ヒラ</t>
    </rPh>
    <rPh sb="21" eb="22">
      <t>シゲル</t>
    </rPh>
    <rPh sb="54" eb="55">
      <t>ネン</t>
    </rPh>
    <phoneticPr fontId="2"/>
  </si>
  <si>
    <t>-</t>
    <phoneticPr fontId="2"/>
  </si>
  <si>
    <t>平　成　２１　年</t>
    <phoneticPr fontId="2"/>
  </si>
  <si>
    <t>平　成　２４　年</t>
  </si>
  <si>
    <t>２５年</t>
  </si>
  <si>
    <t>平成　２１年</t>
    <rPh sb="0" eb="2">
      <t>ヘイセイ</t>
    </rPh>
    <phoneticPr fontId="2"/>
  </si>
  <si>
    <t>平成　　２１　　年　　　</t>
    <rPh sb="0" eb="2">
      <t>ヘイセイ</t>
    </rPh>
    <phoneticPr fontId="2"/>
  </si>
  <si>
    <t>２５　　年　　　</t>
  </si>
  <si>
    <t>平　　成　　２４　　年</t>
  </si>
  <si>
    <t>平　　成　　２５　　年</t>
    <phoneticPr fontId="2"/>
  </si>
  <si>
    <t>２５年</t>
    <rPh sb="2" eb="3">
      <t>ネン</t>
    </rPh>
    <phoneticPr fontId="2"/>
  </si>
  <si>
    <t>２５年度</t>
  </si>
  <si>
    <t>２５年　４月分</t>
    <rPh sb="2" eb="3">
      <t>ネン</t>
    </rPh>
    <rPh sb="5" eb="7">
      <t>ガツブン</t>
    </rPh>
    <phoneticPr fontId="2"/>
  </si>
  <si>
    <t>２６年　１月分</t>
    <rPh sb="2" eb="3">
      <t>ネン</t>
    </rPh>
    <rPh sb="5" eb="7">
      <t>ガツブン</t>
    </rPh>
    <phoneticPr fontId="2"/>
  </si>
  <si>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</si>
  <si>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本表は、長崎港における各年中の輸出入額を品目別に示したものである。</t>
    <rPh sb="3" eb="4">
      <t>ホン</t>
    </rPh>
    <rPh sb="4" eb="5">
      <t>ヒョウ</t>
    </rPh>
    <rPh sb="7" eb="9">
      <t>ナガサキ</t>
    </rPh>
    <rPh sb="9" eb="10">
      <t>コウ</t>
    </rPh>
    <rPh sb="14" eb="15">
      <t>カク</t>
    </rPh>
    <rPh sb="15" eb="17">
      <t>ネンチュウ</t>
    </rPh>
    <rPh sb="16" eb="17">
      <t>チュウ</t>
    </rPh>
    <rPh sb="18" eb="21">
      <t>ユシュツニュウ</t>
    </rPh>
    <rPh sb="21" eb="22">
      <t>ガク</t>
    </rPh>
    <rPh sb="23" eb="25">
      <t>ヒンモク</t>
    </rPh>
    <rPh sb="25" eb="26">
      <t>ベツ</t>
    </rPh>
    <rPh sb="27" eb="28">
      <t>シメ</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</si>
</sst>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_-"/>
    <numFmt numFmtId="177" formatCode="0.0_-"/>
    <numFmt numFmtId="178" formatCode="#,##0_);[Red]\(#,##0\)"/>
    <numFmt numFmtId="179" formatCode="#,##0;&quot;△ &quot;#,##0"/>
    <numFmt numFmtId="180" formatCode="_ * #,##0.0_ ;_ * \-#,##0.0_ ;_ * &quot;-&quot;?_ ;_ @_ "/>
    <numFmt numFmtId="181" formatCode="[$-411]ggg"/>
    <numFmt numFmtId="182" formatCode="[$-411]ggge&quot;年&quot;"/>
    <numFmt numFmtId="183" formatCode="m"/>
  </numFmts>
  <fonts count="14">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11"/>
      <color indexed="9"/>
      <name val="ＭＳ Ｐゴシック"/>
      <family val="3"/>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8"/>
      <color theme="1"/>
      <name val="ＭＳ Ｐ明朝"/>
      <family val="1"/>
      <charset val="128"/>
    </font>
  </fonts>
  <fills count="2">
    <fill>
      <patternFill patternType="none"/>
    </fill>
    <fill>
      <patternFill patternType="gray125"/>
    </fill>
  </fills>
  <borders count="32">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1" fillId="0" borderId="0">
      <alignment vertical="center"/>
    </xf>
    <xf numFmtId="0" fontId="12" fillId="0" borderId="0">
      <alignment vertical="center"/>
    </xf>
  </cellStyleXfs>
  <cellXfs count="35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 xfId="0" applyNumberFormat="1" applyFont="1" applyBorder="1" applyAlignment="1">
      <alignment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0" xfId="0" applyFont="1" applyBorder="1" applyAlignment="1"/>
    <xf numFmtId="0" fontId="3" fillId="0" borderId="2" xfId="0" applyFont="1" applyBorder="1" applyAlignment="1">
      <alignment vertical="center"/>
    </xf>
    <xf numFmtId="0" fontId="3" fillId="0" borderId="5" xfId="0" applyFont="1" applyBorder="1" applyAlignment="1">
      <alignment horizontal="center" vertical="center" wrapText="1"/>
    </xf>
    <xf numFmtId="49" fontId="3" fillId="0" borderId="0" xfId="0" applyNumberFormat="1" applyFont="1" applyAlignment="1">
      <alignment vertical="center"/>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10" xfId="0" applyFont="1" applyBorder="1" applyAlignment="1">
      <alignment horizontal="center" vertical="center"/>
    </xf>
    <xf numFmtId="178" fontId="3" fillId="0" borderId="9" xfId="0" applyNumberFormat="1" applyFont="1" applyBorder="1" applyAlignment="1">
      <alignment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0" fontId="3" fillId="0" borderId="11" xfId="0" applyFont="1" applyBorder="1" applyAlignment="1">
      <alignment vertical="distributed"/>
    </xf>
    <xf numFmtId="0" fontId="4" fillId="0" borderId="0" xfId="0" applyFont="1"/>
    <xf numFmtId="0" fontId="3" fillId="0" borderId="12" xfId="0" applyFont="1" applyBorder="1" applyAlignment="1">
      <alignment vertical="distributed" textRotation="255"/>
    </xf>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9" xfId="0" applyFont="1"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3" fillId="0" borderId="14" xfId="0" applyFont="1" applyBorder="1" applyAlignment="1">
      <alignment horizontal="center" vertical="center"/>
    </xf>
    <xf numFmtId="0" fontId="3" fillId="0" borderId="4" xfId="0" applyFont="1" applyBorder="1" applyAlignment="1">
      <alignment horizontal="center" vertical="top"/>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0" xfId="0" applyNumberFormat="1" applyFont="1" applyBorder="1" applyAlignment="1">
      <alignment horizontal="right" vertical="center"/>
    </xf>
    <xf numFmtId="0" fontId="4" fillId="0" borderId="0" xfId="0" applyFont="1" applyBorder="1" applyAlignment="1">
      <alignment vertical="center"/>
    </xf>
    <xf numFmtId="49"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0" xfId="0" applyFont="1" applyFill="1" applyAlignment="1">
      <alignment horizontal="right" vertical="center"/>
    </xf>
    <xf numFmtId="0" fontId="3" fillId="0" borderId="0" xfId="0" applyFont="1" applyFill="1" applyBorder="1" applyAlignment="1" applyProtection="1">
      <alignment horizontal="center" vertical="center"/>
      <protection locked="0"/>
    </xf>
    <xf numFmtId="179" fontId="3" fillId="0" borderId="0" xfId="0" applyNumberFormat="1" applyFont="1" applyFill="1" applyBorder="1" applyAlignment="1" applyProtection="1">
      <alignment vertical="center"/>
      <protection locked="0"/>
    </xf>
    <xf numFmtId="0" fontId="4" fillId="0" borderId="0" xfId="0" applyFont="1" applyFill="1" applyAlignment="1">
      <alignment vertical="center"/>
    </xf>
    <xf numFmtId="0" fontId="3" fillId="0" borderId="17" xfId="0" applyFont="1" applyBorder="1" applyAlignment="1">
      <alignment horizontal="center" vertical="center"/>
    </xf>
    <xf numFmtId="176" fontId="3" fillId="0" borderId="9" xfId="0" applyNumberFormat="1" applyFont="1" applyBorder="1" applyAlignment="1">
      <alignment vertical="center"/>
    </xf>
    <xf numFmtId="0" fontId="3" fillId="0" borderId="0" xfId="0" applyFont="1" applyFill="1" applyBorder="1" applyAlignment="1">
      <alignment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38" fontId="3" fillId="0" borderId="1" xfId="1" applyNumberFormat="1" applyFont="1" applyFill="1" applyBorder="1" applyAlignment="1">
      <alignment horizontal="right" shrinkToFit="1"/>
    </xf>
    <xf numFmtId="179" fontId="4" fillId="0" borderId="0" xfId="0" applyNumberFormat="1"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49" fontId="3" fillId="0" borderId="0" xfId="0" applyNumberFormat="1" applyFont="1" applyFill="1" applyAlignment="1">
      <alignment horizontal="distributed"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49" fontId="3" fillId="0" borderId="0" xfId="0" applyNumberFormat="1" applyFont="1" applyFill="1" applyBorder="1" applyAlignment="1">
      <alignment horizontal="center" vertical="center"/>
    </xf>
    <xf numFmtId="0" fontId="7" fillId="0" borderId="0" xfId="0" applyFont="1" applyFill="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9" fontId="3" fillId="0" borderId="0" xfId="0" applyNumberFormat="1" applyFont="1" applyFill="1" applyAlignment="1">
      <alignment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0" fontId="3" fillId="0" borderId="20" xfId="0" applyFont="1" applyBorder="1" applyAlignment="1">
      <alignment vertical="distributed"/>
    </xf>
    <xf numFmtId="0" fontId="3" fillId="0" borderId="18" xfId="0" applyFont="1" applyBorder="1" applyAlignment="1">
      <alignment vertical="distributed" textRotation="255"/>
    </xf>
    <xf numFmtId="179" fontId="3" fillId="0" borderId="9" xfId="0" applyNumberFormat="1" applyFont="1" applyBorder="1" applyAlignment="1">
      <alignment horizontal="right" vertical="center"/>
    </xf>
    <xf numFmtId="177" fontId="3" fillId="0" borderId="1" xfId="0" applyNumberFormat="1" applyFont="1" applyBorder="1" applyAlignment="1">
      <alignment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19" xfId="0" applyFont="1" applyFill="1" applyBorder="1" applyAlignment="1"/>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pplyProtection="1">
      <alignment horizontal="left" vertical="center"/>
      <protection locked="0"/>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 xfId="0" applyNumberFormat="1" applyFont="1" applyFill="1" applyBorder="1" applyAlignment="1" applyProtection="1">
      <alignment vertical="center"/>
      <protection locked="0"/>
    </xf>
    <xf numFmtId="0" fontId="4" fillId="0" borderId="0" xfId="0" applyFont="1" applyFill="1" applyBorder="1" applyAlignment="1"/>
    <xf numFmtId="0" fontId="4" fillId="0" borderId="0" xfId="0" applyFont="1" applyFill="1" applyBorder="1" applyAlignment="1">
      <alignment vertical="center"/>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179" fontId="3" fillId="0" borderId="0" xfId="0" applyNumberFormat="1" applyFont="1" applyFill="1" applyAlignment="1">
      <alignment horizontal="right" vertical="center"/>
    </xf>
    <xf numFmtId="41" fontId="3" fillId="0" borderId="0" xfId="0" quotePrefix="1" applyNumberFormat="1" applyFont="1" applyBorder="1" applyAlignment="1">
      <alignment horizontal="right" vertical="center"/>
    </xf>
    <xf numFmtId="180" fontId="3" fillId="0" borderId="0" xfId="0" applyNumberFormat="1" applyFont="1" applyAlignment="1">
      <alignment vertical="center"/>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0" xfId="0" quotePrefix="1" applyNumberFormat="1" applyFont="1" applyFill="1" applyBorder="1" applyAlignment="1">
      <alignment horizontal="right" vertical="center"/>
    </xf>
    <xf numFmtId="180" fontId="3" fillId="0" borderId="0" xfId="0" applyNumberFormat="1" applyFont="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41" fontId="3" fillId="0" borderId="0" xfId="1" applyNumberFormat="1" applyFont="1" applyBorder="1" applyAlignment="1">
      <alignment vertical="center"/>
    </xf>
    <xf numFmtId="41" fontId="3" fillId="0" borderId="0" xfId="0" quotePrefix="1" applyNumberFormat="1" applyFont="1" applyAlignment="1">
      <alignment horizontal="right" vertical="center"/>
    </xf>
    <xf numFmtId="179" fontId="3" fillId="0" borderId="0" xfId="1" applyNumberFormat="1" applyFont="1"/>
    <xf numFmtId="0" fontId="3" fillId="0" borderId="22" xfId="0" applyFont="1" applyBorder="1" applyAlignment="1">
      <alignment horizontal="center" vertical="center"/>
    </xf>
    <xf numFmtId="0" fontId="3" fillId="0" borderId="23" xfId="0" applyFont="1" applyBorder="1" applyAlignment="1">
      <alignment horizontal="center" vertical="center"/>
    </xf>
    <xf numFmtId="179" fontId="3" fillId="0" borderId="0" xfId="0" applyNumberFormat="1" applyFont="1" applyFill="1" applyBorder="1" applyAlignment="1">
      <alignment horizontal="right" vertical="center"/>
    </xf>
    <xf numFmtId="179" fontId="3" fillId="0" borderId="9" xfId="0" applyNumberFormat="1" applyFont="1" applyBorder="1" applyAlignment="1">
      <alignment vertical="center"/>
    </xf>
    <xf numFmtId="0" fontId="3" fillId="0" borderId="0" xfId="0" applyNumberFormat="1" applyFont="1" applyFill="1" applyBorder="1" applyAlignment="1">
      <alignment horizontal="right" vertical="center"/>
    </xf>
    <xf numFmtId="179" fontId="3" fillId="0" borderId="1" xfId="1" applyNumberFormat="1" applyFont="1" applyBorder="1"/>
    <xf numFmtId="41" fontId="3" fillId="0" borderId="8" xfId="1" applyNumberFormat="1" applyFont="1" applyBorder="1" applyAlignment="1" applyProtection="1">
      <alignment vertical="center"/>
    </xf>
    <xf numFmtId="41" fontId="3" fillId="0" borderId="0" xfId="1" applyNumberFormat="1" applyFont="1" applyBorder="1" applyAlignment="1" applyProtection="1">
      <alignment vertical="center"/>
    </xf>
    <xf numFmtId="41" fontId="3" fillId="0" borderId="9" xfId="1" applyNumberFormat="1" applyFont="1" applyBorder="1" applyAlignment="1" applyProtection="1">
      <alignment vertical="center"/>
    </xf>
    <xf numFmtId="41" fontId="3" fillId="0" borderId="1" xfId="1" applyNumberFormat="1" applyFont="1" applyBorder="1" applyAlignment="1" applyProtection="1">
      <alignment vertical="center"/>
    </xf>
    <xf numFmtId="41" fontId="3" fillId="0" borderId="1" xfId="1" applyNumberFormat="1" applyFont="1" applyBorder="1" applyAlignment="1" applyProtection="1">
      <alignment horizontal="right" vertical="center"/>
    </xf>
    <xf numFmtId="41" fontId="3" fillId="0" borderId="0" xfId="1" applyNumberFormat="1" applyFont="1" applyAlignment="1">
      <alignment horizontal="right" vertical="center"/>
    </xf>
    <xf numFmtId="41" fontId="3" fillId="0" borderId="0" xfId="0" applyNumberFormat="1" applyFont="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41" fontId="3" fillId="0" borderId="8" xfId="0" quotePrefix="1" applyNumberFormat="1" applyFont="1" applyBorder="1" applyAlignment="1">
      <alignment horizontal="right" vertical="center"/>
    </xf>
    <xf numFmtId="38" fontId="3" fillId="0" borderId="9" xfId="1" applyNumberFormat="1" applyFont="1" applyFill="1" applyBorder="1" applyAlignment="1">
      <alignment horizontal="right" shrinkToFit="1"/>
    </xf>
    <xf numFmtId="0" fontId="3" fillId="0" borderId="0" xfId="0" applyFont="1" applyBorder="1" applyAlignment="1">
      <alignment horizontal="distributed" vertical="distributed"/>
    </xf>
    <xf numFmtId="0" fontId="3" fillId="0" borderId="24" xfId="0" applyFont="1" applyBorder="1" applyAlignment="1">
      <alignment vertical="center"/>
    </xf>
    <xf numFmtId="0" fontId="3" fillId="0" borderId="25" xfId="0" applyFont="1" applyBorder="1" applyAlignment="1">
      <alignment vertical="center"/>
    </xf>
    <xf numFmtId="0" fontId="3" fillId="0" borderId="25" xfId="0" applyFont="1" applyBorder="1" applyAlignment="1">
      <alignment vertical="center" wrapText="1"/>
    </xf>
    <xf numFmtId="41" fontId="13" fillId="0" borderId="0" xfId="0" applyNumberFormat="1" applyFont="1" applyBorder="1" applyAlignment="1">
      <alignment vertical="center"/>
    </xf>
    <xf numFmtId="41" fontId="3" fillId="0" borderId="0" xfId="0" applyNumberFormat="1" applyFont="1" applyBorder="1" applyAlignment="1" applyProtection="1">
      <alignment horizontal="right" vertical="center"/>
      <protection locked="0"/>
    </xf>
    <xf numFmtId="179" fontId="3" fillId="0" borderId="0" xfId="0" applyNumberFormat="1" applyFont="1" applyBorder="1" applyAlignment="1">
      <alignment vertical="center"/>
    </xf>
    <xf numFmtId="182" fontId="3" fillId="0" borderId="0" xfId="2" applyNumberFormat="1" applyFont="1" applyFill="1" applyBorder="1" applyAlignment="1">
      <alignment horizontal="right"/>
    </xf>
    <xf numFmtId="183"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3" fontId="3" fillId="0" borderId="1" xfId="2" applyNumberFormat="1" applyFont="1" applyFill="1" applyBorder="1" applyAlignment="1">
      <alignment horizontal="right"/>
    </xf>
    <xf numFmtId="182" fontId="3" fillId="0" borderId="0" xfId="4" applyNumberFormat="1" applyFont="1" applyFill="1" applyBorder="1" applyAlignment="1">
      <alignment horizontal="left"/>
    </xf>
    <xf numFmtId="182" fontId="3" fillId="0" borderId="0" xfId="2" applyNumberFormat="1" applyFont="1" applyFill="1" applyBorder="1" applyAlignment="1">
      <alignment horizontal="left"/>
    </xf>
    <xf numFmtId="182" fontId="3" fillId="0" borderId="1" xfId="2" applyNumberFormat="1" applyFont="1" applyFill="1" applyBorder="1" applyAlignment="1">
      <alignment horizontal="left"/>
    </xf>
    <xf numFmtId="181"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6" xfId="4" applyFont="1" applyBorder="1" applyAlignment="1">
      <alignment horizontal="center" vertical="center"/>
    </xf>
    <xf numFmtId="0" fontId="3" fillId="0" borderId="26"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41" fontId="3" fillId="0" borderId="8" xfId="4" applyNumberFormat="1" applyFont="1" applyBorder="1" applyAlignment="1">
      <alignment horizontal="right"/>
    </xf>
    <xf numFmtId="41" fontId="3" fillId="0" borderId="0" xfId="4" applyNumberFormat="1" applyFont="1" applyBorder="1" applyAlignment="1">
      <alignment horizontal="right"/>
    </xf>
    <xf numFmtId="41" fontId="3" fillId="0" borderId="2" xfId="4" applyNumberFormat="1" applyFont="1" applyBorder="1" applyAlignment="1">
      <alignment horizontal="right"/>
    </xf>
    <xf numFmtId="41" fontId="3" fillId="0" borderId="0" xfId="1" applyNumberFormat="1" applyFont="1" applyBorder="1" applyAlignment="1" applyProtection="1">
      <alignment horizontal="right" vertical="center"/>
    </xf>
    <xf numFmtId="38" fontId="3" fillId="0" borderId="0" xfId="1" applyFont="1" applyFill="1" applyAlignment="1">
      <alignment vertical="center"/>
    </xf>
    <xf numFmtId="38" fontId="10"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Border="1" applyAlignment="1">
      <alignment horizontal="right" vertical="center"/>
    </xf>
    <xf numFmtId="38" fontId="3" fillId="0" borderId="0" xfId="1" applyFont="1" applyAlignment="1">
      <alignment vertical="center"/>
    </xf>
    <xf numFmtId="38" fontId="3" fillId="0" borderId="0" xfId="1" applyFont="1" applyAlignment="1">
      <alignment horizontal="right" vertical="center"/>
    </xf>
    <xf numFmtId="38" fontId="3" fillId="0" borderId="8" xfId="1" applyFont="1" applyBorder="1" applyAlignment="1">
      <alignment horizontal="right" vertical="center"/>
    </xf>
    <xf numFmtId="38" fontId="3" fillId="0" borderId="0" xfId="1" quotePrefix="1" applyFont="1" applyAlignment="1">
      <alignment horizontal="right" vertical="center"/>
    </xf>
    <xf numFmtId="38" fontId="3" fillId="0" borderId="0" xfId="1" quotePrefix="1" applyFont="1" applyBorder="1" applyAlignment="1">
      <alignment horizontal="right" vertical="center"/>
    </xf>
    <xf numFmtId="38" fontId="3" fillId="0" borderId="8" xfId="1" applyFont="1" applyBorder="1" applyAlignment="1">
      <alignment vertical="center"/>
    </xf>
    <xf numFmtId="0" fontId="3" fillId="0" borderId="0" xfId="1" applyNumberFormat="1" applyFont="1" applyBorder="1" applyAlignment="1">
      <alignment vertical="center"/>
    </xf>
    <xf numFmtId="0" fontId="3" fillId="0" borderId="0" xfId="1" applyNumberFormat="1" applyFont="1" applyBorder="1" applyAlignment="1">
      <alignment horizontal="right" vertical="center"/>
    </xf>
    <xf numFmtId="0" fontId="10" fillId="0" borderId="0" xfId="1" applyNumberFormat="1" applyFont="1" applyBorder="1" applyAlignment="1">
      <alignment horizontal="right"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right" vertical="center"/>
    </xf>
    <xf numFmtId="0" fontId="3" fillId="0" borderId="0" xfId="0" applyNumberFormat="1" applyFont="1" applyFill="1" applyBorder="1" applyAlignment="1">
      <alignment vertical="center"/>
    </xf>
    <xf numFmtId="0" fontId="4" fillId="0" borderId="0" xfId="0" applyFont="1" applyBorder="1"/>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xf>
    <xf numFmtId="41" fontId="3" fillId="0" borderId="0" xfId="0" applyNumberFormat="1" applyFont="1" applyBorder="1" applyAlignment="1" applyProtection="1">
      <alignment vertical="center"/>
      <protection locked="0"/>
    </xf>
    <xf numFmtId="179" fontId="3" fillId="0" borderId="0" xfId="1" applyNumberFormat="1" applyFont="1" applyAlignment="1">
      <alignment vertical="center"/>
    </xf>
    <xf numFmtId="179" fontId="3" fillId="0" borderId="1" xfId="1" applyNumberFormat="1" applyFont="1" applyBorder="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19" xfId="0" applyFont="1" applyBorder="1" applyAlignment="1"/>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Alignment="1"/>
    <xf numFmtId="0" fontId="4" fillId="0" borderId="0" xfId="0" applyFont="1" applyAlignment="1"/>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7" fillId="0" borderId="0" xfId="0" applyFont="1" applyBorder="1" applyAlignment="1"/>
    <xf numFmtId="0" fontId="3" fillId="0" borderId="0" xfId="0" applyFont="1" applyBorder="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4" fillId="0" borderId="0" xfId="0" applyFont="1" applyFill="1" applyAlignment="1">
      <alignment horizontal="distributed"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6"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3" fillId="0" borderId="0" xfId="0" applyFont="1" applyFill="1" applyAlignment="1">
      <alignment horizontal="righ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5" xfId="0" applyFont="1" applyBorder="1" applyAlignment="1">
      <alignment horizontal="center" vertical="center"/>
    </xf>
    <xf numFmtId="0" fontId="3" fillId="0" borderId="0" xfId="0" applyFont="1" applyFill="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distributed" textRotation="255"/>
    </xf>
    <xf numFmtId="0" fontId="3" fillId="0" borderId="28" xfId="0" applyFont="1" applyBorder="1" applyAlignment="1">
      <alignment horizontal="center" vertical="distributed" textRotation="255" wrapText="1"/>
    </xf>
    <xf numFmtId="0" fontId="3" fillId="0" borderId="28" xfId="0" applyFont="1" applyBorder="1" applyAlignment="1">
      <alignment horizontal="center" vertical="distributed" textRotation="255"/>
    </xf>
    <xf numFmtId="0" fontId="3" fillId="0" borderId="8" xfId="0" applyFont="1" applyBorder="1" applyAlignment="1">
      <alignment horizontal="center" vertical="distributed" textRotation="255" wrapText="1"/>
    </xf>
    <xf numFmtId="0" fontId="3" fillId="0" borderId="8" xfId="0" applyFont="1" applyBorder="1" applyAlignment="1">
      <alignment horizontal="center" vertical="distributed" textRotation="255"/>
    </xf>
    <xf numFmtId="0" fontId="3" fillId="0" borderId="0" xfId="0" applyFont="1" applyAlignment="1">
      <alignment horizontal="distributed" vertical="center" justifyLastLine="1"/>
    </xf>
    <xf numFmtId="0" fontId="3"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2" xfId="0" applyFont="1" applyBorder="1" applyAlignment="1">
      <alignment horizontal="distributed" vertical="center" justifyLastLine="1"/>
    </xf>
    <xf numFmtId="0" fontId="6" fillId="0" borderId="0" xfId="0" applyFont="1" applyFill="1" applyAlignment="1">
      <alignment horizontal="left" vertical="center"/>
    </xf>
    <xf numFmtId="0" fontId="3" fillId="0" borderId="25" xfId="4" applyFont="1" applyBorder="1" applyAlignment="1">
      <alignment horizontal="center" vertical="center"/>
    </xf>
    <xf numFmtId="0" fontId="3" fillId="0" borderId="30"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31"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31" xfId="4" applyFont="1" applyBorder="1" applyAlignment="1">
      <alignment horizontal="center" vertical="center"/>
    </xf>
    <xf numFmtId="0" fontId="3" fillId="0" borderId="16" xfId="4" applyFont="1" applyBorder="1" applyAlignment="1">
      <alignment horizontal="center" vertical="center"/>
    </xf>
    <xf numFmtId="0" fontId="3" fillId="0" borderId="25" xfId="4" applyFont="1" applyBorder="1" applyAlignment="1">
      <alignment horizontal="center" vertical="center" wrapText="1"/>
    </xf>
    <xf numFmtId="0" fontId="3" fillId="0" borderId="30" xfId="4" applyFont="1" applyBorder="1" applyAlignment="1">
      <alignment horizontal="center" vertical="center" wrapText="1"/>
    </xf>
    <xf numFmtId="0" fontId="3" fillId="0" borderId="24" xfId="4" applyFont="1" applyBorder="1" applyAlignment="1">
      <alignment horizontal="center" vertical="center"/>
    </xf>
    <xf numFmtId="0" fontId="3" fillId="0" borderId="17" xfId="4" applyFont="1" applyBorder="1" applyAlignment="1">
      <alignment horizontal="center" vertical="center"/>
    </xf>
    <xf numFmtId="0" fontId="3" fillId="0" borderId="25" xfId="4" applyFont="1" applyBorder="1" applyAlignment="1">
      <alignment horizontal="center" wrapText="1"/>
    </xf>
    <xf numFmtId="0" fontId="3" fillId="0" borderId="24" xfId="4" applyFont="1" applyBorder="1" applyAlignment="1">
      <alignment horizontal="center" wrapText="1"/>
    </xf>
    <xf numFmtId="0" fontId="3" fillId="0" borderId="25"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9" xfId="0" applyNumberFormat="1" applyFont="1" applyBorder="1" applyAlignment="1">
      <alignment vertical="center"/>
    </xf>
    <xf numFmtId="0" fontId="4" fillId="0" borderId="19" xfId="0" applyFont="1" applyBorder="1"/>
    <xf numFmtId="0" fontId="3" fillId="0" borderId="25" xfId="0" applyFont="1" applyBorder="1" applyAlignment="1">
      <alignment horizontal="left" vertical="center"/>
    </xf>
    <xf numFmtId="0" fontId="3" fillId="0" borderId="14" xfId="0" applyFont="1" applyBorder="1" applyAlignment="1">
      <alignment horizontal="center" vertical="center"/>
    </xf>
    <xf numFmtId="0" fontId="4" fillId="0" borderId="0" xfId="0" applyFont="1" applyAlignment="1">
      <alignment vertical="center"/>
    </xf>
    <xf numFmtId="49" fontId="3" fillId="0" borderId="19" xfId="0" applyNumberFormat="1" applyFont="1" applyBorder="1" applyAlignment="1"/>
    <xf numFmtId="0" fontId="4" fillId="0" borderId="19" xfId="0" applyFont="1" applyBorder="1" applyAlignment="1"/>
    <xf numFmtId="0" fontId="3" fillId="0" borderId="0" xfId="0" applyFont="1" applyAlignment="1">
      <alignment horizontal="left" vertical="center"/>
    </xf>
    <xf numFmtId="0" fontId="6" fillId="0" borderId="0" xfId="0" applyFont="1" applyAlignment="1">
      <alignment horizontal="left"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shrinkToFit="1"/>
    </xf>
    <xf numFmtId="0" fontId="0" fillId="0" borderId="12" xfId="0" applyBorder="1" applyAlignment="1">
      <alignment vertic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xf>
    <xf numFmtId="0" fontId="3" fillId="0" borderId="13" xfId="0" applyFont="1" applyBorder="1" applyAlignment="1">
      <alignment horizontal="center" vertical="center" wrapText="1"/>
    </xf>
    <xf numFmtId="0" fontId="3" fillId="0" borderId="24" xfId="0" applyFont="1" applyBorder="1" applyAlignment="1">
      <alignment horizontal="center"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4</xdr:col>
      <xdr:colOff>19050</xdr:colOff>
      <xdr:row>5</xdr:row>
      <xdr:rowOff>228600</xdr:rowOff>
    </xdr:to>
    <xdr:sp macro="" textlink="">
      <xdr:nvSpPr>
        <xdr:cNvPr id="8536" name="Line 1"/>
        <xdr:cNvSpPr>
          <a:spLocks noChangeShapeType="1"/>
        </xdr:cNvSpPr>
      </xdr:nvSpPr>
      <xdr:spPr bwMode="auto">
        <a:xfrm>
          <a:off x="0" y="571500"/>
          <a:ext cx="125730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tabSelected="1" workbookViewId="0">
      <selection sqref="A1:I1"/>
    </sheetView>
  </sheetViews>
  <sheetFormatPr defaultRowHeight="13.5"/>
  <cols>
    <col min="1" max="1" width="1.75" style="1" customWidth="1"/>
    <col min="2" max="2" width="2.75" style="1" customWidth="1"/>
    <col min="3" max="3" width="1.75" style="1" customWidth="1"/>
    <col min="4" max="4" width="18.375" style="1" bestFit="1" customWidth="1"/>
    <col min="5" max="5" width="1.25" style="1" customWidth="1"/>
    <col min="6" max="9" width="16.5" style="1" customWidth="1"/>
    <col min="10" max="10" width="17.125" style="1" customWidth="1"/>
    <col min="11" max="14" width="16.5" style="1" customWidth="1"/>
    <col min="15" max="17" width="2.75" style="1" customWidth="1"/>
    <col min="18" max="16384" width="9" style="3"/>
  </cols>
  <sheetData>
    <row r="1" spans="1:17" ht="21">
      <c r="A1" s="238" t="s">
        <v>444</v>
      </c>
      <c r="B1" s="238"/>
      <c r="C1" s="238"/>
      <c r="D1" s="238"/>
      <c r="E1" s="238"/>
      <c r="F1" s="238"/>
      <c r="G1" s="238"/>
      <c r="H1" s="238"/>
      <c r="I1" s="238"/>
      <c r="J1" s="239" t="s">
        <v>445</v>
      </c>
      <c r="K1" s="239"/>
      <c r="L1" s="239"/>
      <c r="M1" s="239"/>
      <c r="N1" s="239"/>
      <c r="O1" s="239"/>
      <c r="P1" s="239"/>
      <c r="Q1" s="239"/>
    </row>
    <row r="2" spans="1:17" ht="12" customHeight="1"/>
    <row r="3" spans="1:17" ht="17.25">
      <c r="A3" s="240" t="s">
        <v>609</v>
      </c>
      <c r="B3" s="240"/>
      <c r="C3" s="240"/>
      <c r="D3" s="240"/>
      <c r="E3" s="240"/>
      <c r="F3" s="240"/>
      <c r="G3" s="240"/>
      <c r="H3" s="240"/>
      <c r="I3" s="240"/>
      <c r="J3" s="241" t="s">
        <v>0</v>
      </c>
      <c r="K3" s="241"/>
      <c r="L3" s="241"/>
      <c r="M3" s="241"/>
      <c r="N3" s="241"/>
      <c r="O3" s="241"/>
      <c r="P3" s="241"/>
      <c r="Q3" s="241"/>
    </row>
    <row r="4" spans="1:17" ht="12" customHeight="1"/>
    <row r="5" spans="1:17" ht="13.5" customHeight="1">
      <c r="A5" s="228" t="s">
        <v>559</v>
      </c>
      <c r="B5" s="228"/>
      <c r="C5" s="228"/>
      <c r="D5" s="228"/>
      <c r="E5" s="228"/>
      <c r="F5" s="228"/>
      <c r="G5" s="228"/>
      <c r="H5" s="228"/>
      <c r="I5" s="228"/>
      <c r="J5" s="228"/>
      <c r="K5" s="228"/>
      <c r="L5" s="228"/>
      <c r="M5" s="228"/>
      <c r="N5" s="228"/>
      <c r="O5" s="228"/>
      <c r="P5" s="228"/>
      <c r="Q5" s="228"/>
    </row>
    <row r="6" spans="1:17" ht="12" customHeight="1"/>
    <row r="7" spans="1:17" ht="13.5" customHeight="1">
      <c r="A7" s="227" t="s">
        <v>1</v>
      </c>
      <c r="B7" s="227"/>
      <c r="C7" s="227"/>
      <c r="D7" s="227"/>
      <c r="E7" s="227"/>
      <c r="F7" s="227"/>
      <c r="G7" s="227"/>
      <c r="H7" s="227"/>
      <c r="I7" s="227"/>
      <c r="J7" s="228" t="s">
        <v>2</v>
      </c>
      <c r="K7" s="228"/>
      <c r="L7" s="228"/>
      <c r="M7" s="228"/>
      <c r="N7" s="228"/>
      <c r="O7" s="228"/>
      <c r="P7" s="228"/>
      <c r="Q7" s="228"/>
    </row>
    <row r="8" spans="1:17" ht="13.5" customHeight="1" thickBot="1">
      <c r="A8" s="229"/>
      <c r="B8" s="229"/>
      <c r="C8" s="229"/>
      <c r="D8" s="229"/>
      <c r="E8" s="229"/>
      <c r="F8" s="229"/>
      <c r="G8" s="229"/>
      <c r="H8" s="229"/>
      <c r="I8" s="229"/>
      <c r="J8" s="230" t="s">
        <v>343</v>
      </c>
      <c r="K8" s="230"/>
      <c r="L8" s="230"/>
      <c r="M8" s="230"/>
      <c r="N8" s="230"/>
      <c r="O8" s="230"/>
      <c r="P8" s="230"/>
      <c r="Q8" s="230"/>
    </row>
    <row r="9" spans="1:17" ht="18.75" customHeight="1">
      <c r="A9" s="235" t="s">
        <v>109</v>
      </c>
      <c r="B9" s="235"/>
      <c r="C9" s="235"/>
      <c r="D9" s="235"/>
      <c r="E9" s="236"/>
      <c r="F9" s="231" t="s">
        <v>110</v>
      </c>
      <c r="G9" s="233" t="s">
        <v>111</v>
      </c>
      <c r="H9" s="232" t="s">
        <v>446</v>
      </c>
      <c r="I9" s="232"/>
      <c r="J9" s="48" t="s">
        <v>112</v>
      </c>
      <c r="K9" s="235" t="s">
        <v>600</v>
      </c>
      <c r="L9" s="233" t="s">
        <v>115</v>
      </c>
      <c r="M9" s="236" t="s">
        <v>107</v>
      </c>
      <c r="N9" s="236" t="s">
        <v>108</v>
      </c>
      <c r="O9" s="231" t="s">
        <v>116</v>
      </c>
      <c r="P9" s="231"/>
      <c r="Q9" s="231"/>
    </row>
    <row r="10" spans="1:17" ht="18.75" customHeight="1">
      <c r="A10" s="232"/>
      <c r="B10" s="232"/>
      <c r="C10" s="232"/>
      <c r="D10" s="232"/>
      <c r="E10" s="237"/>
      <c r="F10" s="232"/>
      <c r="G10" s="234"/>
      <c r="H10" s="8" t="s">
        <v>113</v>
      </c>
      <c r="I10" s="58" t="s">
        <v>114</v>
      </c>
      <c r="J10" s="77" t="s">
        <v>106</v>
      </c>
      <c r="K10" s="232"/>
      <c r="L10" s="234"/>
      <c r="M10" s="237"/>
      <c r="N10" s="237"/>
      <c r="O10" s="232"/>
      <c r="P10" s="232"/>
      <c r="Q10" s="232"/>
    </row>
    <row r="11" spans="1:17" ht="6" customHeight="1">
      <c r="A11" s="5"/>
      <c r="B11" s="5"/>
      <c r="C11" s="5"/>
      <c r="D11" s="5"/>
      <c r="E11" s="6"/>
      <c r="F11" s="5"/>
      <c r="G11" s="5"/>
      <c r="H11" s="5"/>
      <c r="I11" s="5"/>
      <c r="J11" s="5"/>
      <c r="K11" s="5"/>
      <c r="L11" s="5"/>
      <c r="M11" s="5"/>
      <c r="N11" s="5"/>
      <c r="O11" s="11"/>
      <c r="P11" s="5"/>
      <c r="Q11" s="5"/>
    </row>
    <row r="12" spans="1:17" ht="13.5" customHeight="1">
      <c r="A12" s="231" t="s">
        <v>117</v>
      </c>
      <c r="B12" s="231"/>
      <c r="C12" s="231"/>
      <c r="D12" s="231"/>
      <c r="E12" s="249"/>
      <c r="F12" s="84">
        <f>SUM(F14:F22)</f>
        <v>5967</v>
      </c>
      <c r="G12" s="84">
        <f>SUM(G14:G22)</f>
        <v>38767</v>
      </c>
      <c r="H12" s="84">
        <f>SUM(I12:J12)</f>
        <v>116844910</v>
      </c>
      <c r="I12" s="84">
        <f>SUM(I14:I22)</f>
        <v>114714303</v>
      </c>
      <c r="J12" s="84">
        <f>SUM(J14:J22)</f>
        <v>2130607</v>
      </c>
      <c r="K12" s="144">
        <f>IF(SUM(K14:K22)=0,"-",SUM(K14:K22))</f>
        <v>6907190</v>
      </c>
      <c r="L12" s="84">
        <f>SUM(L14:L22)</f>
        <v>468132</v>
      </c>
      <c r="M12" s="145">
        <f>G12/F12</f>
        <v>6.4968996145466731</v>
      </c>
      <c r="N12" s="84">
        <f>I12/F12</f>
        <v>19224.786827551532</v>
      </c>
      <c r="O12" s="245" t="s">
        <v>123</v>
      </c>
      <c r="P12" s="231"/>
      <c r="Q12" s="231"/>
    </row>
    <row r="13" spans="1:17" ht="6" customHeight="1">
      <c r="A13" s="243"/>
      <c r="B13" s="244"/>
      <c r="C13" s="244"/>
      <c r="D13" s="244"/>
      <c r="E13" s="60"/>
      <c r="F13" s="84"/>
      <c r="G13" s="84"/>
      <c r="H13" s="84" t="s">
        <v>417</v>
      </c>
      <c r="I13" s="84"/>
      <c r="J13" s="84"/>
      <c r="K13" s="84"/>
      <c r="L13" s="84"/>
      <c r="M13" s="145"/>
      <c r="N13" s="84"/>
      <c r="O13" s="245"/>
      <c r="P13" s="231"/>
      <c r="Q13" s="231"/>
    </row>
    <row r="14" spans="1:17" ht="13.5" customHeight="1">
      <c r="A14" s="248" t="s">
        <v>379</v>
      </c>
      <c r="B14" s="248"/>
      <c r="C14" s="248"/>
      <c r="D14" s="15" t="s">
        <v>362</v>
      </c>
      <c r="E14" s="27"/>
      <c r="F14" s="84">
        <v>1189</v>
      </c>
      <c r="G14" s="84">
        <v>10815</v>
      </c>
      <c r="H14" s="84">
        <f>SUM(I14:J14)</f>
        <v>75147323</v>
      </c>
      <c r="I14" s="84">
        <v>74223288</v>
      </c>
      <c r="J14" s="84">
        <v>924035</v>
      </c>
      <c r="K14" s="90">
        <v>2277865</v>
      </c>
      <c r="L14" s="90">
        <v>0</v>
      </c>
      <c r="M14" s="145">
        <f t="shared" ref="M14:M22" si="0">G14/F14</f>
        <v>9.0958788898233802</v>
      </c>
      <c r="N14" s="84">
        <f t="shared" ref="N14:N22" si="1">I14/F14</f>
        <v>62424.968881412955</v>
      </c>
      <c r="O14" s="246" t="s">
        <v>379</v>
      </c>
      <c r="P14" s="247"/>
      <c r="Q14" s="247"/>
    </row>
    <row r="15" spans="1:17" ht="6" customHeight="1">
      <c r="A15" s="248"/>
      <c r="B15" s="244"/>
      <c r="C15" s="244"/>
      <c r="D15" s="244"/>
      <c r="E15" s="60"/>
      <c r="F15" s="84"/>
      <c r="G15" s="84"/>
      <c r="H15" s="84"/>
      <c r="I15" s="84"/>
      <c r="J15" s="84"/>
      <c r="K15" s="89"/>
      <c r="L15" s="89"/>
      <c r="M15" s="145"/>
      <c r="N15" s="84"/>
      <c r="O15" s="17"/>
      <c r="P15" s="18"/>
      <c r="Q15" s="18"/>
    </row>
    <row r="16" spans="1:17" ht="13.5" customHeight="1">
      <c r="A16" s="14"/>
      <c r="B16" s="14" t="s">
        <v>380</v>
      </c>
      <c r="C16" s="14"/>
      <c r="D16" s="15" t="s">
        <v>118</v>
      </c>
      <c r="E16" s="16"/>
      <c r="F16" s="84">
        <v>19</v>
      </c>
      <c r="G16" s="84">
        <v>1967</v>
      </c>
      <c r="H16" s="84">
        <f t="shared" ref="H16:H22" si="2">SUM(I16:J16)</f>
        <v>6126345</v>
      </c>
      <c r="I16" s="84">
        <v>6120958</v>
      </c>
      <c r="J16" s="84">
        <v>5387</v>
      </c>
      <c r="K16" s="90">
        <v>1218160</v>
      </c>
      <c r="L16" s="89">
        <v>86602</v>
      </c>
      <c r="M16" s="145">
        <f t="shared" si="0"/>
        <v>103.52631578947368</v>
      </c>
      <c r="N16" s="84">
        <f t="shared" si="1"/>
        <v>322155.68421052629</v>
      </c>
      <c r="O16" s="17"/>
      <c r="P16" s="14" t="s">
        <v>380</v>
      </c>
      <c r="Q16" s="18"/>
    </row>
    <row r="17" spans="1:17" ht="13.5" customHeight="1">
      <c r="A17" s="14"/>
      <c r="B17" s="14" t="s">
        <v>381</v>
      </c>
      <c r="C17" s="14"/>
      <c r="D17" s="15" t="s">
        <v>372</v>
      </c>
      <c r="E17" s="16"/>
      <c r="F17" s="84">
        <v>682</v>
      </c>
      <c r="G17" s="84">
        <v>2794</v>
      </c>
      <c r="H17" s="84">
        <f t="shared" si="2"/>
        <v>3803700</v>
      </c>
      <c r="I17" s="84">
        <v>3783885</v>
      </c>
      <c r="J17" s="84">
        <v>19815</v>
      </c>
      <c r="K17" s="90">
        <v>762579</v>
      </c>
      <c r="L17" s="89">
        <v>64645</v>
      </c>
      <c r="M17" s="145">
        <f t="shared" si="0"/>
        <v>4.096774193548387</v>
      </c>
      <c r="N17" s="84">
        <f t="shared" si="1"/>
        <v>5548.218475073314</v>
      </c>
      <c r="O17" s="17"/>
      <c r="P17" s="14" t="s">
        <v>381</v>
      </c>
      <c r="Q17" s="18"/>
    </row>
    <row r="18" spans="1:17" ht="13.5" customHeight="1">
      <c r="A18" s="14"/>
      <c r="B18" s="14" t="s">
        <v>382</v>
      </c>
      <c r="C18" s="14"/>
      <c r="D18" s="15" t="s">
        <v>119</v>
      </c>
      <c r="E18" s="16"/>
      <c r="F18" s="84">
        <v>1964</v>
      </c>
      <c r="G18" s="84">
        <v>11205</v>
      </c>
      <c r="H18" s="84">
        <f t="shared" si="2"/>
        <v>12904094</v>
      </c>
      <c r="I18" s="84">
        <v>12742043</v>
      </c>
      <c r="J18" s="84">
        <v>162051</v>
      </c>
      <c r="K18" s="90">
        <v>553324</v>
      </c>
      <c r="L18" s="89">
        <v>138116</v>
      </c>
      <c r="M18" s="145">
        <f t="shared" si="0"/>
        <v>5.705193482688391</v>
      </c>
      <c r="N18" s="84">
        <f t="shared" si="1"/>
        <v>6487.8019348268836</v>
      </c>
      <c r="O18" s="17"/>
      <c r="P18" s="14" t="s">
        <v>382</v>
      </c>
      <c r="Q18" s="18"/>
    </row>
    <row r="19" spans="1:17" ht="6" customHeight="1">
      <c r="A19" s="14"/>
      <c r="B19" s="14"/>
      <c r="C19" s="14"/>
      <c r="D19" s="15"/>
      <c r="E19" s="16"/>
      <c r="F19" s="84"/>
      <c r="G19" s="84"/>
      <c r="H19" s="84"/>
      <c r="I19" s="84"/>
      <c r="J19" s="84"/>
      <c r="K19" s="89"/>
      <c r="L19" s="89"/>
      <c r="M19" s="145"/>
      <c r="N19" s="84"/>
      <c r="O19" s="17"/>
      <c r="P19" s="14"/>
      <c r="Q19" s="18"/>
    </row>
    <row r="20" spans="1:17" ht="13.5" customHeight="1">
      <c r="A20" s="14"/>
      <c r="B20" s="14" t="s">
        <v>383</v>
      </c>
      <c r="C20" s="14"/>
      <c r="D20" s="15" t="s">
        <v>120</v>
      </c>
      <c r="E20" s="16"/>
      <c r="F20" s="84">
        <v>180</v>
      </c>
      <c r="G20" s="84">
        <v>1330</v>
      </c>
      <c r="H20" s="146">
        <f t="shared" si="2"/>
        <v>3768807</v>
      </c>
      <c r="I20" s="146">
        <v>3177829</v>
      </c>
      <c r="J20" s="146">
        <v>590978</v>
      </c>
      <c r="K20" s="147">
        <v>272646</v>
      </c>
      <c r="L20" s="148">
        <v>8608</v>
      </c>
      <c r="M20" s="145">
        <f t="shared" si="0"/>
        <v>7.3888888888888893</v>
      </c>
      <c r="N20" s="84">
        <f t="shared" si="1"/>
        <v>17654.605555555554</v>
      </c>
      <c r="O20" s="17"/>
      <c r="P20" s="14" t="s">
        <v>383</v>
      </c>
      <c r="Q20" s="18"/>
    </row>
    <row r="21" spans="1:17" ht="13.5" customHeight="1">
      <c r="A21" s="14"/>
      <c r="B21" s="14" t="s">
        <v>384</v>
      </c>
      <c r="C21" s="14"/>
      <c r="D21" s="15" t="s">
        <v>121</v>
      </c>
      <c r="E21" s="16"/>
      <c r="F21" s="84">
        <v>335</v>
      </c>
      <c r="G21" s="84">
        <v>1724</v>
      </c>
      <c r="H21" s="146">
        <f t="shared" si="2"/>
        <v>3260207</v>
      </c>
      <c r="I21" s="146">
        <v>3062497</v>
      </c>
      <c r="J21" s="146">
        <v>197710</v>
      </c>
      <c r="K21" s="147">
        <v>374038</v>
      </c>
      <c r="L21" s="149">
        <v>49686</v>
      </c>
      <c r="M21" s="145">
        <f t="shared" si="0"/>
        <v>5.1462686567164182</v>
      </c>
      <c r="N21" s="84">
        <f t="shared" si="1"/>
        <v>9141.7820895522382</v>
      </c>
      <c r="O21" s="17"/>
      <c r="P21" s="14" t="s">
        <v>384</v>
      </c>
      <c r="Q21" s="18"/>
    </row>
    <row r="22" spans="1:17" ht="13.5" customHeight="1">
      <c r="A22" s="14"/>
      <c r="B22" s="14" t="s">
        <v>385</v>
      </c>
      <c r="C22" s="14"/>
      <c r="D22" s="15" t="s">
        <v>122</v>
      </c>
      <c r="E22" s="16"/>
      <c r="F22" s="89">
        <v>1598</v>
      </c>
      <c r="G22" s="89">
        <v>8932</v>
      </c>
      <c r="H22" s="148">
        <f t="shared" si="2"/>
        <v>11834434</v>
      </c>
      <c r="I22" s="148">
        <v>11603803</v>
      </c>
      <c r="J22" s="148">
        <v>230631</v>
      </c>
      <c r="K22" s="147">
        <v>1448578</v>
      </c>
      <c r="L22" s="148">
        <v>120475</v>
      </c>
      <c r="M22" s="150">
        <f t="shared" si="0"/>
        <v>5.5894868585732169</v>
      </c>
      <c r="N22" s="89">
        <f t="shared" si="1"/>
        <v>7261.4536921151439</v>
      </c>
      <c r="O22" s="17"/>
      <c r="P22" s="14" t="s">
        <v>385</v>
      </c>
      <c r="Q22" s="18"/>
    </row>
    <row r="23" spans="1:17" ht="6" customHeight="1" thickBot="1">
      <c r="A23" s="19"/>
      <c r="B23" s="19"/>
      <c r="C23" s="19"/>
      <c r="D23" s="4"/>
      <c r="E23" s="61"/>
      <c r="F23" s="4"/>
      <c r="G23" s="4"/>
      <c r="H23" s="4"/>
      <c r="I23" s="4"/>
      <c r="J23" s="4"/>
      <c r="K23" s="4"/>
      <c r="L23" s="4"/>
      <c r="M23" s="4"/>
      <c r="N23" s="4"/>
      <c r="O23" s="20"/>
      <c r="P23" s="21"/>
      <c r="Q23" s="21"/>
    </row>
    <row r="24" spans="1:17" s="22" customFormat="1" ht="13.5" customHeight="1">
      <c r="A24" s="242" t="s">
        <v>452</v>
      </c>
      <c r="B24" s="242"/>
      <c r="C24" s="242"/>
      <c r="D24" s="242"/>
      <c r="E24" s="242"/>
      <c r="F24" s="242"/>
      <c r="G24" s="242"/>
      <c r="H24" s="242"/>
      <c r="I24" s="242"/>
      <c r="J24" s="242"/>
      <c r="K24" s="242"/>
      <c r="L24" s="242"/>
      <c r="M24" s="242"/>
      <c r="N24" s="242"/>
      <c r="O24" s="242"/>
      <c r="P24" s="242"/>
      <c r="Q24" s="242"/>
    </row>
  </sheetData>
  <mergeCells count="28">
    <mergeCell ref="A24:I24"/>
    <mergeCell ref="J24:Q24"/>
    <mergeCell ref="A13:D13"/>
    <mergeCell ref="O12:Q12"/>
    <mergeCell ref="O13:Q13"/>
    <mergeCell ref="O14:Q14"/>
    <mergeCell ref="A14:C14"/>
    <mergeCell ref="A15:D15"/>
    <mergeCell ref="A12:E12"/>
    <mergeCell ref="A1:I1"/>
    <mergeCell ref="J1:Q1"/>
    <mergeCell ref="A3:I3"/>
    <mergeCell ref="J3:Q3"/>
    <mergeCell ref="A5:I5"/>
    <mergeCell ref="J5:Q5"/>
    <mergeCell ref="A7:I7"/>
    <mergeCell ref="J7:Q7"/>
    <mergeCell ref="A8:I8"/>
    <mergeCell ref="J8:Q8"/>
    <mergeCell ref="F9:F10"/>
    <mergeCell ref="H9:I9"/>
    <mergeCell ref="G9:G10"/>
    <mergeCell ref="K9:K10"/>
    <mergeCell ref="N9:N10"/>
    <mergeCell ref="O9:Q10"/>
    <mergeCell ref="L9:L10"/>
    <mergeCell ref="M9:M10"/>
    <mergeCell ref="A9:E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workbookViewId="0">
      <pane xSplit="4" ySplit="1" topLeftCell="E2" activePane="bottomRight" state="frozen"/>
      <selection activeCell="S27" sqref="S27:T27"/>
      <selection pane="topRight" activeCell="S27" sqref="S27:T27"/>
      <selection pane="bottomLeft" activeCell="S27" sqref="S27:T27"/>
      <selection pane="bottomRight" sqref="A1:K1"/>
    </sheetView>
  </sheetViews>
  <sheetFormatPr defaultRowHeight="13.5"/>
  <cols>
    <col min="1" max="1" width="9.75" style="95" customWidth="1"/>
    <col min="2" max="2" width="1" style="95" customWidth="1"/>
    <col min="3" max="3" width="3.25" style="95" customWidth="1"/>
    <col min="4" max="4" width="2.25" style="132" customWidth="1"/>
    <col min="5" max="5" width="10.625" style="95" customWidth="1"/>
    <col min="6" max="6" width="13.125" style="95" customWidth="1"/>
    <col min="7" max="7" width="9.375" style="95" customWidth="1"/>
    <col min="8" max="8" width="11.25" style="95" customWidth="1"/>
    <col min="9" max="9" width="8.125" style="95" customWidth="1"/>
    <col min="10" max="10" width="10.375" style="95" customWidth="1"/>
    <col min="11" max="11" width="12.875" style="95" customWidth="1"/>
    <col min="12" max="12" width="10.625" style="95" customWidth="1"/>
    <col min="13" max="13" width="13.125" style="95" customWidth="1"/>
    <col min="14" max="14" width="9.375" style="95" customWidth="1"/>
    <col min="15" max="15" width="11.875" style="95" customWidth="1"/>
    <col min="16" max="16" width="14.375" style="95" customWidth="1"/>
    <col min="17" max="17" width="10.75" style="95" customWidth="1"/>
    <col min="18" max="18" width="12.75" style="95" customWidth="1"/>
    <col min="19" max="19" width="9.375" style="95" customWidth="1"/>
    <col min="20" max="20" width="9.875" style="76" customWidth="1"/>
    <col min="21" max="16384" width="9" style="76"/>
  </cols>
  <sheetData>
    <row r="1" spans="1:21" ht="17.25">
      <c r="A1" s="274" t="s">
        <v>611</v>
      </c>
      <c r="B1" s="274"/>
      <c r="C1" s="274"/>
      <c r="D1" s="274"/>
      <c r="E1" s="274"/>
      <c r="F1" s="274"/>
      <c r="G1" s="274"/>
      <c r="H1" s="274"/>
      <c r="I1" s="274"/>
      <c r="J1" s="274"/>
      <c r="K1" s="274"/>
      <c r="L1" s="272" t="s">
        <v>365</v>
      </c>
      <c r="M1" s="272"/>
      <c r="N1" s="272"/>
      <c r="O1" s="272"/>
      <c r="P1" s="272"/>
      <c r="Q1" s="272"/>
      <c r="R1" s="272"/>
      <c r="S1" s="272"/>
    </row>
    <row r="3" spans="1:21" ht="14.25" thickBot="1">
      <c r="A3" s="280"/>
      <c r="B3" s="280"/>
      <c r="C3" s="280"/>
      <c r="D3" s="280"/>
      <c r="E3" s="280"/>
      <c r="F3" s="280"/>
      <c r="G3" s="280"/>
      <c r="H3" s="280"/>
      <c r="I3" s="280"/>
      <c r="J3" s="280"/>
      <c r="K3" s="280"/>
      <c r="L3" s="277" t="s">
        <v>346</v>
      </c>
      <c r="M3" s="277"/>
      <c r="N3" s="277"/>
      <c r="O3" s="277"/>
      <c r="P3" s="277"/>
      <c r="Q3" s="277"/>
      <c r="R3" s="277"/>
      <c r="S3" s="277"/>
    </row>
    <row r="4" spans="1:21" ht="18.75" customHeight="1">
      <c r="A4" s="325" t="s">
        <v>342</v>
      </c>
      <c r="B4" s="325"/>
      <c r="C4" s="325"/>
      <c r="D4" s="326"/>
      <c r="E4" s="265" t="s">
        <v>226</v>
      </c>
      <c r="F4" s="265"/>
      <c r="G4" s="265"/>
      <c r="H4" s="265"/>
      <c r="I4" s="265"/>
      <c r="J4" s="270" t="s">
        <v>227</v>
      </c>
      <c r="K4" s="271"/>
      <c r="L4" s="265" t="s">
        <v>228</v>
      </c>
      <c r="M4" s="265"/>
      <c r="N4" s="268"/>
      <c r="O4" s="265" t="s">
        <v>232</v>
      </c>
      <c r="P4" s="265"/>
      <c r="Q4" s="265"/>
      <c r="R4" s="265"/>
      <c r="S4" s="265"/>
    </row>
    <row r="5" spans="1:21" ht="18.75" customHeight="1">
      <c r="A5" s="327"/>
      <c r="B5" s="327"/>
      <c r="C5" s="327"/>
      <c r="D5" s="328"/>
      <c r="E5" s="323" t="s">
        <v>229</v>
      </c>
      <c r="F5" s="321" t="s">
        <v>230</v>
      </c>
      <c r="G5" s="265" t="s">
        <v>363</v>
      </c>
      <c r="H5" s="268"/>
      <c r="I5" s="127" t="s">
        <v>224</v>
      </c>
      <c r="J5" s="334" t="s">
        <v>231</v>
      </c>
      <c r="K5" s="332"/>
      <c r="L5" s="332" t="s">
        <v>364</v>
      </c>
      <c r="M5" s="333"/>
      <c r="N5" s="129" t="s">
        <v>224</v>
      </c>
      <c r="O5" s="265" t="s">
        <v>233</v>
      </c>
      <c r="P5" s="268"/>
      <c r="Q5" s="265" t="s">
        <v>364</v>
      </c>
      <c r="R5" s="265"/>
      <c r="S5" s="130" t="s">
        <v>224</v>
      </c>
    </row>
    <row r="6" spans="1:21" ht="18.75" customHeight="1">
      <c r="A6" s="329" t="s">
        <v>450</v>
      </c>
      <c r="B6" s="329"/>
      <c r="C6" s="329"/>
      <c r="D6" s="330"/>
      <c r="E6" s="324"/>
      <c r="F6" s="322"/>
      <c r="G6" s="94" t="s">
        <v>274</v>
      </c>
      <c r="H6" s="94" t="s">
        <v>275</v>
      </c>
      <c r="I6" s="94" t="s">
        <v>225</v>
      </c>
      <c r="J6" s="100" t="s">
        <v>274</v>
      </c>
      <c r="K6" s="92" t="s">
        <v>276</v>
      </c>
      <c r="L6" s="94" t="s">
        <v>274</v>
      </c>
      <c r="M6" s="94" t="s">
        <v>276</v>
      </c>
      <c r="N6" s="94" t="s">
        <v>225</v>
      </c>
      <c r="O6" s="94" t="s">
        <v>273</v>
      </c>
      <c r="P6" s="94" t="s">
        <v>276</v>
      </c>
      <c r="Q6" s="94" t="s">
        <v>273</v>
      </c>
      <c r="R6" s="92" t="s">
        <v>276</v>
      </c>
      <c r="S6" s="131" t="s">
        <v>225</v>
      </c>
    </row>
    <row r="7" spans="1:21">
      <c r="A7" s="73" t="s">
        <v>443</v>
      </c>
      <c r="B7" s="132" t="s">
        <v>442</v>
      </c>
      <c r="C7" s="143">
        <v>272</v>
      </c>
      <c r="D7" s="133" t="s">
        <v>376</v>
      </c>
      <c r="E7" s="67">
        <v>83076510</v>
      </c>
      <c r="F7" s="66">
        <v>15186852180</v>
      </c>
      <c r="G7" s="66">
        <v>305428</v>
      </c>
      <c r="H7" s="66">
        <v>55834015</v>
      </c>
      <c r="I7" s="66">
        <v>183</v>
      </c>
      <c r="J7" s="66">
        <v>59824203</v>
      </c>
      <c r="K7" s="66">
        <v>9942371254</v>
      </c>
      <c r="L7" s="66">
        <v>219942</v>
      </c>
      <c r="M7" s="66">
        <v>36552835</v>
      </c>
      <c r="N7" s="66">
        <v>166</v>
      </c>
      <c r="O7" s="66">
        <v>23252306</v>
      </c>
      <c r="P7" s="66">
        <v>5244480926</v>
      </c>
      <c r="Q7" s="66">
        <v>85486</v>
      </c>
      <c r="R7" s="66">
        <v>19281180</v>
      </c>
      <c r="S7" s="66">
        <v>226</v>
      </c>
    </row>
    <row r="8" spans="1:21">
      <c r="A8" s="73" t="s">
        <v>561</v>
      </c>
      <c r="B8" s="132" t="s">
        <v>442</v>
      </c>
      <c r="C8" s="143">
        <v>269</v>
      </c>
      <c r="D8" s="133" t="s">
        <v>376</v>
      </c>
      <c r="E8" s="67">
        <v>77388488</v>
      </c>
      <c r="F8" s="66">
        <v>16654199359</v>
      </c>
      <c r="G8" s="66">
        <v>287689.5464684015</v>
      </c>
      <c r="H8" s="66">
        <v>61911521.780669145</v>
      </c>
      <c r="I8" s="66">
        <v>215.20254225667259</v>
      </c>
      <c r="J8" s="66">
        <v>56578593</v>
      </c>
      <c r="K8" s="66">
        <v>10830206312</v>
      </c>
      <c r="L8" s="66">
        <v>210329.34200743496</v>
      </c>
      <c r="M8" s="66">
        <v>40260990.007434942</v>
      </c>
      <c r="N8" s="66">
        <v>191.41879883792797</v>
      </c>
      <c r="O8" s="66">
        <v>20809895</v>
      </c>
      <c r="P8" s="66">
        <v>5823993047</v>
      </c>
      <c r="Q8" s="66">
        <v>77360.204460966546</v>
      </c>
      <c r="R8" s="66">
        <v>21650531.7732342</v>
      </c>
      <c r="S8" s="66">
        <v>279.86652729386668</v>
      </c>
    </row>
    <row r="9" spans="1:21">
      <c r="A9" s="73" t="s">
        <v>602</v>
      </c>
      <c r="B9" s="132" t="s">
        <v>442</v>
      </c>
      <c r="C9" s="158">
        <v>271</v>
      </c>
      <c r="D9" s="133" t="s">
        <v>373</v>
      </c>
      <c r="E9" s="67">
        <v>77240250</v>
      </c>
      <c r="F9" s="66">
        <v>16077013927</v>
      </c>
      <c r="G9" s="66">
        <v>285019</v>
      </c>
      <c r="H9" s="66">
        <v>59324775</v>
      </c>
      <c r="I9" s="66">
        <v>208</v>
      </c>
      <c r="J9" s="66">
        <v>56376261</v>
      </c>
      <c r="K9" s="66">
        <v>10431918304</v>
      </c>
      <c r="L9" s="66">
        <v>208030</v>
      </c>
      <c r="M9" s="66">
        <v>38494163</v>
      </c>
      <c r="N9" s="66">
        <v>185</v>
      </c>
      <c r="O9" s="66">
        <v>20863989</v>
      </c>
      <c r="P9" s="66">
        <v>5645095623</v>
      </c>
      <c r="Q9" s="66">
        <v>76989</v>
      </c>
      <c r="R9" s="66">
        <v>20830611</v>
      </c>
      <c r="S9" s="66">
        <v>271</v>
      </c>
    </row>
    <row r="10" spans="1:21">
      <c r="A10" s="73" t="s">
        <v>603</v>
      </c>
      <c r="B10" s="132" t="s">
        <v>442</v>
      </c>
      <c r="C10" s="158">
        <v>265</v>
      </c>
      <c r="D10" s="133" t="s">
        <v>373</v>
      </c>
      <c r="E10" s="67">
        <v>78837047</v>
      </c>
      <c r="F10" s="66">
        <v>15038650166</v>
      </c>
      <c r="G10" s="66">
        <v>297498.29056603776</v>
      </c>
      <c r="H10" s="66">
        <v>56749623.267924525</v>
      </c>
      <c r="I10" s="66">
        <v>190.75613227877497</v>
      </c>
      <c r="J10" s="66">
        <v>57476478</v>
      </c>
      <c r="K10" s="66">
        <v>9610361736</v>
      </c>
      <c r="L10" s="66">
        <v>216892.36981132076</v>
      </c>
      <c r="M10" s="66">
        <v>36265515.98490566</v>
      </c>
      <c r="N10" s="66">
        <v>167.20512582555946</v>
      </c>
      <c r="O10" s="66">
        <v>21360569</v>
      </c>
      <c r="P10" s="66">
        <v>5428288430</v>
      </c>
      <c r="Q10" s="66">
        <v>80605.920754716979</v>
      </c>
      <c r="R10" s="66">
        <v>20484107.283018868</v>
      </c>
      <c r="S10" s="66">
        <v>254.12658389390282</v>
      </c>
    </row>
    <row r="11" spans="1:21">
      <c r="A11" s="73" t="s">
        <v>627</v>
      </c>
      <c r="B11" s="132" t="s">
        <v>439</v>
      </c>
      <c r="C11" s="158">
        <f>C13+C14+C15+C16+C18+C19+C20+C21+C23+C24+C25+C26</f>
        <v>266</v>
      </c>
      <c r="D11" s="133" t="s">
        <v>373</v>
      </c>
      <c r="E11" s="67">
        <f>SUM(E13:E26)</f>
        <v>79542964</v>
      </c>
      <c r="F11" s="66">
        <f>SUM(K11,P11)</f>
        <v>15643249447</v>
      </c>
      <c r="G11" s="75">
        <f>E11/C11</f>
        <v>299033.69924812031</v>
      </c>
      <c r="H11" s="75">
        <f>F11/C11</f>
        <v>58809208.447368421</v>
      </c>
      <c r="I11" s="75">
        <f>F11/E11</f>
        <v>196.66415054636386</v>
      </c>
      <c r="J11" s="66">
        <f>SUM(J13:J26)</f>
        <v>58373258</v>
      </c>
      <c r="K11" s="66">
        <f>SUM(K13:K26)</f>
        <v>10160738607</v>
      </c>
      <c r="L11" s="75">
        <f>J11/C11</f>
        <v>219448.33834586467</v>
      </c>
      <c r="M11" s="75">
        <f>K11/C11</f>
        <v>38198265.439849623</v>
      </c>
      <c r="N11" s="75">
        <f>K11/J11</f>
        <v>174.06495637094645</v>
      </c>
      <c r="O11" s="66">
        <f>SUM(O13:O26)</f>
        <v>21169707</v>
      </c>
      <c r="P11" s="66">
        <f>SUM(P13:P26)</f>
        <v>5482510840</v>
      </c>
      <c r="Q11" s="75">
        <f>O11/C11</f>
        <v>79585.364661654137</v>
      </c>
      <c r="R11" s="75">
        <f>P11/C11</f>
        <v>20610943.007518798</v>
      </c>
      <c r="S11" s="75">
        <f>P11/O11</f>
        <v>258.97906097613918</v>
      </c>
    </row>
    <row r="12" spans="1:21" ht="10.5" customHeight="1">
      <c r="A12" s="73"/>
      <c r="B12" s="132"/>
      <c r="C12" s="80"/>
      <c r="D12" s="81"/>
      <c r="E12" s="67"/>
      <c r="F12" s="66"/>
      <c r="G12" s="75"/>
      <c r="H12" s="75"/>
      <c r="I12" s="66"/>
      <c r="J12" s="66"/>
      <c r="K12" s="66"/>
      <c r="L12" s="66"/>
      <c r="M12" s="66"/>
      <c r="N12" s="66"/>
      <c r="O12" s="66"/>
      <c r="P12" s="66"/>
      <c r="Q12" s="66"/>
      <c r="R12" s="66"/>
      <c r="S12" s="66"/>
    </row>
    <row r="13" spans="1:21">
      <c r="A13" s="73" t="s">
        <v>628</v>
      </c>
      <c r="B13" s="132" t="s">
        <v>439</v>
      </c>
      <c r="C13" s="225">
        <v>23</v>
      </c>
      <c r="D13" s="81" t="s">
        <v>373</v>
      </c>
      <c r="E13" s="67">
        <v>6300821</v>
      </c>
      <c r="F13" s="66">
        <v>1171412226</v>
      </c>
      <c r="G13" s="75">
        <f>E13/C13</f>
        <v>273948.73913043475</v>
      </c>
      <c r="H13" s="75">
        <f t="shared" ref="H13:H20" si="0">F13/C13</f>
        <v>50930966.347826086</v>
      </c>
      <c r="I13" s="75">
        <f>F13/E13</f>
        <v>185.91422070234975</v>
      </c>
      <c r="J13" s="75">
        <v>4862841</v>
      </c>
      <c r="K13" s="75">
        <v>755281961</v>
      </c>
      <c r="L13" s="75">
        <f>J13/C13</f>
        <v>211427.86956521738</v>
      </c>
      <c r="M13" s="75">
        <f>K13/C13</f>
        <v>32838346.130434781</v>
      </c>
      <c r="N13" s="75">
        <f>K13/J13</f>
        <v>155.31701756236734</v>
      </c>
      <c r="O13" s="155">
        <v>1437980</v>
      </c>
      <c r="P13" s="155">
        <v>416130265</v>
      </c>
      <c r="Q13" s="75">
        <f>O13/C13</f>
        <v>62520.869565217392</v>
      </c>
      <c r="R13" s="75">
        <f>P13/C13</f>
        <v>18092620.217391305</v>
      </c>
      <c r="S13" s="75">
        <f>P13/O13</f>
        <v>289.38529395401883</v>
      </c>
      <c r="U13" s="74"/>
    </row>
    <row r="14" spans="1:21">
      <c r="A14" s="73" t="s">
        <v>31</v>
      </c>
      <c r="B14" s="132" t="s">
        <v>439</v>
      </c>
      <c r="C14" s="225">
        <v>24</v>
      </c>
      <c r="D14" s="81" t="s">
        <v>373</v>
      </c>
      <c r="E14" s="67">
        <v>6370239</v>
      </c>
      <c r="F14" s="66">
        <v>1107222651</v>
      </c>
      <c r="G14" s="75">
        <f t="shared" ref="G14:G25" si="1">E14/C14</f>
        <v>265426.625</v>
      </c>
      <c r="H14" s="75">
        <f t="shared" si="0"/>
        <v>46134277.125</v>
      </c>
      <c r="I14" s="75">
        <f>F14/E14</f>
        <v>173.81179120595004</v>
      </c>
      <c r="J14" s="75">
        <v>4713807</v>
      </c>
      <c r="K14" s="75">
        <v>644617997</v>
      </c>
      <c r="L14" s="75">
        <f t="shared" ref="L14:L26" si="2">J14/C14</f>
        <v>196408.625</v>
      </c>
      <c r="M14" s="75">
        <f t="shared" ref="M14:M26" si="3">K14/C14</f>
        <v>26859083.208333332</v>
      </c>
      <c r="N14" s="75">
        <f t="shared" ref="N14:N26" si="4">K14/J14</f>
        <v>136.7510373250326</v>
      </c>
      <c r="O14" s="155">
        <v>1656433</v>
      </c>
      <c r="P14" s="155">
        <v>462604654</v>
      </c>
      <c r="Q14" s="75">
        <f t="shared" ref="Q14:Q26" si="5">O14/C14</f>
        <v>69018.041666666672</v>
      </c>
      <c r="R14" s="75">
        <f t="shared" ref="R14:R26" si="6">P14/C14</f>
        <v>19275193.916666668</v>
      </c>
      <c r="S14" s="75">
        <f t="shared" ref="S14:S26" si="7">P14/O14</f>
        <v>279.27761279810289</v>
      </c>
      <c r="U14" s="74"/>
    </row>
    <row r="15" spans="1:21">
      <c r="A15" s="73" t="s">
        <v>32</v>
      </c>
      <c r="B15" s="132" t="s">
        <v>439</v>
      </c>
      <c r="C15" s="225">
        <v>21</v>
      </c>
      <c r="D15" s="81" t="s">
        <v>373</v>
      </c>
      <c r="E15" s="67">
        <v>6147889</v>
      </c>
      <c r="F15" s="66">
        <v>1097111885</v>
      </c>
      <c r="G15" s="75">
        <f t="shared" si="1"/>
        <v>292756.61904761905</v>
      </c>
      <c r="H15" s="75">
        <f t="shared" si="0"/>
        <v>52243423.095238097</v>
      </c>
      <c r="I15" s="75">
        <f>F15/E15</f>
        <v>178.45343092563968</v>
      </c>
      <c r="J15" s="75">
        <v>4440966</v>
      </c>
      <c r="K15" s="75">
        <v>659284667</v>
      </c>
      <c r="L15" s="75">
        <f t="shared" si="2"/>
        <v>211474.57142857142</v>
      </c>
      <c r="M15" s="75">
        <f t="shared" si="3"/>
        <v>31394507.952380951</v>
      </c>
      <c r="N15" s="75">
        <f t="shared" si="4"/>
        <v>148.45523856746482</v>
      </c>
      <c r="O15" s="155">
        <v>1706923</v>
      </c>
      <c r="P15" s="155">
        <v>437827218</v>
      </c>
      <c r="Q15" s="75">
        <f>O15/C15</f>
        <v>81282.047619047618</v>
      </c>
      <c r="R15" s="75">
        <f t="shared" si="6"/>
        <v>20848915.142857142</v>
      </c>
      <c r="S15" s="75">
        <f>P15/O15</f>
        <v>256.50086032000274</v>
      </c>
      <c r="U15" s="74"/>
    </row>
    <row r="16" spans="1:21">
      <c r="A16" s="73" t="s">
        <v>33</v>
      </c>
      <c r="B16" s="132" t="s">
        <v>439</v>
      </c>
      <c r="C16" s="225">
        <v>24</v>
      </c>
      <c r="D16" s="81" t="s">
        <v>373</v>
      </c>
      <c r="E16" s="67">
        <v>7298649</v>
      </c>
      <c r="F16" s="66">
        <v>1383137628</v>
      </c>
      <c r="G16" s="75">
        <f t="shared" si="1"/>
        <v>304110.375</v>
      </c>
      <c r="H16" s="75">
        <f t="shared" si="0"/>
        <v>57630734.5</v>
      </c>
      <c r="I16" s="75">
        <f>F16/E16</f>
        <v>189.50597953128039</v>
      </c>
      <c r="J16" s="75">
        <v>4944011</v>
      </c>
      <c r="K16" s="75">
        <v>857743842</v>
      </c>
      <c r="L16" s="75">
        <f t="shared" si="2"/>
        <v>206000.45833333334</v>
      </c>
      <c r="M16" s="75">
        <f t="shared" si="3"/>
        <v>35739326.75</v>
      </c>
      <c r="N16" s="75">
        <f t="shared" si="4"/>
        <v>173.49149142265259</v>
      </c>
      <c r="O16" s="155">
        <v>2354638</v>
      </c>
      <c r="P16" s="155">
        <v>525393786</v>
      </c>
      <c r="Q16" s="75">
        <f t="shared" si="5"/>
        <v>98109.916666666672</v>
      </c>
      <c r="R16" s="75">
        <f t="shared" si="6"/>
        <v>21891407.75</v>
      </c>
      <c r="S16" s="75">
        <f t="shared" si="7"/>
        <v>223.1314478064144</v>
      </c>
      <c r="U16" s="74"/>
    </row>
    <row r="17" spans="1:21" ht="10.5" customHeight="1">
      <c r="A17" s="73"/>
      <c r="B17" s="132"/>
      <c r="C17" s="225"/>
      <c r="D17" s="81"/>
      <c r="E17" s="67"/>
      <c r="F17" s="66"/>
      <c r="G17" s="75"/>
      <c r="H17" s="75"/>
      <c r="I17" s="75"/>
      <c r="J17" s="75"/>
      <c r="K17" s="75"/>
      <c r="L17" s="75"/>
      <c r="M17" s="75"/>
      <c r="N17" s="75"/>
      <c r="O17" s="155"/>
      <c r="P17" s="155"/>
      <c r="Q17" s="75"/>
      <c r="R17" s="75"/>
      <c r="S17" s="75"/>
      <c r="U17" s="74"/>
    </row>
    <row r="18" spans="1:21">
      <c r="A18" s="73" t="s">
        <v>34</v>
      </c>
      <c r="B18" s="132" t="s">
        <v>439</v>
      </c>
      <c r="C18" s="225">
        <v>22</v>
      </c>
      <c r="D18" s="132" t="s">
        <v>373</v>
      </c>
      <c r="E18" s="67">
        <v>6747851</v>
      </c>
      <c r="F18" s="66">
        <v>1468546511</v>
      </c>
      <c r="G18" s="75">
        <v>306720</v>
      </c>
      <c r="H18" s="75">
        <f t="shared" si="0"/>
        <v>66752114.136363633</v>
      </c>
      <c r="I18" s="75">
        <f>F18/E18</f>
        <v>217.631733569695</v>
      </c>
      <c r="J18" s="75">
        <v>4884331</v>
      </c>
      <c r="K18" s="75">
        <v>936154994</v>
      </c>
      <c r="L18" s="75">
        <f t="shared" si="2"/>
        <v>222015.04545454544</v>
      </c>
      <c r="M18" s="75">
        <f>K18/C18</f>
        <v>42552499.727272727</v>
      </c>
      <c r="N18" s="75">
        <f>K18/J18</f>
        <v>191.66493712240222</v>
      </c>
      <c r="O18" s="155">
        <v>1863520</v>
      </c>
      <c r="P18" s="155">
        <v>532391517</v>
      </c>
      <c r="Q18" s="75">
        <f t="shared" si="5"/>
        <v>84705.454545454544</v>
      </c>
      <c r="R18" s="75">
        <f t="shared" si="6"/>
        <v>24199614.40909091</v>
      </c>
      <c r="S18" s="75">
        <f t="shared" si="7"/>
        <v>285.69133521507683</v>
      </c>
      <c r="U18" s="93"/>
    </row>
    <row r="19" spans="1:21">
      <c r="A19" s="73" t="s">
        <v>35</v>
      </c>
      <c r="B19" s="132" t="s">
        <v>439</v>
      </c>
      <c r="C19" s="225">
        <v>22</v>
      </c>
      <c r="D19" s="81" t="s">
        <v>373</v>
      </c>
      <c r="E19" s="67">
        <v>6649205</v>
      </c>
      <c r="F19" s="66">
        <v>1524791930</v>
      </c>
      <c r="G19" s="75">
        <f t="shared" si="1"/>
        <v>302236.59090909088</v>
      </c>
      <c r="H19" s="75">
        <f t="shared" si="0"/>
        <v>69308724.090909094</v>
      </c>
      <c r="I19" s="75">
        <f>F19/E19</f>
        <v>229.31943442862718</v>
      </c>
      <c r="J19" s="75">
        <v>5181649</v>
      </c>
      <c r="K19" s="75">
        <v>1102981031</v>
      </c>
      <c r="L19" s="75">
        <f t="shared" si="2"/>
        <v>235529.5</v>
      </c>
      <c r="M19" s="75">
        <f>K19/C19</f>
        <v>50135501.409090906</v>
      </c>
      <c r="N19" s="75">
        <f>K19/J19</f>
        <v>212.86293822680773</v>
      </c>
      <c r="O19" s="155">
        <v>1467556</v>
      </c>
      <c r="P19" s="155">
        <v>421810899</v>
      </c>
      <c r="Q19" s="75">
        <f t="shared" si="5"/>
        <v>66707.090909090912</v>
      </c>
      <c r="R19" s="75">
        <f t="shared" si="6"/>
        <v>19173222.681818184</v>
      </c>
      <c r="S19" s="75">
        <f t="shared" si="7"/>
        <v>287.42405673105492</v>
      </c>
      <c r="U19" s="74"/>
    </row>
    <row r="20" spans="1:21">
      <c r="A20" s="73" t="s">
        <v>36</v>
      </c>
      <c r="B20" s="132" t="s">
        <v>439</v>
      </c>
      <c r="C20" s="225">
        <v>23</v>
      </c>
      <c r="D20" s="81" t="s">
        <v>373</v>
      </c>
      <c r="E20" s="67">
        <v>7500185</v>
      </c>
      <c r="F20" s="66">
        <v>1413163062</v>
      </c>
      <c r="G20" s="75">
        <f>E20/C20</f>
        <v>326095</v>
      </c>
      <c r="H20" s="75">
        <f t="shared" si="0"/>
        <v>61441872.260869563</v>
      </c>
      <c r="I20" s="75">
        <f>F20/E20</f>
        <v>188.41709397834853</v>
      </c>
      <c r="J20" s="75">
        <v>5775580</v>
      </c>
      <c r="K20" s="75">
        <v>1003379073</v>
      </c>
      <c r="L20" s="75">
        <f t="shared" si="2"/>
        <v>251112.17391304349</v>
      </c>
      <c r="M20" s="75">
        <f>K20/C20</f>
        <v>43625177.086956523</v>
      </c>
      <c r="N20" s="75">
        <f>K20/J20</f>
        <v>173.72784603451083</v>
      </c>
      <c r="O20" s="155">
        <v>1724605</v>
      </c>
      <c r="P20" s="155">
        <v>409783989</v>
      </c>
      <c r="Q20" s="75">
        <f t="shared" si="5"/>
        <v>74982.826086956527</v>
      </c>
      <c r="R20" s="75">
        <f t="shared" si="6"/>
        <v>17816695.173913043</v>
      </c>
      <c r="S20" s="75">
        <f t="shared" si="7"/>
        <v>237.61034497754559</v>
      </c>
      <c r="U20" s="74"/>
    </row>
    <row r="21" spans="1:21">
      <c r="A21" s="73" t="s">
        <v>37</v>
      </c>
      <c r="B21" s="132" t="s">
        <v>439</v>
      </c>
      <c r="C21" s="225">
        <v>22</v>
      </c>
      <c r="D21" s="81" t="s">
        <v>373</v>
      </c>
      <c r="E21" s="67">
        <v>7110690</v>
      </c>
      <c r="F21" s="66">
        <v>1392817415</v>
      </c>
      <c r="G21" s="75">
        <f t="shared" si="1"/>
        <v>323213.18181818182</v>
      </c>
      <c r="H21" s="75">
        <v>63309882</v>
      </c>
      <c r="I21" s="75">
        <f>F21/E21</f>
        <v>195.87654854873438</v>
      </c>
      <c r="J21" s="75">
        <v>5169523</v>
      </c>
      <c r="K21" s="75">
        <v>979534690</v>
      </c>
      <c r="L21" s="75">
        <f t="shared" si="2"/>
        <v>234978.31818181818</v>
      </c>
      <c r="M21" s="75">
        <f>K21/C21</f>
        <v>44524304.090909094</v>
      </c>
      <c r="N21" s="75">
        <f>K21/J21</f>
        <v>189.48260603541178</v>
      </c>
      <c r="O21" s="155">
        <v>1941167</v>
      </c>
      <c r="P21" s="155">
        <v>413282725</v>
      </c>
      <c r="Q21" s="75">
        <f t="shared" si="5"/>
        <v>88234.863636363632</v>
      </c>
      <c r="R21" s="75">
        <f t="shared" si="6"/>
        <v>18785578.40909091</v>
      </c>
      <c r="S21" s="75">
        <f t="shared" si="7"/>
        <v>212.90426068442335</v>
      </c>
      <c r="U21" s="74"/>
    </row>
    <row r="22" spans="1:21" ht="10.5" customHeight="1">
      <c r="A22" s="73"/>
      <c r="B22" s="132"/>
      <c r="C22" s="225"/>
      <c r="D22" s="81"/>
      <c r="E22" s="67"/>
      <c r="F22" s="66"/>
      <c r="G22" s="75"/>
      <c r="H22" s="75"/>
      <c r="I22" s="75"/>
      <c r="J22" s="75"/>
      <c r="K22" s="75"/>
      <c r="L22" s="75"/>
      <c r="M22" s="75"/>
      <c r="N22" s="75"/>
      <c r="O22" s="155"/>
      <c r="P22" s="155"/>
      <c r="Q22" s="75"/>
      <c r="R22" s="75"/>
      <c r="S22" s="75"/>
      <c r="U22" s="74"/>
    </row>
    <row r="23" spans="1:21">
      <c r="A23" s="73" t="s">
        <v>38</v>
      </c>
      <c r="B23" s="132" t="s">
        <v>439</v>
      </c>
      <c r="C23" s="225">
        <v>23</v>
      </c>
      <c r="D23" s="81" t="s">
        <v>373</v>
      </c>
      <c r="E23" s="67">
        <v>7356068</v>
      </c>
      <c r="F23" s="66">
        <v>1620230504</v>
      </c>
      <c r="G23" s="75">
        <f t="shared" si="1"/>
        <v>319829.04347826086</v>
      </c>
      <c r="H23" s="75">
        <v>70444804</v>
      </c>
      <c r="I23" s="75">
        <f>F23/E23</f>
        <v>220.25768440422246</v>
      </c>
      <c r="J23" s="75">
        <v>5115568</v>
      </c>
      <c r="K23" s="75">
        <v>1006959925</v>
      </c>
      <c r="L23" s="75">
        <f t="shared" si="2"/>
        <v>222416</v>
      </c>
      <c r="M23" s="75">
        <f t="shared" si="3"/>
        <v>43780866.304347828</v>
      </c>
      <c r="N23" s="75">
        <f t="shared" si="4"/>
        <v>196.84225192588585</v>
      </c>
      <c r="O23" s="155">
        <v>2240500</v>
      </c>
      <c r="P23" s="155">
        <v>613270579</v>
      </c>
      <c r="Q23" s="75">
        <f t="shared" si="5"/>
        <v>97413.043478260865</v>
      </c>
      <c r="R23" s="75">
        <f t="shared" si="6"/>
        <v>26663938.217391305</v>
      </c>
      <c r="S23" s="75">
        <f t="shared" si="7"/>
        <v>273.72041017629994</v>
      </c>
      <c r="U23" s="74"/>
    </row>
    <row r="24" spans="1:21">
      <c r="A24" s="73" t="s">
        <v>629</v>
      </c>
      <c r="B24" s="132" t="s">
        <v>439</v>
      </c>
      <c r="C24" s="225">
        <v>20</v>
      </c>
      <c r="D24" s="81" t="s">
        <v>373</v>
      </c>
      <c r="E24" s="67">
        <v>5825288</v>
      </c>
      <c r="F24" s="66">
        <v>1158456789</v>
      </c>
      <c r="G24" s="75">
        <v>291265</v>
      </c>
      <c r="H24" s="75">
        <v>57922840</v>
      </c>
      <c r="I24" s="75">
        <f>F24/E24</f>
        <v>198.86686958653374</v>
      </c>
      <c r="J24" s="75">
        <v>4263130</v>
      </c>
      <c r="K24" s="75">
        <v>748741510</v>
      </c>
      <c r="L24" s="75">
        <f>J24/C24</f>
        <v>213156.5</v>
      </c>
      <c r="M24" s="75">
        <f>K24/C24</f>
        <v>37437075.5</v>
      </c>
      <c r="N24" s="75">
        <f>K24/J24</f>
        <v>175.63187376411227</v>
      </c>
      <c r="O24" s="155">
        <v>1562158</v>
      </c>
      <c r="P24" s="155">
        <v>409715279</v>
      </c>
      <c r="Q24" s="75">
        <f>O24/C24</f>
        <v>78107.899999999994</v>
      </c>
      <c r="R24" s="75">
        <f>P24/C24</f>
        <v>20485763.949999999</v>
      </c>
      <c r="S24" s="75">
        <f>P24/O24</f>
        <v>262.27518535256996</v>
      </c>
      <c r="U24" s="74"/>
    </row>
    <row r="25" spans="1:21">
      <c r="A25" s="73" t="s">
        <v>39</v>
      </c>
      <c r="B25" s="132" t="s">
        <v>439</v>
      </c>
      <c r="C25" s="225">
        <v>20</v>
      </c>
      <c r="D25" s="81" t="s">
        <v>373</v>
      </c>
      <c r="E25" s="67">
        <v>6056861</v>
      </c>
      <c r="F25" s="66">
        <v>1113951339</v>
      </c>
      <c r="G25" s="75">
        <f t="shared" si="1"/>
        <v>302843.05</v>
      </c>
      <c r="H25" s="75">
        <f>F25/C25</f>
        <v>55697566.950000003</v>
      </c>
      <c r="I25" s="75">
        <f>F25/E25</f>
        <v>183.91561883292351</v>
      </c>
      <c r="J25" s="75">
        <v>4383494</v>
      </c>
      <c r="K25" s="75">
        <v>690316764</v>
      </c>
      <c r="L25" s="75">
        <f t="shared" si="2"/>
        <v>219174.7</v>
      </c>
      <c r="M25" s="75">
        <f t="shared" si="3"/>
        <v>34515838.200000003</v>
      </c>
      <c r="N25" s="75">
        <f t="shared" si="4"/>
        <v>157.48094191528494</v>
      </c>
      <c r="O25" s="155">
        <v>1673367</v>
      </c>
      <c r="P25" s="155">
        <v>423634575</v>
      </c>
      <c r="Q25" s="75">
        <f t="shared" si="5"/>
        <v>83668.350000000006</v>
      </c>
      <c r="R25" s="75">
        <f t="shared" si="6"/>
        <v>21181728.75</v>
      </c>
      <c r="S25" s="75">
        <f t="shared" si="7"/>
        <v>253.16297919105611</v>
      </c>
      <c r="U25" s="74"/>
    </row>
    <row r="26" spans="1:21" ht="14.25" thickBot="1">
      <c r="A26" s="126" t="s">
        <v>40</v>
      </c>
      <c r="B26" s="134" t="s">
        <v>439</v>
      </c>
      <c r="C26" s="226">
        <v>22</v>
      </c>
      <c r="D26" s="135" t="s">
        <v>373</v>
      </c>
      <c r="E26" s="136">
        <v>6179218</v>
      </c>
      <c r="F26" s="137">
        <v>1192407507</v>
      </c>
      <c r="G26" s="138">
        <v>280873</v>
      </c>
      <c r="H26" s="138">
        <f>F26/C26</f>
        <v>54200341.227272727</v>
      </c>
      <c r="I26" s="138">
        <f>F26/E26</f>
        <v>192.97061650843196</v>
      </c>
      <c r="J26" s="138">
        <v>4638358</v>
      </c>
      <c r="K26" s="138">
        <v>775742153</v>
      </c>
      <c r="L26" s="138">
        <f t="shared" si="2"/>
        <v>210834.45454545456</v>
      </c>
      <c r="M26" s="138">
        <f t="shared" si="3"/>
        <v>35261006.954545453</v>
      </c>
      <c r="N26" s="138">
        <f t="shared" si="4"/>
        <v>167.24499337912252</v>
      </c>
      <c r="O26" s="161">
        <v>1540860</v>
      </c>
      <c r="P26" s="161">
        <v>416665354</v>
      </c>
      <c r="Q26" s="138">
        <f t="shared" si="5"/>
        <v>70039.090909090912</v>
      </c>
      <c r="R26" s="138">
        <f t="shared" si="6"/>
        <v>18939334.272727273</v>
      </c>
      <c r="S26" s="138">
        <f t="shared" si="7"/>
        <v>270.41090949210184</v>
      </c>
      <c r="U26" s="74"/>
    </row>
    <row r="27" spans="1:21" s="118" customFormat="1">
      <c r="A27" s="331" t="s">
        <v>455</v>
      </c>
      <c r="B27" s="331"/>
      <c r="C27" s="331"/>
      <c r="D27" s="331"/>
      <c r="E27" s="331"/>
      <c r="F27" s="331"/>
      <c r="G27" s="331"/>
      <c r="H27" s="331"/>
      <c r="I27" s="331"/>
      <c r="J27" s="331"/>
      <c r="K27" s="331"/>
      <c r="L27" s="331"/>
      <c r="M27" s="331"/>
      <c r="N27" s="331"/>
      <c r="O27" s="331"/>
      <c r="P27" s="331"/>
      <c r="Q27" s="331"/>
      <c r="R27" s="331"/>
      <c r="S27" s="331"/>
      <c r="U27" s="139"/>
    </row>
    <row r="28" spans="1:21">
      <c r="U28" s="140"/>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ignoredErrors>
    <ignoredError sqref="L12:S12"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pane xSplit="3" ySplit="8" topLeftCell="D9" activePane="bottomRight" state="frozen"/>
      <selection pane="topRight" activeCell="D1" sqref="D1"/>
      <selection pane="bottomLeft" activeCell="A9" sqref="A9"/>
      <selection pane="bottomRight" activeCell="H62" sqref="H62"/>
    </sheetView>
  </sheetViews>
  <sheetFormatPr defaultRowHeight="13.5"/>
  <cols>
    <col min="1" max="1" width="2.5" style="1" customWidth="1"/>
    <col min="2" max="2" width="1.25" style="1" customWidth="1"/>
    <col min="3" max="3" width="13.125" style="1" customWidth="1"/>
    <col min="4" max="4" width="1.25" style="1" customWidth="1"/>
    <col min="5" max="8" width="11.25" style="1" customWidth="1"/>
    <col min="9" max="9" width="11.375" style="1" customWidth="1"/>
    <col min="10" max="21" width="8.5" style="1" customWidth="1"/>
    <col min="22" max="22" width="6.875" style="1" customWidth="1"/>
    <col min="23" max="16384" width="9" style="3"/>
  </cols>
  <sheetData>
    <row r="1" spans="1:22" ht="17.25">
      <c r="A1" s="240" t="s">
        <v>612</v>
      </c>
      <c r="B1" s="240"/>
      <c r="C1" s="240"/>
      <c r="D1" s="240"/>
      <c r="E1" s="240"/>
      <c r="F1" s="240"/>
      <c r="G1" s="240"/>
      <c r="H1" s="240"/>
      <c r="I1" s="240"/>
      <c r="J1" s="240"/>
      <c r="K1" s="240"/>
      <c r="L1" s="241" t="s">
        <v>41</v>
      </c>
      <c r="M1" s="241"/>
      <c r="N1" s="241"/>
      <c r="O1" s="241"/>
      <c r="P1" s="241"/>
      <c r="Q1" s="241"/>
      <c r="R1" s="241"/>
      <c r="S1" s="241"/>
      <c r="T1" s="241"/>
      <c r="U1" s="241"/>
      <c r="V1" s="241"/>
    </row>
    <row r="2" spans="1:22" ht="6" customHeight="1"/>
    <row r="3" spans="1:22" ht="11.25" customHeight="1">
      <c r="A3" s="227" t="s">
        <v>42</v>
      </c>
      <c r="B3" s="227"/>
      <c r="C3" s="227"/>
      <c r="D3" s="227"/>
      <c r="E3" s="227"/>
      <c r="F3" s="227"/>
      <c r="G3" s="227"/>
      <c r="H3" s="227"/>
      <c r="I3" s="227"/>
      <c r="J3" s="227"/>
      <c r="K3" s="227"/>
      <c r="L3" s="228" t="s">
        <v>43</v>
      </c>
      <c r="M3" s="228"/>
      <c r="N3" s="228"/>
      <c r="O3" s="228"/>
      <c r="P3" s="228"/>
      <c r="Q3" s="228"/>
      <c r="R3" s="228"/>
      <c r="S3" s="228"/>
      <c r="T3" s="228"/>
      <c r="U3" s="228"/>
      <c r="V3" s="228"/>
    </row>
    <row r="4" spans="1:22" ht="11.25" customHeight="1">
      <c r="A4" s="228" t="s">
        <v>44</v>
      </c>
      <c r="B4" s="228"/>
      <c r="C4" s="228"/>
      <c r="D4" s="228"/>
      <c r="E4" s="228"/>
      <c r="F4" s="228"/>
      <c r="G4" s="228"/>
      <c r="H4" s="228"/>
      <c r="I4" s="228"/>
      <c r="J4" s="228"/>
      <c r="K4" s="228"/>
    </row>
    <row r="5" spans="1:22" ht="9.75" customHeight="1">
      <c r="A5" s="228" t="s">
        <v>45</v>
      </c>
      <c r="B5" s="228"/>
      <c r="C5" s="228"/>
      <c r="D5" s="228"/>
      <c r="E5" s="228"/>
      <c r="F5" s="228"/>
      <c r="G5" s="228"/>
      <c r="H5" s="228"/>
      <c r="I5" s="228"/>
      <c r="J5" s="228"/>
      <c r="K5" s="228"/>
      <c r="L5" s="228" t="s">
        <v>46</v>
      </c>
      <c r="M5" s="228"/>
      <c r="N5" s="228"/>
      <c r="O5" s="228"/>
      <c r="P5" s="228"/>
      <c r="Q5" s="228"/>
      <c r="R5" s="228"/>
      <c r="S5" s="228"/>
      <c r="T5" s="228"/>
      <c r="U5" s="228"/>
      <c r="V5" s="339"/>
    </row>
    <row r="6" spans="1:22" ht="11.25" customHeight="1" thickBot="1">
      <c r="A6" s="229"/>
      <c r="B6" s="229"/>
      <c r="C6" s="229"/>
      <c r="D6" s="229"/>
      <c r="E6" s="229"/>
      <c r="F6" s="229"/>
      <c r="G6" s="229"/>
      <c r="H6" s="229"/>
      <c r="I6" s="229"/>
      <c r="J6" s="229"/>
      <c r="K6" s="229"/>
      <c r="L6" s="230" t="s">
        <v>347</v>
      </c>
      <c r="M6" s="230"/>
      <c r="N6" s="230"/>
      <c r="O6" s="230"/>
      <c r="P6" s="230"/>
      <c r="Q6" s="230"/>
      <c r="R6" s="230"/>
      <c r="S6" s="230"/>
      <c r="T6" s="230"/>
      <c r="U6" s="230"/>
      <c r="V6" s="230"/>
    </row>
    <row r="7" spans="1:22" ht="18" customHeight="1">
      <c r="A7" s="231" t="s">
        <v>234</v>
      </c>
      <c r="B7" s="231"/>
      <c r="C7" s="231"/>
      <c r="D7" s="249"/>
      <c r="E7" s="233" t="s">
        <v>563</v>
      </c>
      <c r="F7" s="233" t="s">
        <v>564</v>
      </c>
      <c r="G7" s="233" t="s">
        <v>604</v>
      </c>
      <c r="H7" s="233" t="s">
        <v>615</v>
      </c>
      <c r="I7" s="338"/>
      <c r="J7" s="285"/>
      <c r="K7" s="285"/>
      <c r="L7" s="258" t="s">
        <v>616</v>
      </c>
      <c r="M7" s="337"/>
      <c r="N7" s="337"/>
      <c r="O7" s="337"/>
      <c r="P7" s="337"/>
      <c r="Q7" s="337"/>
      <c r="R7" s="337"/>
      <c r="S7" s="337"/>
      <c r="T7" s="337"/>
      <c r="U7" s="259"/>
      <c r="V7" s="288"/>
    </row>
    <row r="8" spans="1:22" ht="18" customHeight="1">
      <c r="A8" s="232"/>
      <c r="B8" s="232"/>
      <c r="C8" s="232"/>
      <c r="D8" s="237"/>
      <c r="E8" s="234"/>
      <c r="F8" s="234"/>
      <c r="G8" s="234"/>
      <c r="H8" s="234"/>
      <c r="I8" s="8" t="s">
        <v>341</v>
      </c>
      <c r="J8" s="8" t="s">
        <v>235</v>
      </c>
      <c r="K8" s="58" t="s">
        <v>236</v>
      </c>
      <c r="L8" s="77" t="s">
        <v>237</v>
      </c>
      <c r="M8" s="8" t="s">
        <v>238</v>
      </c>
      <c r="N8" s="8" t="s">
        <v>239</v>
      </c>
      <c r="O8" s="8" t="s">
        <v>240</v>
      </c>
      <c r="P8" s="8" t="s">
        <v>241</v>
      </c>
      <c r="Q8" s="8" t="s">
        <v>242</v>
      </c>
      <c r="R8" s="8" t="s">
        <v>243</v>
      </c>
      <c r="S8" s="8" t="s">
        <v>244</v>
      </c>
      <c r="T8" s="8" t="s">
        <v>245</v>
      </c>
      <c r="U8" s="7" t="s">
        <v>246</v>
      </c>
      <c r="V8" s="254"/>
    </row>
    <row r="9" spans="1:22" ht="3" customHeight="1">
      <c r="A9" s="9"/>
      <c r="B9" s="9"/>
      <c r="C9" s="9"/>
      <c r="D9" s="10"/>
      <c r="E9" s="9"/>
      <c r="F9" s="9"/>
      <c r="G9" s="9"/>
      <c r="H9" s="9"/>
      <c r="I9" s="5"/>
      <c r="J9" s="5"/>
      <c r="K9" s="5"/>
      <c r="L9" s="5"/>
      <c r="M9" s="5"/>
      <c r="N9" s="5"/>
      <c r="O9" s="5"/>
      <c r="P9" s="5"/>
      <c r="Q9" s="5"/>
      <c r="R9" s="5"/>
      <c r="S9" s="5"/>
      <c r="T9" s="5"/>
      <c r="U9" s="9"/>
      <c r="V9" s="9"/>
    </row>
    <row r="10" spans="1:22" ht="11.25" customHeight="1">
      <c r="C10" s="34" t="s">
        <v>248</v>
      </c>
      <c r="D10" s="27"/>
      <c r="E10" s="85">
        <v>248209970</v>
      </c>
      <c r="F10" s="85">
        <v>217006719</v>
      </c>
      <c r="G10" s="85">
        <v>154567763</v>
      </c>
      <c r="H10" s="85">
        <v>119216111</v>
      </c>
      <c r="I10" s="168">
        <f>SUM(I12:I78)</f>
        <v>110157528</v>
      </c>
      <c r="J10" s="168">
        <f>SUM(J12:J78)</f>
        <v>24879293</v>
      </c>
      <c r="K10" s="168">
        <f t="shared" ref="K10:U10" si="0">SUM(K12:K78)</f>
        <v>2677133</v>
      </c>
      <c r="L10" s="168">
        <f t="shared" si="0"/>
        <v>8686131</v>
      </c>
      <c r="M10" s="168">
        <f t="shared" si="0"/>
        <v>5573458</v>
      </c>
      <c r="N10" s="168">
        <f t="shared" si="0"/>
        <v>19167537</v>
      </c>
      <c r="O10" s="168">
        <f t="shared" si="0"/>
        <v>15502498</v>
      </c>
      <c r="P10" s="168">
        <f t="shared" si="0"/>
        <v>5458525</v>
      </c>
      <c r="Q10" s="168">
        <f t="shared" si="0"/>
        <v>4682135</v>
      </c>
      <c r="R10" s="168">
        <f t="shared" si="0"/>
        <v>11542244</v>
      </c>
      <c r="S10" s="168">
        <f t="shared" si="0"/>
        <v>6256570</v>
      </c>
      <c r="T10" s="168">
        <f t="shared" si="0"/>
        <v>1850512</v>
      </c>
      <c r="U10" s="224">
        <f t="shared" si="0"/>
        <v>3881492</v>
      </c>
      <c r="V10" s="5" t="s">
        <v>123</v>
      </c>
    </row>
    <row r="11" spans="1:22" ht="3.75" customHeight="1">
      <c r="D11" s="27"/>
      <c r="E11" s="85"/>
      <c r="F11" s="85"/>
      <c r="G11" s="85"/>
      <c r="H11" s="85"/>
      <c r="I11" s="84"/>
      <c r="J11" s="168"/>
      <c r="K11" s="168"/>
      <c r="L11" s="168"/>
      <c r="M11" s="168"/>
      <c r="N11" s="168"/>
      <c r="O11" s="168"/>
      <c r="P11" s="168"/>
      <c r="Q11" s="168"/>
      <c r="R11" s="168"/>
      <c r="S11" s="168"/>
      <c r="T11" s="168"/>
      <c r="U11" s="224"/>
      <c r="V11" s="5"/>
    </row>
    <row r="12" spans="1:22" ht="11.25" customHeight="1">
      <c r="A12" s="35" t="s">
        <v>284</v>
      </c>
      <c r="B12" s="35"/>
      <c r="C12" s="34" t="s">
        <v>459</v>
      </c>
      <c r="D12" s="27"/>
      <c r="E12" s="85">
        <v>8848119</v>
      </c>
      <c r="F12" s="85">
        <v>6914716</v>
      </c>
      <c r="G12" s="85">
        <v>7059343</v>
      </c>
      <c r="H12" s="85">
        <v>6548282</v>
      </c>
      <c r="I12" s="90">
        <f>SUM(J12:U12)</f>
        <v>28184257</v>
      </c>
      <c r="J12" s="90">
        <v>592397</v>
      </c>
      <c r="K12" s="90">
        <v>927340</v>
      </c>
      <c r="L12" s="90">
        <v>514642</v>
      </c>
      <c r="M12" s="169">
        <v>436389</v>
      </c>
      <c r="N12" s="90">
        <v>471467</v>
      </c>
      <c r="O12" s="90">
        <v>3383400</v>
      </c>
      <c r="P12" s="90">
        <v>3248263</v>
      </c>
      <c r="Q12" s="90">
        <v>3857778</v>
      </c>
      <c r="R12" s="90">
        <v>9585512</v>
      </c>
      <c r="S12" s="90">
        <v>2538303</v>
      </c>
      <c r="T12" s="90">
        <v>283469</v>
      </c>
      <c r="U12" s="90">
        <v>2345297</v>
      </c>
      <c r="V12" s="18" t="s">
        <v>284</v>
      </c>
    </row>
    <row r="13" spans="1:22" ht="11.25" customHeight="1">
      <c r="A13" s="35" t="s">
        <v>285</v>
      </c>
      <c r="B13" s="35"/>
      <c r="C13" s="34" t="s">
        <v>460</v>
      </c>
      <c r="D13" s="27"/>
      <c r="E13" s="85">
        <v>1682502</v>
      </c>
      <c r="F13" s="85">
        <v>2792795</v>
      </c>
      <c r="G13" s="85">
        <v>1427258</v>
      </c>
      <c r="H13" s="85">
        <v>2115279</v>
      </c>
      <c r="I13" s="90">
        <f t="shared" ref="I13:I76" si="1">SUM(J13:U13)</f>
        <v>919127</v>
      </c>
      <c r="J13" s="144">
        <v>33957</v>
      </c>
      <c r="K13" s="144">
        <v>284354</v>
      </c>
      <c r="L13" s="144">
        <v>27307</v>
      </c>
      <c r="M13" s="169">
        <v>110411</v>
      </c>
      <c r="N13" s="90">
        <v>132545</v>
      </c>
      <c r="O13" s="144">
        <v>47672</v>
      </c>
      <c r="P13" s="144">
        <v>33119</v>
      </c>
      <c r="Q13" s="144">
        <v>46474</v>
      </c>
      <c r="R13" s="144">
        <v>14508</v>
      </c>
      <c r="S13" s="144">
        <v>12598</v>
      </c>
      <c r="T13" s="144">
        <v>163455</v>
      </c>
      <c r="U13" s="144">
        <v>12727</v>
      </c>
      <c r="V13" s="18" t="s">
        <v>285</v>
      </c>
    </row>
    <row r="14" spans="1:22" ht="11.25" customHeight="1">
      <c r="A14" s="35" t="s">
        <v>47</v>
      </c>
      <c r="B14" s="35"/>
      <c r="C14" s="34" t="s">
        <v>474</v>
      </c>
      <c r="D14" s="27"/>
      <c r="E14" s="154">
        <v>1561808</v>
      </c>
      <c r="F14" s="85">
        <v>173636</v>
      </c>
      <c r="G14" s="85">
        <v>225995</v>
      </c>
      <c r="H14" s="85">
        <v>333904</v>
      </c>
      <c r="I14" s="90">
        <f t="shared" si="1"/>
        <v>4959395</v>
      </c>
      <c r="J14" s="90">
        <v>146940</v>
      </c>
      <c r="K14" s="90">
        <v>11000</v>
      </c>
      <c r="L14" s="90">
        <v>281621</v>
      </c>
      <c r="M14" s="90">
        <v>4974</v>
      </c>
      <c r="N14" s="90">
        <v>351918</v>
      </c>
      <c r="O14" s="90">
        <v>267025</v>
      </c>
      <c r="P14" s="90">
        <v>237167</v>
      </c>
      <c r="Q14" s="90">
        <v>434671</v>
      </c>
      <c r="R14" s="90">
        <v>992644</v>
      </c>
      <c r="S14" s="90">
        <v>859514</v>
      </c>
      <c r="T14" s="90">
        <v>705764</v>
      </c>
      <c r="U14" s="90">
        <v>666157</v>
      </c>
      <c r="V14" s="18" t="s">
        <v>286</v>
      </c>
    </row>
    <row r="15" spans="1:22" ht="11.25" customHeight="1">
      <c r="A15" s="35" t="s">
        <v>48</v>
      </c>
      <c r="B15" s="35"/>
      <c r="C15" s="34" t="s">
        <v>461</v>
      </c>
      <c r="D15" s="27"/>
      <c r="E15" s="85">
        <v>138269</v>
      </c>
      <c r="F15" s="85">
        <v>1181057</v>
      </c>
      <c r="G15" s="85">
        <v>66884</v>
      </c>
      <c r="H15" s="85">
        <v>2355818</v>
      </c>
      <c r="I15" s="90">
        <f t="shared" si="1"/>
        <v>1864</v>
      </c>
      <c r="J15" s="90">
        <v>1086</v>
      </c>
      <c r="K15" s="90" t="s">
        <v>570</v>
      </c>
      <c r="L15" s="90" t="s">
        <v>617</v>
      </c>
      <c r="M15" s="169">
        <v>778</v>
      </c>
      <c r="N15" s="90" t="s">
        <v>562</v>
      </c>
      <c r="O15" s="90" t="s">
        <v>562</v>
      </c>
      <c r="P15" s="90" t="s">
        <v>562</v>
      </c>
      <c r="Q15" s="90" t="s">
        <v>562</v>
      </c>
      <c r="R15" s="90" t="s">
        <v>562</v>
      </c>
      <c r="S15" s="90" t="s">
        <v>562</v>
      </c>
      <c r="T15" s="90" t="s">
        <v>562</v>
      </c>
      <c r="U15" s="90" t="s">
        <v>562</v>
      </c>
      <c r="V15" s="18" t="s">
        <v>287</v>
      </c>
    </row>
    <row r="16" spans="1:22" ht="11.25" customHeight="1">
      <c r="A16" s="35" t="s">
        <v>49</v>
      </c>
      <c r="B16" s="35"/>
      <c r="C16" s="34" t="s">
        <v>475</v>
      </c>
      <c r="D16" s="27"/>
      <c r="E16" s="85">
        <v>39818</v>
      </c>
      <c r="F16" s="85">
        <v>129151</v>
      </c>
      <c r="G16" s="85">
        <v>93115</v>
      </c>
      <c r="H16" s="85">
        <v>92998</v>
      </c>
      <c r="I16" s="90">
        <f t="shared" si="1"/>
        <v>138820</v>
      </c>
      <c r="J16" s="90" t="s">
        <v>562</v>
      </c>
      <c r="K16" s="90" t="s">
        <v>562</v>
      </c>
      <c r="L16" s="90" t="s">
        <v>562</v>
      </c>
      <c r="M16" s="169" t="s">
        <v>562</v>
      </c>
      <c r="N16" s="90" t="s">
        <v>562</v>
      </c>
      <c r="O16" s="90">
        <v>4415</v>
      </c>
      <c r="P16" s="90" t="s">
        <v>562</v>
      </c>
      <c r="Q16" s="90">
        <v>15927</v>
      </c>
      <c r="R16" s="90">
        <v>4190</v>
      </c>
      <c r="S16" s="90">
        <v>1992</v>
      </c>
      <c r="T16" s="90">
        <v>3401</v>
      </c>
      <c r="U16" s="90">
        <v>108895</v>
      </c>
      <c r="V16" s="18" t="s">
        <v>288</v>
      </c>
    </row>
    <row r="17" spans="1:22" ht="3.75" customHeight="1">
      <c r="A17" s="35"/>
      <c r="B17" s="35"/>
      <c r="C17" s="34"/>
      <c r="D17" s="27"/>
      <c r="E17" s="85"/>
      <c r="F17" s="85"/>
      <c r="G17" s="85"/>
      <c r="H17" s="85"/>
      <c r="I17" s="90"/>
      <c r="J17" s="90"/>
      <c r="K17" s="90"/>
      <c r="L17" s="90"/>
      <c r="M17" s="169"/>
      <c r="N17" s="90"/>
      <c r="O17" s="90"/>
      <c r="P17" s="90"/>
      <c r="Q17" s="90"/>
      <c r="R17" s="90"/>
      <c r="S17" s="90"/>
      <c r="T17" s="90"/>
      <c r="U17" s="90"/>
      <c r="V17" s="18"/>
    </row>
    <row r="18" spans="1:22" ht="11.25" customHeight="1">
      <c r="A18" s="35" t="s">
        <v>50</v>
      </c>
      <c r="B18" s="35"/>
      <c r="C18" s="34" t="s">
        <v>476</v>
      </c>
      <c r="D18" s="27"/>
      <c r="E18" s="85">
        <v>938000</v>
      </c>
      <c r="F18" s="85">
        <v>359020</v>
      </c>
      <c r="G18" s="85">
        <v>65628</v>
      </c>
      <c r="H18" s="85">
        <v>192160</v>
      </c>
      <c r="I18" s="90">
        <f t="shared" si="1"/>
        <v>3565805</v>
      </c>
      <c r="J18" s="90">
        <v>4895</v>
      </c>
      <c r="K18" s="90">
        <v>130580</v>
      </c>
      <c r="L18" s="90">
        <v>43268</v>
      </c>
      <c r="M18" s="90">
        <v>2089987</v>
      </c>
      <c r="N18" s="90">
        <v>23893</v>
      </c>
      <c r="O18" s="90">
        <v>2955</v>
      </c>
      <c r="P18" s="90">
        <v>1117175</v>
      </c>
      <c r="Q18" s="90">
        <v>4777</v>
      </c>
      <c r="R18" s="90">
        <v>2467</v>
      </c>
      <c r="S18" s="90">
        <v>835</v>
      </c>
      <c r="T18" s="90">
        <v>10452</v>
      </c>
      <c r="U18" s="90">
        <v>134521</v>
      </c>
      <c r="V18" s="18" t="s">
        <v>289</v>
      </c>
    </row>
    <row r="19" spans="1:22" ht="11.25" customHeight="1">
      <c r="A19" s="35" t="s">
        <v>51</v>
      </c>
      <c r="B19" s="35"/>
      <c r="C19" s="34" t="s">
        <v>462</v>
      </c>
      <c r="D19" s="27"/>
      <c r="E19" s="85">
        <v>16870873</v>
      </c>
      <c r="F19" s="85">
        <v>24691619</v>
      </c>
      <c r="G19" s="85">
        <v>11686585</v>
      </c>
      <c r="H19" s="85">
        <v>20658012</v>
      </c>
      <c r="I19" s="90">
        <f t="shared" si="1"/>
        <v>6156357</v>
      </c>
      <c r="J19" s="90">
        <v>6063282</v>
      </c>
      <c r="K19" s="90" t="s">
        <v>562</v>
      </c>
      <c r="L19" s="90">
        <v>640</v>
      </c>
      <c r="M19" s="169">
        <v>15023</v>
      </c>
      <c r="N19" s="90" t="s">
        <v>562</v>
      </c>
      <c r="O19" s="90" t="s">
        <v>562</v>
      </c>
      <c r="P19" s="90" t="s">
        <v>562</v>
      </c>
      <c r="Q19" s="90">
        <v>56800</v>
      </c>
      <c r="R19" s="90">
        <v>16349</v>
      </c>
      <c r="S19" s="90">
        <v>402</v>
      </c>
      <c r="T19" s="90" t="s">
        <v>562</v>
      </c>
      <c r="U19" s="90">
        <v>3861</v>
      </c>
      <c r="V19" s="18" t="s">
        <v>290</v>
      </c>
    </row>
    <row r="20" spans="1:22" ht="11.25" customHeight="1">
      <c r="A20" s="35" t="s">
        <v>52</v>
      </c>
      <c r="B20" s="35"/>
      <c r="C20" s="34" t="s">
        <v>463</v>
      </c>
      <c r="D20" s="27"/>
      <c r="E20" s="85">
        <v>42258809</v>
      </c>
      <c r="F20" s="85">
        <v>16344</v>
      </c>
      <c r="G20" s="85">
        <v>17769</v>
      </c>
      <c r="H20" s="85">
        <v>33071</v>
      </c>
      <c r="I20" s="90">
        <f t="shared" si="1"/>
        <v>126675</v>
      </c>
      <c r="J20" s="90">
        <v>2129</v>
      </c>
      <c r="K20" s="90" t="s">
        <v>562</v>
      </c>
      <c r="L20" s="90" t="s">
        <v>562</v>
      </c>
      <c r="M20" s="90" t="s">
        <v>562</v>
      </c>
      <c r="N20" s="90" t="s">
        <v>562</v>
      </c>
      <c r="O20" s="90" t="s">
        <v>562</v>
      </c>
      <c r="P20" s="90" t="s">
        <v>562</v>
      </c>
      <c r="Q20" s="90" t="s">
        <v>562</v>
      </c>
      <c r="R20" s="90">
        <v>4678</v>
      </c>
      <c r="S20" s="90">
        <v>3562</v>
      </c>
      <c r="T20" s="90">
        <v>3736</v>
      </c>
      <c r="U20" s="90">
        <v>112570</v>
      </c>
      <c r="V20" s="18" t="s">
        <v>291</v>
      </c>
    </row>
    <row r="21" spans="1:22" ht="11.25" customHeight="1">
      <c r="A21" s="35" t="s">
        <v>53</v>
      </c>
      <c r="B21" s="35"/>
      <c r="C21" s="34" t="s">
        <v>477</v>
      </c>
      <c r="D21" s="27"/>
      <c r="E21" s="85">
        <v>589592</v>
      </c>
      <c r="F21" s="85">
        <v>374107</v>
      </c>
      <c r="G21" s="85">
        <v>340043</v>
      </c>
      <c r="H21" s="85">
        <v>465556</v>
      </c>
      <c r="I21" s="90">
        <f t="shared" si="1"/>
        <v>1065306</v>
      </c>
      <c r="J21" s="90">
        <v>18665</v>
      </c>
      <c r="K21" s="90">
        <v>81660</v>
      </c>
      <c r="L21" s="90">
        <v>40008</v>
      </c>
      <c r="M21" s="169">
        <v>15926</v>
      </c>
      <c r="N21" s="144">
        <v>102557</v>
      </c>
      <c r="O21" s="90">
        <v>665969</v>
      </c>
      <c r="P21" s="90">
        <v>7751</v>
      </c>
      <c r="Q21" s="90">
        <v>52677</v>
      </c>
      <c r="R21" s="90">
        <v>24822</v>
      </c>
      <c r="S21" s="90" t="s">
        <v>562</v>
      </c>
      <c r="T21" s="144">
        <v>15271</v>
      </c>
      <c r="U21" s="144">
        <v>40000</v>
      </c>
      <c r="V21" s="18" t="s">
        <v>292</v>
      </c>
    </row>
    <row r="22" spans="1:22" ht="11.25" customHeight="1">
      <c r="A22" s="35" t="s">
        <v>54</v>
      </c>
      <c r="B22" s="35"/>
      <c r="C22" s="34" t="s">
        <v>478</v>
      </c>
      <c r="D22" s="27"/>
      <c r="E22" s="154">
        <v>6303165</v>
      </c>
      <c r="F22" s="154">
        <v>31294332</v>
      </c>
      <c r="G22" s="85">
        <v>208323</v>
      </c>
      <c r="H22" s="85">
        <v>44253</v>
      </c>
      <c r="I22" s="90">
        <f t="shared" si="1"/>
        <v>828382</v>
      </c>
      <c r="J22" s="90" t="s">
        <v>562</v>
      </c>
      <c r="K22" s="90">
        <v>2665</v>
      </c>
      <c r="L22" s="90" t="s">
        <v>562</v>
      </c>
      <c r="M22" s="90">
        <v>34681</v>
      </c>
      <c r="N22" s="90">
        <v>10093</v>
      </c>
      <c r="O22" s="90">
        <v>4469</v>
      </c>
      <c r="P22" s="90">
        <v>614310</v>
      </c>
      <c r="Q22" s="90">
        <v>8194</v>
      </c>
      <c r="R22" s="90">
        <v>19960</v>
      </c>
      <c r="S22" s="90" t="s">
        <v>562</v>
      </c>
      <c r="T22" s="90">
        <v>15500</v>
      </c>
      <c r="U22" s="90">
        <v>118510</v>
      </c>
      <c r="V22" s="18" t="s">
        <v>293</v>
      </c>
    </row>
    <row r="23" spans="1:22" ht="3.75" customHeight="1">
      <c r="A23" s="35"/>
      <c r="B23" s="35"/>
      <c r="C23" s="34"/>
      <c r="D23" s="27"/>
      <c r="E23" s="85"/>
      <c r="F23" s="85"/>
      <c r="G23" s="85"/>
      <c r="H23" s="85"/>
      <c r="I23" s="90"/>
      <c r="J23" s="144"/>
      <c r="K23" s="90"/>
      <c r="L23" s="90"/>
      <c r="M23" s="90"/>
      <c r="N23" s="90"/>
      <c r="O23" s="90"/>
      <c r="P23" s="90"/>
      <c r="Q23" s="90"/>
      <c r="R23" s="90"/>
      <c r="S23" s="90"/>
      <c r="T23" s="90"/>
      <c r="U23" s="90"/>
      <c r="V23" s="18"/>
    </row>
    <row r="24" spans="1:22" ht="11.25" customHeight="1">
      <c r="A24" s="35" t="s">
        <v>55</v>
      </c>
      <c r="B24" s="35"/>
      <c r="C24" s="34" t="s">
        <v>464</v>
      </c>
      <c r="D24" s="27"/>
      <c r="E24" s="85">
        <v>224</v>
      </c>
      <c r="F24" s="85">
        <v>12600</v>
      </c>
      <c r="G24" s="85">
        <v>33251</v>
      </c>
      <c r="H24" s="85">
        <v>0</v>
      </c>
      <c r="I24" s="90">
        <f t="shared" si="1"/>
        <v>0</v>
      </c>
      <c r="J24" s="90" t="s">
        <v>562</v>
      </c>
      <c r="K24" s="90" t="s">
        <v>562</v>
      </c>
      <c r="L24" s="90" t="s">
        <v>562</v>
      </c>
      <c r="M24" s="90" t="s">
        <v>562</v>
      </c>
      <c r="N24" s="90" t="s">
        <v>562</v>
      </c>
      <c r="O24" s="90" t="s">
        <v>562</v>
      </c>
      <c r="P24" s="90" t="s">
        <v>562</v>
      </c>
      <c r="Q24" s="90" t="s">
        <v>562</v>
      </c>
      <c r="R24" s="90" t="s">
        <v>562</v>
      </c>
      <c r="S24" s="90" t="s">
        <v>562</v>
      </c>
      <c r="T24" s="90" t="s">
        <v>562</v>
      </c>
      <c r="U24" s="90" t="s">
        <v>562</v>
      </c>
      <c r="V24" s="18" t="s">
        <v>294</v>
      </c>
    </row>
    <row r="25" spans="1:22" ht="11.25" customHeight="1">
      <c r="A25" s="35" t="s">
        <v>56</v>
      </c>
      <c r="B25" s="35"/>
      <c r="C25" s="34" t="s">
        <v>479</v>
      </c>
      <c r="D25" s="27"/>
      <c r="E25" s="154">
        <v>5669</v>
      </c>
      <c r="F25" s="154">
        <v>3051</v>
      </c>
      <c r="G25" s="85">
        <v>909</v>
      </c>
      <c r="H25" s="85">
        <v>5536</v>
      </c>
      <c r="I25" s="90">
        <f t="shared" si="1"/>
        <v>0</v>
      </c>
      <c r="J25" s="90" t="s">
        <v>562</v>
      </c>
      <c r="K25" s="90" t="s">
        <v>562</v>
      </c>
      <c r="L25" s="90" t="s">
        <v>562</v>
      </c>
      <c r="M25" s="90" t="s">
        <v>562</v>
      </c>
      <c r="N25" s="90" t="s">
        <v>562</v>
      </c>
      <c r="O25" s="90" t="s">
        <v>562</v>
      </c>
      <c r="P25" s="90" t="s">
        <v>562</v>
      </c>
      <c r="Q25" s="90" t="s">
        <v>562</v>
      </c>
      <c r="R25" s="90" t="s">
        <v>562</v>
      </c>
      <c r="S25" s="90" t="s">
        <v>562</v>
      </c>
      <c r="T25" s="90" t="s">
        <v>562</v>
      </c>
      <c r="U25" s="90" t="s">
        <v>562</v>
      </c>
      <c r="V25" s="18" t="s">
        <v>295</v>
      </c>
    </row>
    <row r="26" spans="1:22" ht="11.25" customHeight="1">
      <c r="A26" s="35" t="s">
        <v>57</v>
      </c>
      <c r="B26" s="35"/>
      <c r="C26" s="34" t="s">
        <v>507</v>
      </c>
      <c r="D26" s="27"/>
      <c r="E26" s="154">
        <v>32104</v>
      </c>
      <c r="F26" s="154">
        <v>4119837</v>
      </c>
      <c r="G26" s="85">
        <v>16246286</v>
      </c>
      <c r="H26" s="85">
        <v>16541117</v>
      </c>
      <c r="I26" s="90">
        <f t="shared" si="1"/>
        <v>2030656</v>
      </c>
      <c r="J26" s="90">
        <v>241782</v>
      </c>
      <c r="K26" s="90">
        <v>833817</v>
      </c>
      <c r="L26" s="90">
        <v>263055</v>
      </c>
      <c r="M26" s="90">
        <v>364770</v>
      </c>
      <c r="N26" s="90">
        <v>31630</v>
      </c>
      <c r="O26" s="90">
        <v>88154</v>
      </c>
      <c r="P26" s="90">
        <v>4314</v>
      </c>
      <c r="Q26" s="90">
        <v>10732</v>
      </c>
      <c r="R26" s="90">
        <v>7639</v>
      </c>
      <c r="S26" s="90">
        <v>61803</v>
      </c>
      <c r="T26" s="90">
        <v>41589</v>
      </c>
      <c r="U26" s="90">
        <v>81371</v>
      </c>
      <c r="V26" s="18" t="s">
        <v>296</v>
      </c>
    </row>
    <row r="27" spans="1:22" ht="11.25" customHeight="1">
      <c r="A27" s="35" t="s">
        <v>58</v>
      </c>
      <c r="B27" s="35"/>
      <c r="C27" s="34" t="s">
        <v>481</v>
      </c>
      <c r="D27" s="27"/>
      <c r="E27" s="154">
        <v>4535</v>
      </c>
      <c r="F27" s="154">
        <v>871</v>
      </c>
      <c r="G27" s="85">
        <v>0</v>
      </c>
      <c r="H27" s="85">
        <v>0</v>
      </c>
      <c r="I27" s="90">
        <f t="shared" si="1"/>
        <v>0</v>
      </c>
      <c r="J27" s="90" t="s">
        <v>562</v>
      </c>
      <c r="K27" s="90" t="s">
        <v>562</v>
      </c>
      <c r="L27" s="90" t="s">
        <v>562</v>
      </c>
      <c r="M27" s="90" t="s">
        <v>562</v>
      </c>
      <c r="N27" s="90" t="s">
        <v>562</v>
      </c>
      <c r="O27" s="90" t="s">
        <v>562</v>
      </c>
      <c r="P27" s="90" t="s">
        <v>562</v>
      </c>
      <c r="Q27" s="90" t="s">
        <v>562</v>
      </c>
      <c r="R27" s="90" t="s">
        <v>562</v>
      </c>
      <c r="S27" s="90" t="s">
        <v>562</v>
      </c>
      <c r="T27" s="90" t="s">
        <v>562</v>
      </c>
      <c r="U27" s="90" t="s">
        <v>562</v>
      </c>
      <c r="V27" s="18" t="s">
        <v>297</v>
      </c>
    </row>
    <row r="28" spans="1:22" ht="11.25" customHeight="1">
      <c r="A28" s="35" t="s">
        <v>59</v>
      </c>
      <c r="B28" s="35"/>
      <c r="C28" s="34" t="s">
        <v>508</v>
      </c>
      <c r="D28" s="27"/>
      <c r="E28" s="154">
        <v>0</v>
      </c>
      <c r="F28" s="85">
        <v>260</v>
      </c>
      <c r="G28" s="85">
        <v>0</v>
      </c>
      <c r="H28" s="85">
        <v>0</v>
      </c>
      <c r="I28" s="90">
        <f t="shared" si="1"/>
        <v>0</v>
      </c>
      <c r="J28" s="90" t="s">
        <v>562</v>
      </c>
      <c r="K28" s="90" t="s">
        <v>562</v>
      </c>
      <c r="L28" s="90" t="s">
        <v>562</v>
      </c>
      <c r="M28" s="90" t="s">
        <v>562</v>
      </c>
      <c r="N28" s="90" t="s">
        <v>562</v>
      </c>
      <c r="O28" s="90" t="s">
        <v>562</v>
      </c>
      <c r="P28" s="90" t="s">
        <v>562</v>
      </c>
      <c r="Q28" s="90" t="s">
        <v>562</v>
      </c>
      <c r="R28" s="90" t="s">
        <v>562</v>
      </c>
      <c r="S28" s="90" t="s">
        <v>562</v>
      </c>
      <c r="T28" s="90" t="s">
        <v>562</v>
      </c>
      <c r="U28" s="90" t="s">
        <v>562</v>
      </c>
      <c r="V28" s="18" t="s">
        <v>298</v>
      </c>
    </row>
    <row r="29" spans="1:22" ht="3.75" customHeight="1">
      <c r="A29" s="35"/>
      <c r="B29" s="35"/>
      <c r="C29" s="34"/>
      <c r="D29" s="27"/>
      <c r="E29" s="85"/>
      <c r="F29" s="85"/>
      <c r="G29" s="85"/>
      <c r="H29" s="85"/>
      <c r="I29" s="90"/>
      <c r="J29" s="144"/>
      <c r="K29" s="90"/>
      <c r="L29" s="90"/>
      <c r="M29" s="90"/>
      <c r="N29" s="90"/>
      <c r="O29" s="90"/>
      <c r="P29" s="90"/>
      <c r="Q29" s="90"/>
      <c r="R29" s="90"/>
      <c r="S29" s="90"/>
      <c r="T29" s="90"/>
      <c r="U29" s="90"/>
      <c r="V29" s="18"/>
    </row>
    <row r="30" spans="1:22" ht="11.25" customHeight="1">
      <c r="A30" s="35" t="s">
        <v>60</v>
      </c>
      <c r="B30" s="35"/>
      <c r="C30" s="34" t="s">
        <v>482</v>
      </c>
      <c r="D30" s="27"/>
      <c r="E30" s="85">
        <v>9314578</v>
      </c>
      <c r="F30" s="85">
        <v>3498676</v>
      </c>
      <c r="G30" s="85">
        <v>34365</v>
      </c>
      <c r="H30" s="85">
        <v>51991</v>
      </c>
      <c r="I30" s="90">
        <f t="shared" si="1"/>
        <v>555764</v>
      </c>
      <c r="J30" s="90">
        <v>8180</v>
      </c>
      <c r="K30" s="90">
        <v>380</v>
      </c>
      <c r="L30" s="90">
        <v>255</v>
      </c>
      <c r="M30" s="90" t="s">
        <v>562</v>
      </c>
      <c r="N30" s="90" t="s">
        <v>562</v>
      </c>
      <c r="O30" s="90" t="s">
        <v>562</v>
      </c>
      <c r="P30" s="90" t="s">
        <v>562</v>
      </c>
      <c r="Q30" s="90" t="s">
        <v>562</v>
      </c>
      <c r="R30" s="90" t="s">
        <v>562</v>
      </c>
      <c r="S30" s="90">
        <v>4133</v>
      </c>
      <c r="T30" s="90">
        <v>347299</v>
      </c>
      <c r="U30" s="90">
        <v>195517</v>
      </c>
      <c r="V30" s="18" t="s">
        <v>299</v>
      </c>
    </row>
    <row r="31" spans="1:22" ht="11.25" customHeight="1">
      <c r="A31" s="35" t="s">
        <v>61</v>
      </c>
      <c r="B31" s="35"/>
      <c r="C31" s="34" t="s">
        <v>509</v>
      </c>
      <c r="D31" s="27"/>
      <c r="E31" s="85">
        <v>945739</v>
      </c>
      <c r="F31" s="85">
        <v>959348</v>
      </c>
      <c r="G31" s="85">
        <v>2378</v>
      </c>
      <c r="H31" s="85">
        <v>654817</v>
      </c>
      <c r="I31" s="90">
        <f t="shared" si="1"/>
        <v>695073</v>
      </c>
      <c r="J31" s="90" t="s">
        <v>562</v>
      </c>
      <c r="K31" s="90">
        <v>130486</v>
      </c>
      <c r="L31" s="90">
        <v>294284</v>
      </c>
      <c r="M31" s="90" t="s">
        <v>562</v>
      </c>
      <c r="N31" s="90">
        <v>141902</v>
      </c>
      <c r="O31" s="90" t="s">
        <v>562</v>
      </c>
      <c r="P31" s="90" t="s">
        <v>562</v>
      </c>
      <c r="Q31" s="90">
        <v>47729</v>
      </c>
      <c r="R31" s="90" t="s">
        <v>562</v>
      </c>
      <c r="S31" s="90">
        <v>72227</v>
      </c>
      <c r="T31" s="90" t="s">
        <v>617</v>
      </c>
      <c r="U31" s="90">
        <v>8445</v>
      </c>
      <c r="V31" s="18" t="s">
        <v>300</v>
      </c>
    </row>
    <row r="32" spans="1:22" ht="11.25" customHeight="1">
      <c r="A32" s="35" t="s">
        <v>62</v>
      </c>
      <c r="B32" s="35"/>
      <c r="C32" s="34" t="s">
        <v>510</v>
      </c>
      <c r="D32" s="27"/>
      <c r="E32" s="85">
        <v>6763733</v>
      </c>
      <c r="F32" s="85">
        <v>10242</v>
      </c>
      <c r="G32" s="85">
        <v>78218</v>
      </c>
      <c r="H32" s="85">
        <v>6796</v>
      </c>
      <c r="I32" s="90">
        <f t="shared" si="1"/>
        <v>1189326</v>
      </c>
      <c r="J32" s="90">
        <v>1170809</v>
      </c>
      <c r="K32" s="90">
        <v>17382</v>
      </c>
      <c r="L32" s="90" t="s">
        <v>562</v>
      </c>
      <c r="M32" s="169" t="s">
        <v>562</v>
      </c>
      <c r="N32" s="90" t="s">
        <v>562</v>
      </c>
      <c r="O32" s="90" t="s">
        <v>562</v>
      </c>
      <c r="P32" s="90" t="s">
        <v>562</v>
      </c>
      <c r="Q32" s="90" t="s">
        <v>562</v>
      </c>
      <c r="R32" s="90">
        <v>526</v>
      </c>
      <c r="S32" s="90" t="s">
        <v>562</v>
      </c>
      <c r="T32" s="90">
        <v>609</v>
      </c>
      <c r="U32" s="90" t="s">
        <v>562</v>
      </c>
      <c r="V32" s="18" t="s">
        <v>301</v>
      </c>
    </row>
    <row r="33" spans="1:22" ht="11.25" customHeight="1">
      <c r="A33" s="35" t="s">
        <v>63</v>
      </c>
      <c r="B33" s="35"/>
      <c r="C33" s="34" t="s">
        <v>511</v>
      </c>
      <c r="D33" s="27"/>
      <c r="E33" s="85">
        <v>11172</v>
      </c>
      <c r="F33" s="85">
        <v>4407</v>
      </c>
      <c r="G33" s="85">
        <v>0</v>
      </c>
      <c r="H33" s="85">
        <v>9539</v>
      </c>
      <c r="I33" s="90">
        <f t="shared" si="1"/>
        <v>6429</v>
      </c>
      <c r="J33" s="90" t="s">
        <v>562</v>
      </c>
      <c r="K33" s="90" t="s">
        <v>562</v>
      </c>
      <c r="L33" s="90" t="s">
        <v>562</v>
      </c>
      <c r="M33" s="169">
        <v>2854</v>
      </c>
      <c r="N33" s="90" t="s">
        <v>562</v>
      </c>
      <c r="O33" s="90" t="s">
        <v>562</v>
      </c>
      <c r="P33" s="90" t="s">
        <v>562</v>
      </c>
      <c r="Q33" s="90">
        <v>1967</v>
      </c>
      <c r="R33" s="90" t="s">
        <v>562</v>
      </c>
      <c r="S33" s="90" t="s">
        <v>562</v>
      </c>
      <c r="T33" s="90" t="s">
        <v>562</v>
      </c>
      <c r="U33" s="90">
        <v>1608</v>
      </c>
      <c r="V33" s="18" t="s">
        <v>302</v>
      </c>
    </row>
    <row r="34" spans="1:22" ht="11.25" customHeight="1">
      <c r="A34" s="35" t="s">
        <v>64</v>
      </c>
      <c r="B34" s="35"/>
      <c r="C34" s="34" t="s">
        <v>512</v>
      </c>
      <c r="D34" s="27"/>
      <c r="E34" s="85">
        <v>338448</v>
      </c>
      <c r="F34" s="85">
        <v>417803</v>
      </c>
      <c r="G34" s="85">
        <v>155998</v>
      </c>
      <c r="H34" s="85">
        <v>45951</v>
      </c>
      <c r="I34" s="90">
        <f t="shared" si="1"/>
        <v>0</v>
      </c>
      <c r="J34" s="90" t="s">
        <v>570</v>
      </c>
      <c r="K34" s="90" t="s">
        <v>562</v>
      </c>
      <c r="L34" s="90" t="s">
        <v>562</v>
      </c>
      <c r="M34" s="90" t="s">
        <v>562</v>
      </c>
      <c r="N34" s="90" t="s">
        <v>562</v>
      </c>
      <c r="O34" s="90" t="s">
        <v>562</v>
      </c>
      <c r="P34" s="90" t="s">
        <v>562</v>
      </c>
      <c r="Q34" s="90" t="s">
        <v>562</v>
      </c>
      <c r="R34" s="90" t="s">
        <v>562</v>
      </c>
      <c r="S34" s="90" t="s">
        <v>562</v>
      </c>
      <c r="T34" s="90" t="s">
        <v>562</v>
      </c>
      <c r="U34" s="90" t="s">
        <v>562</v>
      </c>
      <c r="V34" s="18" t="s">
        <v>303</v>
      </c>
    </row>
    <row r="35" spans="1:22" ht="3.75" customHeight="1">
      <c r="A35" s="35"/>
      <c r="B35" s="35"/>
      <c r="C35" s="34"/>
      <c r="D35" s="27"/>
      <c r="E35" s="85"/>
      <c r="F35" s="85"/>
      <c r="G35" s="85"/>
      <c r="H35" s="85"/>
      <c r="I35" s="90"/>
      <c r="J35" s="144"/>
      <c r="K35" s="90"/>
      <c r="L35" s="90"/>
      <c r="M35" s="90"/>
      <c r="N35" s="90"/>
      <c r="O35" s="90"/>
      <c r="P35" s="90"/>
      <c r="Q35" s="90"/>
      <c r="R35" s="90"/>
      <c r="S35" s="90"/>
      <c r="T35" s="90"/>
      <c r="U35" s="90"/>
      <c r="V35" s="18"/>
    </row>
    <row r="36" spans="1:22" ht="11.25" customHeight="1">
      <c r="A36" s="35" t="s">
        <v>65</v>
      </c>
      <c r="B36" s="35"/>
      <c r="C36" s="34" t="s">
        <v>513</v>
      </c>
      <c r="D36" s="27"/>
      <c r="E36" s="85">
        <v>569122</v>
      </c>
      <c r="F36" s="85">
        <v>508189</v>
      </c>
      <c r="G36" s="85">
        <v>0</v>
      </c>
      <c r="H36" s="85">
        <v>0</v>
      </c>
      <c r="I36" s="90">
        <f t="shared" si="1"/>
        <v>0</v>
      </c>
      <c r="J36" s="90" t="s">
        <v>562</v>
      </c>
      <c r="K36" s="90" t="s">
        <v>562</v>
      </c>
      <c r="L36" s="90" t="s">
        <v>562</v>
      </c>
      <c r="M36" s="90" t="s">
        <v>562</v>
      </c>
      <c r="N36" s="90" t="s">
        <v>562</v>
      </c>
      <c r="O36" s="90" t="s">
        <v>562</v>
      </c>
      <c r="P36" s="90" t="s">
        <v>562</v>
      </c>
      <c r="Q36" s="90" t="s">
        <v>562</v>
      </c>
      <c r="R36" s="90" t="s">
        <v>562</v>
      </c>
      <c r="S36" s="90" t="s">
        <v>562</v>
      </c>
      <c r="T36" s="90" t="s">
        <v>562</v>
      </c>
      <c r="U36" s="90" t="s">
        <v>562</v>
      </c>
      <c r="V36" s="18" t="s">
        <v>304</v>
      </c>
    </row>
    <row r="37" spans="1:22" ht="11.25" customHeight="1">
      <c r="A37" s="35" t="s">
        <v>66</v>
      </c>
      <c r="B37" s="35"/>
      <c r="C37" s="34" t="s">
        <v>484</v>
      </c>
      <c r="D37" s="27"/>
      <c r="E37" s="154">
        <v>15166995</v>
      </c>
      <c r="F37" s="154" t="s">
        <v>562</v>
      </c>
      <c r="G37" s="85">
        <v>0</v>
      </c>
      <c r="H37" s="85">
        <v>9772</v>
      </c>
      <c r="I37" s="90">
        <f t="shared" si="1"/>
        <v>1906</v>
      </c>
      <c r="J37" s="90" t="s">
        <v>562</v>
      </c>
      <c r="K37" s="90" t="s">
        <v>562</v>
      </c>
      <c r="L37" s="90" t="s">
        <v>562</v>
      </c>
      <c r="M37" s="90" t="s">
        <v>562</v>
      </c>
      <c r="N37" s="90" t="s">
        <v>562</v>
      </c>
      <c r="O37" s="90">
        <v>1137</v>
      </c>
      <c r="P37" s="90" t="s">
        <v>562</v>
      </c>
      <c r="Q37" s="90" t="s">
        <v>562</v>
      </c>
      <c r="R37" s="90" t="s">
        <v>562</v>
      </c>
      <c r="S37" s="90">
        <v>769</v>
      </c>
      <c r="T37" s="90" t="s">
        <v>562</v>
      </c>
      <c r="U37" s="90" t="s">
        <v>562</v>
      </c>
      <c r="V37" s="18" t="s">
        <v>305</v>
      </c>
    </row>
    <row r="38" spans="1:22" ht="11.25" customHeight="1">
      <c r="A38" s="35" t="s">
        <v>67</v>
      </c>
      <c r="B38" s="35"/>
      <c r="C38" s="34" t="s">
        <v>486</v>
      </c>
      <c r="D38" s="27"/>
      <c r="E38" s="154">
        <v>572</v>
      </c>
      <c r="F38" s="154">
        <v>25757</v>
      </c>
      <c r="G38" s="85">
        <v>513</v>
      </c>
      <c r="H38" s="85">
        <v>0</v>
      </c>
      <c r="I38" s="90">
        <f t="shared" si="1"/>
        <v>0</v>
      </c>
      <c r="J38" s="90" t="s">
        <v>562</v>
      </c>
      <c r="K38" s="90" t="s">
        <v>562</v>
      </c>
      <c r="L38" s="90" t="s">
        <v>562</v>
      </c>
      <c r="M38" s="169" t="s">
        <v>562</v>
      </c>
      <c r="N38" s="90" t="s">
        <v>562</v>
      </c>
      <c r="O38" s="90" t="s">
        <v>562</v>
      </c>
      <c r="P38" s="90" t="s">
        <v>562</v>
      </c>
      <c r="Q38" s="90" t="s">
        <v>562</v>
      </c>
      <c r="R38" s="90" t="s">
        <v>562</v>
      </c>
      <c r="S38" s="90" t="s">
        <v>562</v>
      </c>
      <c r="T38" s="90" t="s">
        <v>562</v>
      </c>
      <c r="U38" s="90" t="s">
        <v>562</v>
      </c>
      <c r="V38" s="18" t="s">
        <v>306</v>
      </c>
    </row>
    <row r="39" spans="1:22" ht="11.25" customHeight="1">
      <c r="A39" s="35" t="s">
        <v>68</v>
      </c>
      <c r="B39" s="35"/>
      <c r="C39" s="34" t="s">
        <v>487</v>
      </c>
      <c r="D39" s="27"/>
      <c r="E39" s="154">
        <v>24404</v>
      </c>
      <c r="F39" s="154">
        <v>72024</v>
      </c>
      <c r="G39" s="85">
        <v>21856231</v>
      </c>
      <c r="H39" s="85">
        <v>565</v>
      </c>
      <c r="I39" s="90">
        <f t="shared" si="1"/>
        <v>0</v>
      </c>
      <c r="J39" s="90" t="s">
        <v>562</v>
      </c>
      <c r="K39" s="90" t="s">
        <v>562</v>
      </c>
      <c r="L39" s="90" t="s">
        <v>562</v>
      </c>
      <c r="M39" s="169" t="s">
        <v>562</v>
      </c>
      <c r="N39" s="90" t="s">
        <v>562</v>
      </c>
      <c r="O39" s="90" t="s">
        <v>562</v>
      </c>
      <c r="P39" s="90" t="s">
        <v>562</v>
      </c>
      <c r="Q39" s="90" t="s">
        <v>562</v>
      </c>
      <c r="R39" s="90" t="s">
        <v>562</v>
      </c>
      <c r="S39" s="90" t="s">
        <v>562</v>
      </c>
      <c r="T39" s="90" t="s">
        <v>562</v>
      </c>
      <c r="U39" s="90" t="s">
        <v>562</v>
      </c>
      <c r="V39" s="18" t="s">
        <v>307</v>
      </c>
    </row>
    <row r="40" spans="1:22" ht="11.25" customHeight="1">
      <c r="A40" s="35" t="s">
        <v>69</v>
      </c>
      <c r="B40" s="35"/>
      <c r="C40" s="34" t="s">
        <v>488</v>
      </c>
      <c r="D40" s="27"/>
      <c r="E40" s="154">
        <v>31257</v>
      </c>
      <c r="F40" s="154">
        <v>42657</v>
      </c>
      <c r="G40" s="85">
        <v>0</v>
      </c>
      <c r="H40" s="85">
        <v>0</v>
      </c>
      <c r="I40" s="90">
        <f t="shared" si="1"/>
        <v>903</v>
      </c>
      <c r="J40" s="90" t="s">
        <v>562</v>
      </c>
      <c r="K40" s="90" t="s">
        <v>562</v>
      </c>
      <c r="L40" s="90" t="s">
        <v>562</v>
      </c>
      <c r="M40" s="90" t="s">
        <v>562</v>
      </c>
      <c r="N40" s="90" t="s">
        <v>562</v>
      </c>
      <c r="O40" s="90" t="s">
        <v>562</v>
      </c>
      <c r="P40" s="90" t="s">
        <v>562</v>
      </c>
      <c r="Q40" s="90" t="s">
        <v>562</v>
      </c>
      <c r="R40" s="90">
        <v>903</v>
      </c>
      <c r="S40" s="90" t="s">
        <v>562</v>
      </c>
      <c r="T40" s="90" t="s">
        <v>562</v>
      </c>
      <c r="U40" s="90" t="s">
        <v>562</v>
      </c>
      <c r="V40" s="18" t="s">
        <v>308</v>
      </c>
    </row>
    <row r="41" spans="1:22" ht="3.75" customHeight="1">
      <c r="A41" s="35"/>
      <c r="B41" s="35"/>
      <c r="C41" s="34"/>
      <c r="D41" s="27"/>
      <c r="E41" s="85"/>
      <c r="F41" s="85"/>
      <c r="G41" s="85"/>
      <c r="H41" s="85"/>
      <c r="I41" s="90"/>
      <c r="J41" s="144"/>
      <c r="K41" s="90"/>
      <c r="L41" s="90"/>
      <c r="M41" s="90"/>
      <c r="N41" s="90"/>
      <c r="O41" s="90"/>
      <c r="P41" s="90"/>
      <c r="Q41" s="90"/>
      <c r="R41" s="90"/>
      <c r="S41" s="90"/>
      <c r="T41" s="90"/>
      <c r="U41" s="90"/>
      <c r="V41" s="18"/>
    </row>
    <row r="42" spans="1:22" ht="11.25" customHeight="1">
      <c r="A42" s="35" t="s">
        <v>70</v>
      </c>
      <c r="B42" s="35"/>
      <c r="C42" s="34" t="s">
        <v>514</v>
      </c>
      <c r="D42" s="27"/>
      <c r="E42" s="85">
        <v>255</v>
      </c>
      <c r="F42" s="85" t="s">
        <v>562</v>
      </c>
      <c r="G42" s="85">
        <v>0</v>
      </c>
      <c r="H42" s="85">
        <v>547</v>
      </c>
      <c r="I42" s="90">
        <f t="shared" si="1"/>
        <v>67346</v>
      </c>
      <c r="J42" s="90" t="s">
        <v>562</v>
      </c>
      <c r="K42" s="90">
        <v>51600</v>
      </c>
      <c r="L42" s="90" t="s">
        <v>562</v>
      </c>
      <c r="M42" s="90" t="s">
        <v>562</v>
      </c>
      <c r="N42" s="90" t="s">
        <v>562</v>
      </c>
      <c r="O42" s="90" t="s">
        <v>562</v>
      </c>
      <c r="P42" s="90" t="s">
        <v>562</v>
      </c>
      <c r="Q42" s="90" t="s">
        <v>562</v>
      </c>
      <c r="R42" s="90" t="s">
        <v>562</v>
      </c>
      <c r="S42" s="90">
        <v>15746</v>
      </c>
      <c r="T42" s="90" t="s">
        <v>562</v>
      </c>
      <c r="U42" s="90" t="s">
        <v>562</v>
      </c>
      <c r="V42" s="18" t="s">
        <v>309</v>
      </c>
    </row>
    <row r="43" spans="1:22" ht="11.25" customHeight="1">
      <c r="A43" s="35" t="s">
        <v>71</v>
      </c>
      <c r="B43" s="35"/>
      <c r="C43" s="34" t="s">
        <v>490</v>
      </c>
      <c r="D43" s="27"/>
      <c r="E43" s="85">
        <v>255</v>
      </c>
      <c r="F43" s="85">
        <v>2326</v>
      </c>
      <c r="G43" s="85">
        <v>0</v>
      </c>
      <c r="H43" s="85">
        <v>0</v>
      </c>
      <c r="I43" s="90">
        <f t="shared" si="1"/>
        <v>0</v>
      </c>
      <c r="J43" s="90" t="s">
        <v>562</v>
      </c>
      <c r="K43" s="90" t="s">
        <v>562</v>
      </c>
      <c r="L43" s="90" t="s">
        <v>562</v>
      </c>
      <c r="M43" s="90" t="s">
        <v>562</v>
      </c>
      <c r="N43" s="90" t="s">
        <v>562</v>
      </c>
      <c r="O43" s="90" t="s">
        <v>562</v>
      </c>
      <c r="P43" s="90" t="s">
        <v>562</v>
      </c>
      <c r="Q43" s="90" t="s">
        <v>562</v>
      </c>
      <c r="R43" s="90" t="s">
        <v>562</v>
      </c>
      <c r="S43" s="90" t="s">
        <v>562</v>
      </c>
      <c r="T43" s="90" t="s">
        <v>562</v>
      </c>
      <c r="U43" s="90" t="s">
        <v>562</v>
      </c>
      <c r="V43" s="18" t="s">
        <v>310</v>
      </c>
    </row>
    <row r="44" spans="1:22" ht="11.25" customHeight="1">
      <c r="A44" s="35" t="s">
        <v>72</v>
      </c>
      <c r="B44" s="35"/>
      <c r="C44" s="34" t="s">
        <v>491</v>
      </c>
      <c r="D44" s="27"/>
      <c r="E44" s="85">
        <v>129398</v>
      </c>
      <c r="F44" s="85">
        <v>1140061</v>
      </c>
      <c r="G44" s="85">
        <v>1459688</v>
      </c>
      <c r="H44" s="85">
        <v>621927</v>
      </c>
      <c r="I44" s="90">
        <f t="shared" si="1"/>
        <v>10183</v>
      </c>
      <c r="J44" s="144" t="s">
        <v>562</v>
      </c>
      <c r="K44" s="90" t="s">
        <v>562</v>
      </c>
      <c r="L44" s="90">
        <v>750</v>
      </c>
      <c r="M44" s="90">
        <v>2748</v>
      </c>
      <c r="N44" s="90" t="s">
        <v>562</v>
      </c>
      <c r="O44" s="90" t="s">
        <v>562</v>
      </c>
      <c r="P44" s="90" t="s">
        <v>562</v>
      </c>
      <c r="Q44" s="90">
        <v>4908</v>
      </c>
      <c r="R44" s="90" t="s">
        <v>562</v>
      </c>
      <c r="S44" s="90" t="s">
        <v>562</v>
      </c>
      <c r="T44" s="90" t="s">
        <v>562</v>
      </c>
      <c r="U44" s="90">
        <v>1777</v>
      </c>
      <c r="V44" s="18" t="s">
        <v>311</v>
      </c>
    </row>
    <row r="45" spans="1:22" ht="11.25" customHeight="1">
      <c r="A45" s="35" t="s">
        <v>73</v>
      </c>
      <c r="B45" s="35"/>
      <c r="C45" s="34" t="s">
        <v>492</v>
      </c>
      <c r="D45" s="27"/>
      <c r="E45" s="85">
        <v>869254</v>
      </c>
      <c r="F45" s="85">
        <v>409265</v>
      </c>
      <c r="G45" s="85">
        <v>45486</v>
      </c>
      <c r="H45" s="85">
        <v>54018</v>
      </c>
      <c r="I45" s="90">
        <f t="shared" si="1"/>
        <v>42717</v>
      </c>
      <c r="J45" s="144" t="s">
        <v>562</v>
      </c>
      <c r="K45" s="90" t="s">
        <v>562</v>
      </c>
      <c r="L45" s="90" t="s">
        <v>562</v>
      </c>
      <c r="M45" s="90">
        <v>1974</v>
      </c>
      <c r="N45" s="90">
        <v>39658</v>
      </c>
      <c r="O45" s="90">
        <v>257</v>
      </c>
      <c r="P45" s="90" t="s">
        <v>562</v>
      </c>
      <c r="Q45" s="90" t="s">
        <v>562</v>
      </c>
      <c r="R45" s="90" t="s">
        <v>562</v>
      </c>
      <c r="S45" s="90" t="s">
        <v>562</v>
      </c>
      <c r="T45" s="90" t="s">
        <v>562</v>
      </c>
      <c r="U45" s="90">
        <v>828</v>
      </c>
      <c r="V45" s="18" t="s">
        <v>312</v>
      </c>
    </row>
    <row r="46" spans="1:22" ht="11.25" customHeight="1">
      <c r="A46" s="35" t="s">
        <v>74</v>
      </c>
      <c r="B46" s="35"/>
      <c r="C46" s="34" t="s">
        <v>493</v>
      </c>
      <c r="D46" s="27"/>
      <c r="E46" s="85">
        <v>909052</v>
      </c>
      <c r="F46" s="85">
        <v>589196</v>
      </c>
      <c r="G46" s="85">
        <v>867181</v>
      </c>
      <c r="H46" s="85">
        <v>1003</v>
      </c>
      <c r="I46" s="90">
        <f t="shared" si="1"/>
        <v>0</v>
      </c>
      <c r="J46" s="90" t="s">
        <v>562</v>
      </c>
      <c r="K46" s="90" t="s">
        <v>562</v>
      </c>
      <c r="L46" s="90" t="s">
        <v>562</v>
      </c>
      <c r="M46" s="90" t="s">
        <v>562</v>
      </c>
      <c r="N46" s="90" t="s">
        <v>562</v>
      </c>
      <c r="O46" s="90" t="s">
        <v>562</v>
      </c>
      <c r="P46" s="90" t="s">
        <v>562</v>
      </c>
      <c r="Q46" s="90" t="s">
        <v>562</v>
      </c>
      <c r="R46" s="90" t="s">
        <v>562</v>
      </c>
      <c r="S46" s="90" t="s">
        <v>562</v>
      </c>
      <c r="T46" s="90" t="s">
        <v>562</v>
      </c>
      <c r="U46" s="90" t="s">
        <v>562</v>
      </c>
      <c r="V46" s="18" t="s">
        <v>313</v>
      </c>
    </row>
    <row r="47" spans="1:22" ht="3.75" customHeight="1">
      <c r="A47" s="35"/>
      <c r="B47" s="35"/>
      <c r="C47" s="34"/>
      <c r="D47" s="27"/>
      <c r="E47" s="85"/>
      <c r="F47" s="85"/>
      <c r="G47" s="85"/>
      <c r="H47" s="85"/>
      <c r="I47" s="90"/>
      <c r="J47" s="144"/>
      <c r="K47" s="90"/>
      <c r="L47" s="90"/>
      <c r="M47" s="90"/>
      <c r="N47" s="90"/>
      <c r="O47" s="90"/>
      <c r="P47" s="90"/>
      <c r="Q47" s="90"/>
      <c r="R47" s="90"/>
      <c r="S47" s="90"/>
      <c r="T47" s="90"/>
      <c r="U47" s="90"/>
      <c r="V47" s="18"/>
    </row>
    <row r="48" spans="1:22" ht="11.25" customHeight="1">
      <c r="A48" s="35" t="s">
        <v>75</v>
      </c>
      <c r="B48" s="35"/>
      <c r="C48" s="34" t="s">
        <v>515</v>
      </c>
      <c r="D48" s="27"/>
      <c r="E48" s="85">
        <v>0</v>
      </c>
      <c r="F48" s="85">
        <v>856</v>
      </c>
      <c r="G48" s="85">
        <v>12146054</v>
      </c>
      <c r="H48" s="85">
        <v>16847668</v>
      </c>
      <c r="I48" s="90">
        <f t="shared" si="1"/>
        <v>0</v>
      </c>
      <c r="J48" s="90" t="s">
        <v>562</v>
      </c>
      <c r="K48" s="90" t="s">
        <v>562</v>
      </c>
      <c r="L48" s="90" t="s">
        <v>562</v>
      </c>
      <c r="M48" s="90" t="s">
        <v>562</v>
      </c>
      <c r="N48" s="90" t="s">
        <v>562</v>
      </c>
      <c r="O48" s="90" t="s">
        <v>562</v>
      </c>
      <c r="P48" s="90" t="s">
        <v>562</v>
      </c>
      <c r="Q48" s="90" t="s">
        <v>562</v>
      </c>
      <c r="R48" s="90" t="s">
        <v>562</v>
      </c>
      <c r="S48" s="90" t="s">
        <v>562</v>
      </c>
      <c r="T48" s="90" t="s">
        <v>562</v>
      </c>
      <c r="U48" s="90" t="s">
        <v>562</v>
      </c>
      <c r="V48" s="18" t="s">
        <v>314</v>
      </c>
    </row>
    <row r="49" spans="1:22" ht="11.25" customHeight="1">
      <c r="A49" s="35" t="s">
        <v>76</v>
      </c>
      <c r="B49" s="35"/>
      <c r="C49" s="34" t="s">
        <v>516</v>
      </c>
      <c r="D49" s="27"/>
      <c r="E49" s="85">
        <v>0</v>
      </c>
      <c r="F49" s="85">
        <v>18000</v>
      </c>
      <c r="G49" s="85">
        <v>0</v>
      </c>
      <c r="H49" s="85">
        <v>0</v>
      </c>
      <c r="I49" s="90">
        <f t="shared" si="1"/>
        <v>0</v>
      </c>
      <c r="J49" s="90" t="s">
        <v>562</v>
      </c>
      <c r="K49" s="90" t="s">
        <v>562</v>
      </c>
      <c r="L49" s="90" t="s">
        <v>562</v>
      </c>
      <c r="M49" s="90" t="s">
        <v>562</v>
      </c>
      <c r="N49" s="90" t="s">
        <v>562</v>
      </c>
      <c r="O49" s="90" t="s">
        <v>562</v>
      </c>
      <c r="P49" s="90" t="s">
        <v>562</v>
      </c>
      <c r="Q49" s="90" t="s">
        <v>562</v>
      </c>
      <c r="R49" s="90" t="s">
        <v>562</v>
      </c>
      <c r="S49" s="90" t="s">
        <v>562</v>
      </c>
      <c r="T49" s="90" t="s">
        <v>562</v>
      </c>
      <c r="U49" s="90" t="s">
        <v>562</v>
      </c>
      <c r="V49" s="18" t="s">
        <v>315</v>
      </c>
    </row>
    <row r="50" spans="1:22" ht="11.25" customHeight="1">
      <c r="A50" s="35" t="s">
        <v>77</v>
      </c>
      <c r="B50" s="35"/>
      <c r="C50" s="34" t="s">
        <v>517</v>
      </c>
      <c r="D50" s="27"/>
      <c r="E50" s="85">
        <v>0</v>
      </c>
      <c r="F50" s="85">
        <v>545519</v>
      </c>
      <c r="G50" s="85">
        <v>0</v>
      </c>
      <c r="H50" s="85">
        <v>0</v>
      </c>
      <c r="I50" s="90">
        <f t="shared" si="1"/>
        <v>0</v>
      </c>
      <c r="J50" s="90" t="s">
        <v>562</v>
      </c>
      <c r="K50" s="90" t="s">
        <v>562</v>
      </c>
      <c r="L50" s="90" t="s">
        <v>562</v>
      </c>
      <c r="M50" s="90" t="s">
        <v>562</v>
      </c>
      <c r="N50" s="90" t="s">
        <v>562</v>
      </c>
      <c r="O50" s="90" t="s">
        <v>562</v>
      </c>
      <c r="P50" s="90" t="s">
        <v>562</v>
      </c>
      <c r="Q50" s="90" t="s">
        <v>562</v>
      </c>
      <c r="R50" s="90" t="s">
        <v>562</v>
      </c>
      <c r="S50" s="90" t="s">
        <v>562</v>
      </c>
      <c r="T50" s="90" t="s">
        <v>562</v>
      </c>
      <c r="U50" s="90" t="s">
        <v>562</v>
      </c>
      <c r="V50" s="18" t="s">
        <v>316</v>
      </c>
    </row>
    <row r="51" spans="1:22" ht="11.25" customHeight="1">
      <c r="A51" s="35" t="s">
        <v>78</v>
      </c>
      <c r="B51" s="35"/>
      <c r="C51" s="34" t="s">
        <v>528</v>
      </c>
      <c r="D51" s="27"/>
      <c r="E51" s="85">
        <v>206</v>
      </c>
      <c r="F51" s="85" t="s">
        <v>562</v>
      </c>
      <c r="G51" s="85">
        <v>0</v>
      </c>
      <c r="H51" s="85">
        <v>0</v>
      </c>
      <c r="I51" s="90">
        <f t="shared" si="1"/>
        <v>1671</v>
      </c>
      <c r="J51" s="90" t="s">
        <v>562</v>
      </c>
      <c r="K51" s="90" t="s">
        <v>562</v>
      </c>
      <c r="L51" s="90" t="s">
        <v>562</v>
      </c>
      <c r="M51" s="169" t="s">
        <v>562</v>
      </c>
      <c r="N51" s="144" t="s">
        <v>562</v>
      </c>
      <c r="O51" s="144" t="s">
        <v>562</v>
      </c>
      <c r="P51" s="144" t="s">
        <v>562</v>
      </c>
      <c r="Q51" s="90">
        <v>1671</v>
      </c>
      <c r="R51" s="144" t="s">
        <v>562</v>
      </c>
      <c r="S51" s="144" t="s">
        <v>562</v>
      </c>
      <c r="T51" s="144" t="s">
        <v>562</v>
      </c>
      <c r="U51" s="144" t="s">
        <v>562</v>
      </c>
      <c r="V51" s="18" t="s">
        <v>317</v>
      </c>
    </row>
    <row r="52" spans="1:22" ht="11.25" customHeight="1">
      <c r="A52" s="35" t="s">
        <v>79</v>
      </c>
      <c r="B52" s="35"/>
      <c r="C52" s="34" t="s">
        <v>518</v>
      </c>
      <c r="D52" s="27"/>
      <c r="E52" s="85">
        <v>1410233</v>
      </c>
      <c r="F52" s="85" t="s">
        <v>562</v>
      </c>
      <c r="G52" s="85">
        <v>0</v>
      </c>
      <c r="H52" s="85">
        <v>0</v>
      </c>
      <c r="I52" s="90">
        <f t="shared" si="1"/>
        <v>0</v>
      </c>
      <c r="J52" s="90" t="s">
        <v>562</v>
      </c>
      <c r="K52" s="90" t="s">
        <v>562</v>
      </c>
      <c r="L52" s="144" t="s">
        <v>562</v>
      </c>
      <c r="M52" s="169" t="s">
        <v>562</v>
      </c>
      <c r="N52" s="144" t="s">
        <v>562</v>
      </c>
      <c r="O52" s="144" t="s">
        <v>562</v>
      </c>
      <c r="P52" s="144" t="s">
        <v>562</v>
      </c>
      <c r="Q52" s="144" t="s">
        <v>562</v>
      </c>
      <c r="R52" s="144" t="s">
        <v>562</v>
      </c>
      <c r="S52" s="144" t="s">
        <v>562</v>
      </c>
      <c r="T52" s="144" t="s">
        <v>562</v>
      </c>
      <c r="U52" s="144" t="s">
        <v>562</v>
      </c>
      <c r="V52" s="18" t="s">
        <v>318</v>
      </c>
    </row>
    <row r="53" spans="1:22" ht="3.75" customHeight="1">
      <c r="A53" s="35"/>
      <c r="B53" s="35"/>
      <c r="C53" s="34"/>
      <c r="D53" s="27"/>
      <c r="E53" s="85"/>
      <c r="F53" s="85"/>
      <c r="G53" s="85"/>
      <c r="H53" s="85"/>
      <c r="I53" s="90"/>
      <c r="J53" s="169"/>
      <c r="K53" s="90"/>
      <c r="L53" s="144"/>
      <c r="M53" s="169"/>
      <c r="N53" s="144"/>
      <c r="O53" s="144"/>
      <c r="P53" s="144"/>
      <c r="Q53" s="144"/>
      <c r="R53" s="144"/>
      <c r="S53" s="144"/>
      <c r="T53" s="144"/>
      <c r="U53" s="144"/>
      <c r="V53" s="18"/>
    </row>
    <row r="54" spans="1:22" ht="11.25" customHeight="1">
      <c r="A54" s="35" t="s">
        <v>80</v>
      </c>
      <c r="B54" s="35"/>
      <c r="C54" s="34" t="s">
        <v>519</v>
      </c>
      <c r="D54" s="27"/>
      <c r="E54" s="85">
        <v>583746</v>
      </c>
      <c r="F54" s="154">
        <v>167570</v>
      </c>
      <c r="G54" s="85">
        <v>114510</v>
      </c>
      <c r="H54" s="85">
        <v>0</v>
      </c>
      <c r="I54" s="90">
        <f t="shared" si="1"/>
        <v>6452</v>
      </c>
      <c r="J54" s="90" t="s">
        <v>562</v>
      </c>
      <c r="K54" s="90" t="s">
        <v>562</v>
      </c>
      <c r="L54" s="144" t="s">
        <v>562</v>
      </c>
      <c r="M54" s="169" t="s">
        <v>562</v>
      </c>
      <c r="N54" s="144">
        <v>3802</v>
      </c>
      <c r="O54" s="144" t="s">
        <v>562</v>
      </c>
      <c r="P54" s="144" t="s">
        <v>562</v>
      </c>
      <c r="Q54" s="144" t="s">
        <v>562</v>
      </c>
      <c r="R54" s="144" t="s">
        <v>562</v>
      </c>
      <c r="S54" s="144" t="s">
        <v>562</v>
      </c>
      <c r="T54" s="144">
        <v>2650</v>
      </c>
      <c r="U54" s="144" t="s">
        <v>562</v>
      </c>
      <c r="V54" s="18" t="s">
        <v>319</v>
      </c>
    </row>
    <row r="55" spans="1:22" ht="11.25" customHeight="1">
      <c r="A55" s="35" t="s">
        <v>81</v>
      </c>
      <c r="B55" s="35"/>
      <c r="C55" s="34" t="s">
        <v>498</v>
      </c>
      <c r="D55" s="27"/>
      <c r="E55" s="85">
        <v>28633960</v>
      </c>
      <c r="F55" s="85">
        <v>2584866</v>
      </c>
      <c r="G55" s="85">
        <v>1160689</v>
      </c>
      <c r="H55" s="85">
        <v>12034680</v>
      </c>
      <c r="I55" s="90">
        <f t="shared" si="1"/>
        <v>1621052</v>
      </c>
      <c r="J55" s="90">
        <v>71300</v>
      </c>
      <c r="K55" s="90">
        <v>205169</v>
      </c>
      <c r="L55" s="90">
        <v>157732</v>
      </c>
      <c r="M55" s="169">
        <v>94149</v>
      </c>
      <c r="N55" s="90">
        <v>68008</v>
      </c>
      <c r="O55" s="90">
        <v>229243</v>
      </c>
      <c r="P55" s="90">
        <v>196066</v>
      </c>
      <c r="Q55" s="90">
        <v>126794</v>
      </c>
      <c r="R55" s="144">
        <v>78519</v>
      </c>
      <c r="S55" s="90">
        <v>175122</v>
      </c>
      <c r="T55" s="90">
        <v>195150</v>
      </c>
      <c r="U55" s="90">
        <v>23800</v>
      </c>
      <c r="V55" s="18" t="s">
        <v>320</v>
      </c>
    </row>
    <row r="56" spans="1:22" ht="11.25" customHeight="1">
      <c r="A56" s="35" t="s">
        <v>82</v>
      </c>
      <c r="B56" s="35"/>
      <c r="C56" s="34" t="s">
        <v>499</v>
      </c>
      <c r="D56" s="27"/>
      <c r="E56" s="154">
        <v>1983257</v>
      </c>
      <c r="F56" s="154">
        <v>788496</v>
      </c>
      <c r="G56" s="85">
        <v>224429</v>
      </c>
      <c r="H56" s="85">
        <v>3541</v>
      </c>
      <c r="I56" s="90">
        <f t="shared" si="1"/>
        <v>2535</v>
      </c>
      <c r="J56" s="90" t="s">
        <v>562</v>
      </c>
      <c r="K56" s="90" t="s">
        <v>562</v>
      </c>
      <c r="L56" s="90" t="s">
        <v>562</v>
      </c>
      <c r="M56" s="169" t="s">
        <v>562</v>
      </c>
      <c r="N56" s="90">
        <v>385</v>
      </c>
      <c r="O56" s="90">
        <v>1563</v>
      </c>
      <c r="P56" s="90">
        <v>360</v>
      </c>
      <c r="Q56" s="144" t="s">
        <v>562</v>
      </c>
      <c r="R56" s="144" t="s">
        <v>562</v>
      </c>
      <c r="S56" s="90">
        <v>227</v>
      </c>
      <c r="T56" s="90" t="s">
        <v>562</v>
      </c>
      <c r="U56" s="90" t="s">
        <v>562</v>
      </c>
      <c r="V56" s="18" t="s">
        <v>321</v>
      </c>
    </row>
    <row r="57" spans="1:22" ht="11.25" customHeight="1">
      <c r="A57" s="35" t="s">
        <v>83</v>
      </c>
      <c r="B57" s="35"/>
      <c r="C57" s="34" t="s">
        <v>529</v>
      </c>
      <c r="D57" s="27"/>
      <c r="E57" s="154">
        <v>9269</v>
      </c>
      <c r="F57" s="154" t="s">
        <v>562</v>
      </c>
      <c r="G57" s="85">
        <v>0</v>
      </c>
      <c r="H57" s="85">
        <v>0</v>
      </c>
      <c r="I57" s="90">
        <f t="shared" si="1"/>
        <v>1071</v>
      </c>
      <c r="J57" s="90" t="s">
        <v>562</v>
      </c>
      <c r="K57" s="90" t="s">
        <v>562</v>
      </c>
      <c r="L57" s="90" t="s">
        <v>562</v>
      </c>
      <c r="M57" s="169" t="s">
        <v>562</v>
      </c>
      <c r="N57" s="90" t="s">
        <v>562</v>
      </c>
      <c r="O57" s="90" t="s">
        <v>562</v>
      </c>
      <c r="P57" s="90" t="s">
        <v>562</v>
      </c>
      <c r="Q57" s="144" t="s">
        <v>562</v>
      </c>
      <c r="R57" s="144" t="s">
        <v>562</v>
      </c>
      <c r="S57" s="90" t="s">
        <v>562</v>
      </c>
      <c r="T57" s="90" t="s">
        <v>562</v>
      </c>
      <c r="U57" s="90">
        <v>1071</v>
      </c>
      <c r="V57" s="18" t="s">
        <v>322</v>
      </c>
    </row>
    <row r="58" spans="1:22" ht="11.25" customHeight="1">
      <c r="A58" s="35" t="s">
        <v>84</v>
      </c>
      <c r="B58" s="35"/>
      <c r="C58" s="34" t="s">
        <v>501</v>
      </c>
      <c r="D58" s="27"/>
      <c r="E58" s="85">
        <v>1628341</v>
      </c>
      <c r="F58" s="85" t="s">
        <v>562</v>
      </c>
      <c r="G58" s="85">
        <v>0</v>
      </c>
      <c r="H58" s="85">
        <v>832</v>
      </c>
      <c r="I58" s="90">
        <f t="shared" si="1"/>
        <v>0</v>
      </c>
      <c r="J58" s="90" t="s">
        <v>562</v>
      </c>
      <c r="K58" s="90" t="s">
        <v>562</v>
      </c>
      <c r="L58" s="90" t="s">
        <v>562</v>
      </c>
      <c r="M58" s="169" t="s">
        <v>562</v>
      </c>
      <c r="N58" s="90" t="s">
        <v>562</v>
      </c>
      <c r="O58" s="90" t="s">
        <v>562</v>
      </c>
      <c r="P58" s="90" t="s">
        <v>562</v>
      </c>
      <c r="Q58" s="144" t="s">
        <v>562</v>
      </c>
      <c r="R58" s="144" t="s">
        <v>562</v>
      </c>
      <c r="S58" s="90" t="s">
        <v>562</v>
      </c>
      <c r="T58" s="90" t="s">
        <v>562</v>
      </c>
      <c r="U58" s="90" t="s">
        <v>562</v>
      </c>
      <c r="V58" s="18" t="s">
        <v>323</v>
      </c>
    </row>
    <row r="59" spans="1:22" ht="3.75" customHeight="1">
      <c r="A59" s="35"/>
      <c r="B59" s="35"/>
      <c r="C59" s="34"/>
      <c r="D59" s="27"/>
      <c r="E59" s="85"/>
      <c r="F59" s="85"/>
      <c r="G59" s="85"/>
      <c r="H59" s="85"/>
      <c r="I59" s="90"/>
      <c r="J59" s="144"/>
      <c r="K59" s="90"/>
      <c r="L59" s="90"/>
      <c r="M59" s="169"/>
      <c r="N59" s="90"/>
      <c r="O59" s="90"/>
      <c r="P59" s="90"/>
      <c r="Q59" s="144"/>
      <c r="R59" s="144"/>
      <c r="S59" s="90"/>
      <c r="T59" s="90"/>
      <c r="U59" s="90"/>
      <c r="V59" s="18"/>
    </row>
    <row r="60" spans="1:22" ht="11.25" customHeight="1">
      <c r="A60" s="35" t="s">
        <v>85</v>
      </c>
      <c r="B60" s="35"/>
      <c r="C60" s="34" t="s">
        <v>502</v>
      </c>
      <c r="D60" s="27"/>
      <c r="E60" s="85">
        <v>650</v>
      </c>
      <c r="F60" s="85" t="s">
        <v>562</v>
      </c>
      <c r="G60" s="85">
        <v>0</v>
      </c>
      <c r="H60" s="85">
        <v>400</v>
      </c>
      <c r="I60" s="90">
        <f t="shared" si="1"/>
        <v>18541</v>
      </c>
      <c r="J60" s="90" t="s">
        <v>562</v>
      </c>
      <c r="K60" s="90" t="s">
        <v>562</v>
      </c>
      <c r="L60" s="90" t="s">
        <v>562</v>
      </c>
      <c r="M60" s="169" t="s">
        <v>562</v>
      </c>
      <c r="N60" s="90" t="s">
        <v>562</v>
      </c>
      <c r="O60" s="90" t="s">
        <v>562</v>
      </c>
      <c r="P60" s="90" t="s">
        <v>562</v>
      </c>
      <c r="Q60" s="144" t="s">
        <v>562</v>
      </c>
      <c r="R60" s="144" t="s">
        <v>562</v>
      </c>
      <c r="S60" s="90" t="s">
        <v>562</v>
      </c>
      <c r="T60" s="90">
        <v>18541</v>
      </c>
      <c r="U60" s="90" t="s">
        <v>562</v>
      </c>
      <c r="V60" s="18" t="s">
        <v>324</v>
      </c>
    </row>
    <row r="61" spans="1:22" ht="11.25" customHeight="1">
      <c r="A61" s="35" t="s">
        <v>86</v>
      </c>
      <c r="B61" s="35"/>
      <c r="C61" s="34" t="s">
        <v>466</v>
      </c>
      <c r="D61" s="27"/>
      <c r="E61" s="85">
        <v>44905013</v>
      </c>
      <c r="F61" s="85">
        <v>105325281</v>
      </c>
      <c r="G61" s="85">
        <v>41859246</v>
      </c>
      <c r="H61" s="85">
        <v>28275195</v>
      </c>
      <c r="I61" s="90">
        <f t="shared" si="1"/>
        <v>28428712</v>
      </c>
      <c r="J61" s="90">
        <v>16523871</v>
      </c>
      <c r="K61" s="90" t="s">
        <v>562</v>
      </c>
      <c r="L61" s="90">
        <v>7054990</v>
      </c>
      <c r="M61" s="169">
        <v>2380988</v>
      </c>
      <c r="N61" s="90" t="s">
        <v>562</v>
      </c>
      <c r="O61" s="90" t="s">
        <v>562</v>
      </c>
      <c r="P61" s="90" t="s">
        <v>562</v>
      </c>
      <c r="Q61" s="144" t="s">
        <v>562</v>
      </c>
      <c r="R61" s="144" t="s">
        <v>562</v>
      </c>
      <c r="S61" s="90">
        <v>2468863</v>
      </c>
      <c r="T61" s="90" t="s">
        <v>562</v>
      </c>
      <c r="U61" s="90" t="s">
        <v>562</v>
      </c>
      <c r="V61" s="18" t="s">
        <v>325</v>
      </c>
    </row>
    <row r="62" spans="1:22" ht="11.25" customHeight="1">
      <c r="A62" s="35" t="s">
        <v>87</v>
      </c>
      <c r="B62" s="35"/>
      <c r="C62" s="34" t="s">
        <v>467</v>
      </c>
      <c r="D62" s="27"/>
      <c r="E62" s="85">
        <v>41564374</v>
      </c>
      <c r="F62" s="85">
        <v>55580</v>
      </c>
      <c r="G62" s="85">
        <v>64820</v>
      </c>
      <c r="H62" s="85">
        <v>0</v>
      </c>
      <c r="I62" s="90">
        <f t="shared" si="1"/>
        <v>17824267</v>
      </c>
      <c r="J62" s="90" t="s">
        <v>562</v>
      </c>
      <c r="K62" s="90" t="s">
        <v>562</v>
      </c>
      <c r="L62" s="90" t="s">
        <v>562</v>
      </c>
      <c r="M62" s="169" t="s">
        <v>562</v>
      </c>
      <c r="N62" s="90">
        <v>17735262</v>
      </c>
      <c r="O62" s="90">
        <v>43746</v>
      </c>
      <c r="P62" s="90" t="s">
        <v>562</v>
      </c>
      <c r="Q62" s="144">
        <v>8797</v>
      </c>
      <c r="R62" s="144">
        <v>36462</v>
      </c>
      <c r="S62" s="90" t="s">
        <v>562</v>
      </c>
      <c r="T62" s="90" t="s">
        <v>562</v>
      </c>
      <c r="U62" s="90" t="s">
        <v>562</v>
      </c>
      <c r="V62" s="18" t="s">
        <v>326</v>
      </c>
    </row>
    <row r="63" spans="1:22" ht="11.25" customHeight="1">
      <c r="A63" s="35" t="s">
        <v>88</v>
      </c>
      <c r="B63" s="35"/>
      <c r="C63" s="34" t="s">
        <v>520</v>
      </c>
      <c r="D63" s="27"/>
      <c r="E63" s="85">
        <v>0</v>
      </c>
      <c r="F63" s="85">
        <v>7331835</v>
      </c>
      <c r="G63" s="85">
        <v>0</v>
      </c>
      <c r="H63" s="85">
        <v>0</v>
      </c>
      <c r="I63" s="90">
        <f t="shared" si="1"/>
        <v>0</v>
      </c>
      <c r="J63" s="90" t="s">
        <v>562</v>
      </c>
      <c r="K63" s="90" t="s">
        <v>562</v>
      </c>
      <c r="L63" s="90" t="s">
        <v>562</v>
      </c>
      <c r="M63" s="169" t="s">
        <v>562</v>
      </c>
      <c r="N63" s="90" t="s">
        <v>562</v>
      </c>
      <c r="O63" s="90" t="s">
        <v>562</v>
      </c>
      <c r="P63" s="90" t="s">
        <v>562</v>
      </c>
      <c r="Q63" s="144" t="s">
        <v>562</v>
      </c>
      <c r="R63" s="144" t="s">
        <v>562</v>
      </c>
      <c r="S63" s="90" t="s">
        <v>562</v>
      </c>
      <c r="T63" s="90" t="s">
        <v>562</v>
      </c>
      <c r="U63" s="90" t="s">
        <v>562</v>
      </c>
      <c r="V63" s="18" t="s">
        <v>327</v>
      </c>
    </row>
    <row r="64" spans="1:22" ht="11.25" customHeight="1">
      <c r="A64" s="35" t="s">
        <v>89</v>
      </c>
      <c r="B64" s="35"/>
      <c r="C64" s="34" t="s">
        <v>521</v>
      </c>
      <c r="D64" s="27"/>
      <c r="E64" s="154">
        <v>888462</v>
      </c>
      <c r="F64" s="154">
        <v>1888370</v>
      </c>
      <c r="G64" s="85">
        <v>0</v>
      </c>
      <c r="H64" s="85">
        <v>0</v>
      </c>
      <c r="I64" s="90">
        <f t="shared" si="1"/>
        <v>0</v>
      </c>
      <c r="J64" s="90" t="s">
        <v>562</v>
      </c>
      <c r="K64" s="90" t="s">
        <v>562</v>
      </c>
      <c r="L64" s="90" t="s">
        <v>562</v>
      </c>
      <c r="M64" s="169" t="s">
        <v>562</v>
      </c>
      <c r="N64" s="90" t="s">
        <v>562</v>
      </c>
      <c r="O64" s="90" t="s">
        <v>562</v>
      </c>
      <c r="P64" s="90" t="s">
        <v>562</v>
      </c>
      <c r="Q64" s="144" t="s">
        <v>562</v>
      </c>
      <c r="R64" s="144" t="s">
        <v>562</v>
      </c>
      <c r="S64" s="90" t="s">
        <v>562</v>
      </c>
      <c r="T64" s="90" t="s">
        <v>562</v>
      </c>
      <c r="U64" s="90" t="s">
        <v>562</v>
      </c>
      <c r="V64" s="18" t="s">
        <v>328</v>
      </c>
    </row>
    <row r="65" spans="1:22" ht="3.75" customHeight="1">
      <c r="A65" s="35"/>
      <c r="B65" s="35"/>
      <c r="C65" s="34"/>
      <c r="D65" s="27"/>
      <c r="E65" s="85"/>
      <c r="F65" s="85"/>
      <c r="G65" s="85"/>
      <c r="H65" s="85"/>
      <c r="I65" s="90"/>
      <c r="J65" s="144"/>
      <c r="K65" s="90"/>
      <c r="L65" s="90"/>
      <c r="M65" s="169"/>
      <c r="N65" s="90"/>
      <c r="O65" s="90"/>
      <c r="P65" s="90"/>
      <c r="Q65" s="144"/>
      <c r="R65" s="144"/>
      <c r="S65" s="90"/>
      <c r="T65" s="90"/>
      <c r="U65" s="90"/>
      <c r="V65" s="18"/>
    </row>
    <row r="66" spans="1:22" ht="11.25" customHeight="1">
      <c r="A66" s="35" t="s">
        <v>90</v>
      </c>
      <c r="B66" s="35"/>
      <c r="C66" s="34" t="s">
        <v>522</v>
      </c>
      <c r="D66" s="27"/>
      <c r="E66" s="154">
        <v>271500</v>
      </c>
      <c r="F66" s="154" t="s">
        <v>562</v>
      </c>
      <c r="G66" s="85">
        <v>0</v>
      </c>
      <c r="H66" s="85">
        <v>0</v>
      </c>
      <c r="I66" s="90">
        <f t="shared" si="1"/>
        <v>0</v>
      </c>
      <c r="J66" s="90" t="s">
        <v>562</v>
      </c>
      <c r="K66" s="90" t="s">
        <v>562</v>
      </c>
      <c r="L66" s="90" t="s">
        <v>562</v>
      </c>
      <c r="M66" s="90" t="s">
        <v>562</v>
      </c>
      <c r="N66" s="90" t="s">
        <v>562</v>
      </c>
      <c r="O66" s="90" t="s">
        <v>562</v>
      </c>
      <c r="P66" s="90" t="s">
        <v>562</v>
      </c>
      <c r="Q66" s="90" t="s">
        <v>562</v>
      </c>
      <c r="R66" s="90" t="s">
        <v>562</v>
      </c>
      <c r="S66" s="90" t="s">
        <v>562</v>
      </c>
      <c r="T66" s="90" t="s">
        <v>562</v>
      </c>
      <c r="U66" s="90" t="s">
        <v>562</v>
      </c>
      <c r="V66" s="18" t="s">
        <v>329</v>
      </c>
    </row>
    <row r="67" spans="1:22" ht="11.25" customHeight="1">
      <c r="A67" s="35" t="s">
        <v>91</v>
      </c>
      <c r="B67" s="35"/>
      <c r="C67" s="34" t="s">
        <v>504</v>
      </c>
      <c r="D67" s="27"/>
      <c r="E67" s="154">
        <v>6470186</v>
      </c>
      <c r="F67" s="85">
        <v>2541493</v>
      </c>
      <c r="G67" s="85">
        <v>4691437</v>
      </c>
      <c r="H67" s="85">
        <v>154144</v>
      </c>
      <c r="I67" s="90">
        <f t="shared" si="1"/>
        <v>3380</v>
      </c>
      <c r="J67" s="90" t="s">
        <v>562</v>
      </c>
      <c r="K67" s="90" t="s">
        <v>562</v>
      </c>
      <c r="L67" s="90">
        <v>922</v>
      </c>
      <c r="M67" s="90">
        <v>620</v>
      </c>
      <c r="N67" s="90">
        <v>563</v>
      </c>
      <c r="O67" s="90" t="s">
        <v>562</v>
      </c>
      <c r="P67" s="90" t="s">
        <v>562</v>
      </c>
      <c r="Q67" s="90">
        <v>343</v>
      </c>
      <c r="R67" s="90" t="s">
        <v>562</v>
      </c>
      <c r="S67" s="90">
        <v>474</v>
      </c>
      <c r="T67" s="90" t="s">
        <v>562</v>
      </c>
      <c r="U67" s="90">
        <v>458</v>
      </c>
      <c r="V67" s="18" t="s">
        <v>330</v>
      </c>
    </row>
    <row r="68" spans="1:22" ht="11.25" customHeight="1">
      <c r="A68" s="35" t="s">
        <v>92</v>
      </c>
      <c r="B68" s="35"/>
      <c r="C68" s="34" t="s">
        <v>470</v>
      </c>
      <c r="D68" s="27"/>
      <c r="E68" s="85">
        <v>0</v>
      </c>
      <c r="F68" s="85">
        <v>3816000</v>
      </c>
      <c r="G68" s="85">
        <v>4296000</v>
      </c>
      <c r="H68" s="85">
        <v>0</v>
      </c>
      <c r="I68" s="90">
        <f t="shared" si="1"/>
        <v>0</v>
      </c>
      <c r="J68" s="90" t="s">
        <v>562</v>
      </c>
      <c r="K68" s="90" t="s">
        <v>562</v>
      </c>
      <c r="L68" s="90" t="s">
        <v>562</v>
      </c>
      <c r="M68" s="90" t="s">
        <v>562</v>
      </c>
      <c r="N68" s="90" t="s">
        <v>562</v>
      </c>
      <c r="O68" s="90" t="s">
        <v>562</v>
      </c>
      <c r="P68" s="90" t="s">
        <v>562</v>
      </c>
      <c r="Q68" s="90" t="s">
        <v>562</v>
      </c>
      <c r="R68" s="90" t="s">
        <v>562</v>
      </c>
      <c r="S68" s="90" t="s">
        <v>562</v>
      </c>
      <c r="T68" s="90" t="s">
        <v>562</v>
      </c>
      <c r="U68" s="90" t="s">
        <v>562</v>
      </c>
      <c r="V68" s="18" t="s">
        <v>331</v>
      </c>
    </row>
    <row r="69" spans="1:22" ht="11.25" customHeight="1">
      <c r="A69" s="35" t="s">
        <v>93</v>
      </c>
      <c r="B69" s="35"/>
      <c r="C69" s="34" t="s">
        <v>523</v>
      </c>
      <c r="D69" s="27"/>
      <c r="E69" s="154">
        <v>797185</v>
      </c>
      <c r="F69" s="85">
        <v>707</v>
      </c>
      <c r="G69" s="85">
        <v>0</v>
      </c>
      <c r="H69" s="85">
        <v>0</v>
      </c>
      <c r="I69" s="90">
        <f t="shared" si="1"/>
        <v>1505184</v>
      </c>
      <c r="J69" s="90" t="s">
        <v>562</v>
      </c>
      <c r="K69" s="90" t="s">
        <v>562</v>
      </c>
      <c r="L69" s="90" t="s">
        <v>562</v>
      </c>
      <c r="M69" s="90" t="s">
        <v>562</v>
      </c>
      <c r="N69" s="90" t="s">
        <v>562</v>
      </c>
      <c r="O69" s="90">
        <v>752592</v>
      </c>
      <c r="P69" s="90" t="s">
        <v>562</v>
      </c>
      <c r="Q69" s="90" t="s">
        <v>562</v>
      </c>
      <c r="R69" s="90">
        <v>752592</v>
      </c>
      <c r="S69" s="90" t="s">
        <v>562</v>
      </c>
      <c r="T69" s="90" t="s">
        <v>562</v>
      </c>
      <c r="U69" s="90" t="s">
        <v>562</v>
      </c>
      <c r="V69" s="18" t="s">
        <v>332</v>
      </c>
    </row>
    <row r="70" spans="1:22" ht="11.25" customHeight="1">
      <c r="A70" s="35" t="s">
        <v>94</v>
      </c>
      <c r="B70" s="35"/>
      <c r="C70" s="34" t="s">
        <v>524</v>
      </c>
      <c r="D70" s="27"/>
      <c r="E70" s="85">
        <v>130000</v>
      </c>
      <c r="F70" s="85" t="s">
        <v>562</v>
      </c>
      <c r="G70" s="85">
        <v>0</v>
      </c>
      <c r="H70" s="85">
        <v>2500854</v>
      </c>
      <c r="I70" s="90">
        <f t="shared" si="1"/>
        <v>0</v>
      </c>
      <c r="J70" s="90" t="s">
        <v>562</v>
      </c>
      <c r="K70" s="90" t="s">
        <v>562</v>
      </c>
      <c r="L70" s="90" t="s">
        <v>562</v>
      </c>
      <c r="M70" s="90" t="s">
        <v>562</v>
      </c>
      <c r="N70" s="90" t="s">
        <v>562</v>
      </c>
      <c r="O70" s="90" t="s">
        <v>562</v>
      </c>
      <c r="P70" s="90" t="s">
        <v>562</v>
      </c>
      <c r="Q70" s="90" t="s">
        <v>562</v>
      </c>
      <c r="R70" s="90" t="s">
        <v>562</v>
      </c>
      <c r="S70" s="90" t="s">
        <v>562</v>
      </c>
      <c r="T70" s="90" t="s">
        <v>562</v>
      </c>
      <c r="U70" s="90" t="s">
        <v>562</v>
      </c>
      <c r="V70" s="18" t="s">
        <v>333</v>
      </c>
    </row>
    <row r="71" spans="1:22" ht="3.75" customHeight="1">
      <c r="A71" s="35"/>
      <c r="B71" s="35"/>
      <c r="C71" s="34"/>
      <c r="D71" s="27"/>
      <c r="E71" s="85"/>
      <c r="F71" s="85"/>
      <c r="G71" s="85"/>
      <c r="H71" s="85"/>
      <c r="I71" s="90"/>
      <c r="J71" s="144"/>
      <c r="K71" s="90"/>
      <c r="L71" s="90"/>
      <c r="M71" s="90"/>
      <c r="N71" s="90"/>
      <c r="O71" s="90"/>
      <c r="P71" s="90"/>
      <c r="Q71" s="90"/>
      <c r="R71" s="90"/>
      <c r="S71" s="90"/>
      <c r="T71" s="90"/>
      <c r="U71" s="90"/>
      <c r="V71" s="18"/>
    </row>
    <row r="72" spans="1:22" ht="11.25" customHeight="1">
      <c r="A72" s="35" t="s">
        <v>95</v>
      </c>
      <c r="B72" s="35"/>
      <c r="C72" s="34" t="s">
        <v>505</v>
      </c>
      <c r="D72" s="27"/>
      <c r="E72" s="154">
        <v>0</v>
      </c>
      <c r="F72" s="154">
        <v>330</v>
      </c>
      <c r="G72" s="85">
        <v>0</v>
      </c>
      <c r="H72" s="85">
        <v>0</v>
      </c>
      <c r="I72" s="90">
        <f t="shared" si="1"/>
        <v>0</v>
      </c>
      <c r="J72" s="90" t="s">
        <v>562</v>
      </c>
      <c r="K72" s="90" t="s">
        <v>562</v>
      </c>
      <c r="L72" s="90" t="s">
        <v>562</v>
      </c>
      <c r="M72" s="90" t="s">
        <v>562</v>
      </c>
      <c r="N72" s="90" t="s">
        <v>562</v>
      </c>
      <c r="O72" s="90" t="s">
        <v>562</v>
      </c>
      <c r="P72" s="90" t="s">
        <v>562</v>
      </c>
      <c r="Q72" s="90" t="s">
        <v>562</v>
      </c>
      <c r="R72" s="90" t="s">
        <v>562</v>
      </c>
      <c r="S72" s="90" t="s">
        <v>562</v>
      </c>
      <c r="T72" s="90" t="s">
        <v>562</v>
      </c>
      <c r="U72" s="90" t="s">
        <v>562</v>
      </c>
      <c r="V72" s="18" t="s">
        <v>335</v>
      </c>
    </row>
    <row r="73" spans="1:22" ht="11.25" customHeight="1">
      <c r="A73" s="35" t="s">
        <v>96</v>
      </c>
      <c r="B73" s="35"/>
      <c r="C73" s="34" t="s">
        <v>525</v>
      </c>
      <c r="D73" s="27"/>
      <c r="E73" s="85">
        <v>5700</v>
      </c>
      <c r="F73" s="85" t="s">
        <v>562</v>
      </c>
      <c r="G73" s="85">
        <v>0</v>
      </c>
      <c r="H73" s="85">
        <v>0</v>
      </c>
      <c r="I73" s="90">
        <f t="shared" si="1"/>
        <v>0</v>
      </c>
      <c r="J73" s="90" t="s">
        <v>562</v>
      </c>
      <c r="K73" s="90" t="s">
        <v>562</v>
      </c>
      <c r="L73" s="90" t="s">
        <v>562</v>
      </c>
      <c r="M73" s="90" t="s">
        <v>562</v>
      </c>
      <c r="N73" s="90" t="s">
        <v>562</v>
      </c>
      <c r="O73" s="90" t="s">
        <v>562</v>
      </c>
      <c r="P73" s="90" t="s">
        <v>562</v>
      </c>
      <c r="Q73" s="90" t="s">
        <v>562</v>
      </c>
      <c r="R73" s="90" t="s">
        <v>562</v>
      </c>
      <c r="S73" s="90" t="s">
        <v>562</v>
      </c>
      <c r="T73" s="90" t="s">
        <v>562</v>
      </c>
      <c r="U73" s="90" t="s">
        <v>562</v>
      </c>
      <c r="V73" s="18" t="s">
        <v>336</v>
      </c>
    </row>
    <row r="74" spans="1:22" ht="11.25" customHeight="1">
      <c r="A74" s="35" t="s">
        <v>97</v>
      </c>
      <c r="B74" s="35"/>
      <c r="C74" s="34" t="s">
        <v>526</v>
      </c>
      <c r="D74" s="27"/>
      <c r="E74" s="154">
        <v>0</v>
      </c>
      <c r="F74" s="154">
        <v>20000</v>
      </c>
      <c r="G74" s="85">
        <v>21000</v>
      </c>
      <c r="H74" s="85">
        <v>0</v>
      </c>
      <c r="I74" s="90">
        <f t="shared" si="1"/>
        <v>71000</v>
      </c>
      <c r="J74" s="90" t="s">
        <v>562</v>
      </c>
      <c r="K74" s="90" t="s">
        <v>562</v>
      </c>
      <c r="L74" s="90" t="s">
        <v>562</v>
      </c>
      <c r="M74" s="90" t="s">
        <v>562</v>
      </c>
      <c r="N74" s="144">
        <v>43000</v>
      </c>
      <c r="O74" s="90" t="s">
        <v>562</v>
      </c>
      <c r="P74" s="144" t="s">
        <v>562</v>
      </c>
      <c r="Q74" s="90" t="s">
        <v>562</v>
      </c>
      <c r="R74" s="144" t="s">
        <v>562</v>
      </c>
      <c r="S74" s="144" t="s">
        <v>562</v>
      </c>
      <c r="T74" s="90">
        <v>28000</v>
      </c>
      <c r="U74" s="144" t="s">
        <v>562</v>
      </c>
      <c r="V74" s="18" t="s">
        <v>337</v>
      </c>
    </row>
    <row r="75" spans="1:22" ht="11.25" customHeight="1">
      <c r="A75" s="35" t="s">
        <v>98</v>
      </c>
      <c r="B75" s="35"/>
      <c r="C75" s="15" t="s">
        <v>527</v>
      </c>
      <c r="D75" s="27"/>
      <c r="E75" s="154">
        <v>0</v>
      </c>
      <c r="F75" s="154">
        <v>159750</v>
      </c>
      <c r="G75" s="154">
        <v>18000</v>
      </c>
      <c r="H75" s="154">
        <v>0</v>
      </c>
      <c r="I75" s="90">
        <f t="shared" si="1"/>
        <v>55800</v>
      </c>
      <c r="J75" s="90" t="s">
        <v>562</v>
      </c>
      <c r="K75" s="90" t="s">
        <v>562</v>
      </c>
      <c r="L75" s="90" t="s">
        <v>562</v>
      </c>
      <c r="M75" s="90">
        <v>8300</v>
      </c>
      <c r="N75" s="90">
        <v>7500</v>
      </c>
      <c r="O75" s="90" t="s">
        <v>562</v>
      </c>
      <c r="P75" s="90" t="s">
        <v>562</v>
      </c>
      <c r="Q75" s="90" t="s">
        <v>562</v>
      </c>
      <c r="R75" s="90" t="s">
        <v>562</v>
      </c>
      <c r="S75" s="90">
        <v>40000</v>
      </c>
      <c r="T75" s="90" t="s">
        <v>562</v>
      </c>
      <c r="U75" s="90" t="s">
        <v>562</v>
      </c>
      <c r="V75" s="18" t="s">
        <v>338</v>
      </c>
    </row>
    <row r="76" spans="1:22" ht="11.25" customHeight="1">
      <c r="A76" s="35" t="s">
        <v>530</v>
      </c>
      <c r="B76" s="35"/>
      <c r="C76" s="15" t="s">
        <v>472</v>
      </c>
      <c r="D76" s="12"/>
      <c r="E76" s="171">
        <v>4580167</v>
      </c>
      <c r="F76" s="154">
        <v>12018719</v>
      </c>
      <c r="G76" s="154">
        <v>20378164</v>
      </c>
      <c r="H76" s="154">
        <v>0</v>
      </c>
      <c r="I76" s="90">
        <f t="shared" si="1"/>
        <v>9934901</v>
      </c>
      <c r="J76" s="90" t="s">
        <v>562</v>
      </c>
      <c r="K76" s="90" t="s">
        <v>562</v>
      </c>
      <c r="L76" s="90" t="s">
        <v>562</v>
      </c>
      <c r="M76" s="90" t="s">
        <v>562</v>
      </c>
      <c r="N76" s="90" t="s">
        <v>562</v>
      </c>
      <c r="O76" s="90">
        <v>9934901</v>
      </c>
      <c r="P76" s="90" t="s">
        <v>562</v>
      </c>
      <c r="Q76" s="90" t="s">
        <v>562</v>
      </c>
      <c r="R76" s="90" t="s">
        <v>562</v>
      </c>
      <c r="S76" s="90" t="s">
        <v>562</v>
      </c>
      <c r="T76" s="90" t="s">
        <v>562</v>
      </c>
      <c r="U76" s="90" t="s">
        <v>562</v>
      </c>
      <c r="V76" s="18" t="s">
        <v>530</v>
      </c>
    </row>
    <row r="77" spans="1:22" ht="3.75" customHeight="1">
      <c r="A77" s="35"/>
      <c r="B77" s="35"/>
      <c r="C77" s="15"/>
      <c r="D77" s="12"/>
      <c r="E77" s="171"/>
      <c r="F77" s="154"/>
      <c r="G77" s="154"/>
      <c r="H77" s="154"/>
      <c r="I77" s="90"/>
      <c r="J77" s="85"/>
      <c r="K77" s="90"/>
      <c r="L77" s="90"/>
      <c r="M77" s="90"/>
      <c r="N77" s="90"/>
      <c r="O77" s="90"/>
      <c r="P77" s="90"/>
      <c r="Q77" s="90"/>
      <c r="R77" s="90"/>
      <c r="S77" s="90"/>
      <c r="T77" s="90"/>
      <c r="U77" s="90"/>
      <c r="V77" s="18"/>
    </row>
    <row r="78" spans="1:22" ht="11.25" customHeight="1">
      <c r="A78" s="35" t="s">
        <v>531</v>
      </c>
      <c r="B78" s="35"/>
      <c r="C78" s="15" t="s">
        <v>105</v>
      </c>
      <c r="D78" s="12"/>
      <c r="E78" s="171">
        <v>0</v>
      </c>
      <c r="F78" s="154" t="s">
        <v>562</v>
      </c>
      <c r="G78" s="154">
        <v>7621967</v>
      </c>
      <c r="H78" s="154">
        <v>8555885</v>
      </c>
      <c r="I78" s="90">
        <f>SUM(J78:U78)</f>
        <v>136671</v>
      </c>
      <c r="J78" s="90" t="s">
        <v>562</v>
      </c>
      <c r="K78" s="84">
        <v>700</v>
      </c>
      <c r="L78" s="90">
        <v>6657</v>
      </c>
      <c r="M78" s="90">
        <v>8886</v>
      </c>
      <c r="N78" s="90">
        <v>3354</v>
      </c>
      <c r="O78" s="90">
        <v>75000</v>
      </c>
      <c r="P78" s="90">
        <v>0</v>
      </c>
      <c r="Q78" s="90">
        <v>1896</v>
      </c>
      <c r="R78" s="90">
        <v>473</v>
      </c>
      <c r="S78" s="90">
        <v>0</v>
      </c>
      <c r="T78" s="90">
        <v>15626</v>
      </c>
      <c r="U78" s="90">
        <v>24079</v>
      </c>
      <c r="V78" s="18" t="s">
        <v>532</v>
      </c>
    </row>
    <row r="79" spans="1:22" ht="3" customHeight="1" thickBot="1">
      <c r="A79" s="37"/>
      <c r="B79" s="37"/>
      <c r="C79" s="31"/>
      <c r="D79" s="4"/>
      <c r="E79" s="78"/>
      <c r="F79" s="23"/>
      <c r="G79" s="24"/>
      <c r="H79" s="24"/>
      <c r="I79" s="24"/>
      <c r="J79" s="38"/>
      <c r="K79" s="38"/>
      <c r="L79" s="38"/>
      <c r="M79" s="38"/>
      <c r="N79" s="38"/>
      <c r="O79" s="38"/>
      <c r="P79" s="38"/>
      <c r="Q79" s="38"/>
      <c r="R79" s="38"/>
      <c r="S79" s="38"/>
      <c r="T79" s="38"/>
      <c r="U79" s="38"/>
      <c r="V79" s="36"/>
    </row>
    <row r="80" spans="1:22" ht="12" customHeight="1">
      <c r="A80" s="335" t="s">
        <v>282</v>
      </c>
      <c r="B80" s="336"/>
      <c r="C80" s="336"/>
      <c r="D80" s="336"/>
      <c r="E80" s="336"/>
      <c r="F80" s="336"/>
      <c r="G80" s="336"/>
      <c r="H80" s="336"/>
      <c r="I80" s="336"/>
      <c r="J80" s="336"/>
      <c r="K80" s="336"/>
    </row>
    <row r="81" spans="1:22" ht="12" customHeight="1">
      <c r="A81" s="14"/>
      <c r="B81" s="221"/>
      <c r="C81" s="221"/>
      <c r="D81" s="221"/>
      <c r="E81" s="221"/>
      <c r="G81" s="3"/>
      <c r="H81" s="3"/>
      <c r="I81" s="3"/>
      <c r="J81" s="3"/>
      <c r="K81" s="3"/>
      <c r="L81" s="3"/>
      <c r="M81" s="3"/>
      <c r="N81" s="3"/>
      <c r="O81" s="3"/>
      <c r="P81" s="3"/>
      <c r="Q81" s="3"/>
      <c r="R81" s="3"/>
      <c r="S81" s="3"/>
      <c r="T81" s="3"/>
      <c r="U81" s="3"/>
      <c r="V81" s="3"/>
    </row>
    <row r="82" spans="1:22" ht="12" customHeight="1">
      <c r="A82" s="14"/>
      <c r="B82" s="221"/>
      <c r="C82" s="221"/>
      <c r="D82" s="221"/>
      <c r="E82" s="221"/>
      <c r="G82" s="3"/>
      <c r="H82" s="3"/>
      <c r="I82" s="3"/>
      <c r="J82" s="3"/>
      <c r="K82" s="3"/>
      <c r="L82" s="3"/>
      <c r="M82" s="3"/>
      <c r="N82" s="3"/>
      <c r="O82" s="3"/>
      <c r="P82" s="3"/>
      <c r="Q82" s="3"/>
      <c r="R82" s="3"/>
      <c r="S82" s="3"/>
      <c r="T82" s="3"/>
      <c r="U82" s="3"/>
      <c r="V82" s="3"/>
    </row>
    <row r="83" spans="1:22">
      <c r="A83" s="29"/>
      <c r="B83" s="29"/>
      <c r="G83" s="3"/>
      <c r="H83" s="3"/>
      <c r="I83" s="3"/>
      <c r="J83" s="3"/>
      <c r="K83" s="3"/>
      <c r="L83" s="3"/>
      <c r="M83" s="3"/>
      <c r="N83" s="3"/>
      <c r="O83" s="3"/>
      <c r="P83" s="3"/>
      <c r="Q83" s="3"/>
      <c r="R83" s="3"/>
      <c r="S83" s="3"/>
      <c r="T83" s="3"/>
      <c r="U83" s="3"/>
      <c r="V83" s="3"/>
    </row>
    <row r="84" spans="1:22">
      <c r="A84" s="29"/>
      <c r="B84" s="29"/>
      <c r="G84" s="3"/>
      <c r="H84" s="3"/>
      <c r="I84" s="3"/>
      <c r="J84" s="3"/>
      <c r="K84" s="3"/>
      <c r="L84" s="3"/>
      <c r="M84" s="3"/>
      <c r="N84" s="3"/>
      <c r="O84" s="3"/>
      <c r="P84" s="3"/>
      <c r="Q84" s="3"/>
      <c r="R84" s="3"/>
      <c r="S84" s="3"/>
      <c r="T84" s="3"/>
      <c r="U84" s="3"/>
      <c r="V84" s="3"/>
    </row>
    <row r="85" spans="1:22">
      <c r="A85" s="29"/>
      <c r="B85" s="29"/>
      <c r="G85" s="3"/>
      <c r="H85" s="3"/>
      <c r="I85" s="3"/>
      <c r="J85" s="3"/>
      <c r="K85" s="3"/>
      <c r="L85" s="3"/>
      <c r="M85" s="3"/>
      <c r="N85" s="3"/>
      <c r="O85" s="3"/>
      <c r="P85" s="3"/>
      <c r="Q85" s="3"/>
      <c r="R85" s="3"/>
      <c r="S85" s="3"/>
      <c r="T85" s="3"/>
      <c r="U85" s="3"/>
      <c r="V85" s="3"/>
    </row>
    <row r="86" spans="1:22">
      <c r="A86" s="29"/>
      <c r="B86" s="29"/>
      <c r="G86" s="3"/>
      <c r="H86" s="3"/>
      <c r="I86" s="3"/>
      <c r="J86" s="3"/>
      <c r="K86" s="3"/>
      <c r="L86" s="3"/>
      <c r="M86" s="3"/>
      <c r="N86" s="3"/>
      <c r="O86" s="3"/>
      <c r="P86" s="3"/>
      <c r="Q86" s="3"/>
      <c r="R86" s="3"/>
      <c r="S86" s="3"/>
      <c r="T86" s="3"/>
      <c r="U86" s="3"/>
      <c r="V86" s="3"/>
    </row>
    <row r="87" spans="1:22">
      <c r="A87" s="29"/>
      <c r="B87" s="29"/>
      <c r="G87" s="3"/>
      <c r="H87" s="3"/>
      <c r="I87" s="3"/>
      <c r="J87" s="3"/>
      <c r="K87" s="3"/>
      <c r="L87" s="3"/>
      <c r="M87" s="3"/>
      <c r="N87" s="3"/>
      <c r="O87" s="3"/>
      <c r="P87" s="3"/>
      <c r="Q87" s="3"/>
      <c r="R87" s="3"/>
      <c r="S87" s="3"/>
      <c r="T87" s="3"/>
      <c r="U87" s="3"/>
      <c r="V87" s="3"/>
    </row>
    <row r="88" spans="1:22">
      <c r="A88" s="29"/>
      <c r="B88" s="29"/>
      <c r="G88" s="3"/>
      <c r="H88" s="3"/>
      <c r="I88" s="3"/>
      <c r="J88" s="3"/>
      <c r="K88" s="3"/>
      <c r="L88" s="3"/>
      <c r="M88" s="3"/>
      <c r="N88" s="3"/>
      <c r="O88" s="3"/>
      <c r="P88" s="3"/>
      <c r="Q88" s="3"/>
      <c r="R88" s="3"/>
      <c r="S88" s="3"/>
      <c r="T88" s="3"/>
      <c r="U88" s="3"/>
      <c r="V88" s="3"/>
    </row>
    <row r="89" spans="1:22">
      <c r="A89" s="29"/>
      <c r="B89" s="29"/>
      <c r="G89" s="3"/>
      <c r="H89" s="3"/>
      <c r="I89" s="3"/>
      <c r="J89" s="3"/>
      <c r="K89" s="3"/>
      <c r="L89" s="3"/>
      <c r="M89" s="3"/>
      <c r="N89" s="3"/>
      <c r="O89" s="3"/>
      <c r="P89" s="3"/>
      <c r="Q89" s="3"/>
      <c r="R89" s="3"/>
      <c r="S89" s="3"/>
      <c r="T89" s="3"/>
      <c r="U89" s="3"/>
      <c r="V89" s="3"/>
    </row>
    <row r="90" spans="1:22">
      <c r="A90" s="29"/>
      <c r="B90" s="29"/>
      <c r="G90" s="3"/>
      <c r="H90" s="3"/>
      <c r="I90" s="3"/>
      <c r="J90" s="3"/>
      <c r="K90" s="3"/>
      <c r="L90" s="3"/>
      <c r="M90" s="3"/>
      <c r="N90" s="3"/>
      <c r="O90" s="3"/>
      <c r="P90" s="3"/>
      <c r="Q90" s="3"/>
      <c r="R90" s="3"/>
      <c r="S90" s="3"/>
      <c r="T90" s="3"/>
      <c r="U90" s="3"/>
      <c r="V90" s="3"/>
    </row>
    <row r="91" spans="1:22">
      <c r="A91" s="29"/>
      <c r="B91" s="29"/>
      <c r="G91" s="3"/>
      <c r="H91" s="3"/>
      <c r="I91" s="3"/>
      <c r="J91" s="3"/>
      <c r="K91" s="3"/>
      <c r="L91" s="3"/>
      <c r="M91" s="3"/>
      <c r="N91" s="3"/>
      <c r="O91" s="3"/>
      <c r="P91" s="3"/>
      <c r="Q91" s="3"/>
      <c r="R91" s="3"/>
      <c r="S91" s="3"/>
      <c r="T91" s="3"/>
      <c r="U91" s="3"/>
      <c r="V91" s="3"/>
    </row>
    <row r="92" spans="1:22">
      <c r="A92" s="29"/>
      <c r="B92" s="29"/>
      <c r="G92" s="3"/>
      <c r="H92" s="3"/>
      <c r="I92" s="3"/>
      <c r="J92" s="3"/>
      <c r="K92" s="3"/>
      <c r="L92" s="3"/>
      <c r="M92" s="3"/>
      <c r="N92" s="3"/>
      <c r="O92" s="3"/>
      <c r="P92" s="3"/>
      <c r="Q92" s="3"/>
      <c r="R92" s="3"/>
      <c r="S92" s="3"/>
      <c r="T92" s="3"/>
      <c r="U92" s="3"/>
      <c r="V92" s="3"/>
    </row>
    <row r="93" spans="1:22">
      <c r="A93" s="29"/>
      <c r="B93" s="29"/>
      <c r="G93" s="3"/>
      <c r="H93" s="3"/>
      <c r="I93" s="3"/>
      <c r="J93" s="3"/>
      <c r="K93" s="3"/>
      <c r="L93" s="3"/>
      <c r="M93" s="3"/>
      <c r="N93" s="3"/>
      <c r="O93" s="3"/>
      <c r="P93" s="3"/>
      <c r="Q93" s="3"/>
      <c r="R93" s="3"/>
      <c r="S93" s="3"/>
      <c r="T93" s="3"/>
      <c r="U93" s="3"/>
      <c r="V93" s="3"/>
    </row>
    <row r="94" spans="1:22">
      <c r="A94" s="29"/>
      <c r="B94" s="29"/>
      <c r="G94" s="3"/>
      <c r="H94" s="3"/>
      <c r="I94" s="3"/>
      <c r="J94" s="3"/>
      <c r="K94" s="3"/>
      <c r="L94" s="3"/>
      <c r="M94" s="3"/>
      <c r="N94" s="3"/>
      <c r="O94" s="3"/>
      <c r="P94" s="3"/>
      <c r="Q94" s="3"/>
      <c r="R94" s="3"/>
      <c r="S94" s="3"/>
      <c r="T94" s="3"/>
      <c r="U94" s="3"/>
      <c r="V94" s="3"/>
    </row>
    <row r="95" spans="1:22">
      <c r="A95" s="29"/>
      <c r="B95" s="29"/>
      <c r="G95" s="3"/>
      <c r="H95" s="3"/>
      <c r="I95" s="3"/>
      <c r="J95" s="3"/>
      <c r="K95" s="3"/>
      <c r="L95" s="3"/>
      <c r="M95" s="3"/>
      <c r="N95" s="3"/>
      <c r="O95" s="3"/>
      <c r="P95" s="3"/>
      <c r="Q95" s="3"/>
      <c r="R95" s="3"/>
      <c r="S95" s="3"/>
      <c r="T95" s="3"/>
      <c r="U95" s="3"/>
      <c r="V95" s="3"/>
    </row>
    <row r="96" spans="1:22">
      <c r="A96" s="29"/>
      <c r="B96" s="29"/>
      <c r="G96" s="3"/>
      <c r="H96" s="3"/>
      <c r="I96" s="3"/>
      <c r="J96" s="3"/>
      <c r="K96" s="3"/>
      <c r="L96" s="3"/>
      <c r="M96" s="3"/>
      <c r="N96" s="3"/>
      <c r="O96" s="3"/>
      <c r="P96" s="3"/>
      <c r="Q96" s="3"/>
      <c r="R96" s="3"/>
      <c r="S96" s="3"/>
      <c r="T96" s="3"/>
      <c r="U96" s="3"/>
      <c r="V96" s="3"/>
    </row>
    <row r="97" spans="1:22">
      <c r="A97" s="29"/>
      <c r="B97" s="29"/>
      <c r="G97" s="3"/>
      <c r="H97" s="3"/>
      <c r="I97" s="3"/>
      <c r="J97" s="3"/>
      <c r="K97" s="3"/>
      <c r="L97" s="3"/>
      <c r="M97" s="3"/>
      <c r="N97" s="3"/>
      <c r="O97" s="3"/>
      <c r="P97" s="3"/>
      <c r="Q97" s="3"/>
      <c r="R97" s="3"/>
      <c r="S97" s="3"/>
      <c r="T97" s="3"/>
      <c r="U97" s="3"/>
      <c r="V97" s="3"/>
    </row>
    <row r="98" spans="1:22">
      <c r="A98" s="29"/>
      <c r="B98" s="29"/>
      <c r="G98" s="3"/>
      <c r="H98" s="3"/>
      <c r="I98" s="3"/>
      <c r="J98" s="3"/>
      <c r="K98" s="3"/>
      <c r="L98" s="3"/>
      <c r="M98" s="3"/>
      <c r="N98" s="3"/>
      <c r="O98" s="3"/>
      <c r="P98" s="3"/>
      <c r="Q98" s="3"/>
      <c r="R98" s="3"/>
      <c r="S98" s="3"/>
      <c r="T98" s="3"/>
      <c r="U98" s="3"/>
      <c r="V98" s="3"/>
    </row>
    <row r="99" spans="1:22">
      <c r="A99" s="29"/>
      <c r="B99" s="29"/>
      <c r="G99" s="3"/>
      <c r="H99" s="3"/>
      <c r="I99" s="3"/>
      <c r="J99" s="3"/>
      <c r="K99" s="3"/>
      <c r="L99" s="3"/>
      <c r="M99" s="3"/>
      <c r="N99" s="3"/>
      <c r="O99" s="3"/>
      <c r="P99" s="3"/>
      <c r="Q99" s="3"/>
      <c r="R99" s="3"/>
      <c r="S99" s="3"/>
      <c r="T99" s="3"/>
      <c r="U99" s="3"/>
      <c r="V99" s="3"/>
    </row>
    <row r="100" spans="1:22">
      <c r="A100" s="29"/>
      <c r="B100" s="29"/>
      <c r="G100" s="3"/>
      <c r="H100" s="3"/>
      <c r="I100" s="3"/>
      <c r="J100" s="3"/>
      <c r="K100" s="3"/>
      <c r="L100" s="3"/>
      <c r="M100" s="3"/>
      <c r="N100" s="3"/>
      <c r="O100" s="3"/>
      <c r="P100" s="3"/>
      <c r="Q100" s="3"/>
      <c r="R100" s="3"/>
      <c r="S100" s="3"/>
      <c r="T100" s="3"/>
      <c r="U100" s="3"/>
      <c r="V100" s="3"/>
    </row>
    <row r="101" spans="1:22">
      <c r="A101" s="29"/>
      <c r="B101" s="29"/>
      <c r="G101" s="3"/>
      <c r="H101" s="3"/>
      <c r="I101" s="3"/>
      <c r="J101" s="3"/>
      <c r="K101" s="3"/>
      <c r="L101" s="3"/>
      <c r="M101" s="3"/>
      <c r="N101" s="3"/>
      <c r="O101" s="3"/>
      <c r="P101" s="3"/>
      <c r="Q101" s="3"/>
      <c r="R101" s="3"/>
      <c r="S101" s="3"/>
      <c r="T101" s="3"/>
      <c r="U101" s="3"/>
      <c r="V101" s="3"/>
    </row>
    <row r="102" spans="1:22">
      <c r="A102" s="29"/>
      <c r="B102" s="29"/>
      <c r="G102" s="3"/>
      <c r="H102" s="3"/>
      <c r="I102" s="3"/>
      <c r="J102" s="3"/>
      <c r="K102" s="3"/>
      <c r="L102" s="3"/>
      <c r="M102" s="3"/>
      <c r="N102" s="3"/>
      <c r="O102" s="3"/>
      <c r="P102" s="3"/>
      <c r="Q102" s="3"/>
      <c r="R102" s="3"/>
      <c r="S102" s="3"/>
      <c r="T102" s="3"/>
      <c r="U102" s="3"/>
      <c r="V102" s="3"/>
    </row>
    <row r="103" spans="1:22">
      <c r="A103" s="29"/>
      <c r="B103" s="29"/>
      <c r="G103" s="3"/>
      <c r="H103" s="3"/>
      <c r="I103" s="3"/>
      <c r="J103" s="3"/>
      <c r="K103" s="3"/>
      <c r="L103" s="3"/>
      <c r="M103" s="3"/>
      <c r="N103" s="3"/>
      <c r="O103" s="3"/>
      <c r="P103" s="3"/>
      <c r="Q103" s="3"/>
      <c r="R103" s="3"/>
      <c r="S103" s="3"/>
      <c r="T103" s="3"/>
      <c r="U103" s="3"/>
      <c r="V103" s="3"/>
    </row>
    <row r="104" spans="1:22">
      <c r="A104" s="29"/>
      <c r="B104" s="29"/>
    </row>
    <row r="105" spans="1:22">
      <c r="A105" s="29"/>
      <c r="B105" s="29"/>
    </row>
    <row r="106" spans="1:22">
      <c r="A106" s="29"/>
      <c r="B106" s="29"/>
    </row>
    <row r="107" spans="1:22">
      <c r="A107" s="29"/>
      <c r="B107" s="29"/>
    </row>
    <row r="108" spans="1:22">
      <c r="A108" s="29"/>
      <c r="B108" s="29"/>
    </row>
    <row r="109" spans="1:22">
      <c r="A109" s="29"/>
      <c r="B109" s="29"/>
    </row>
    <row r="110" spans="1:22">
      <c r="A110" s="29"/>
      <c r="B110" s="29"/>
    </row>
    <row r="111" spans="1:22">
      <c r="A111" s="29"/>
      <c r="B111" s="29"/>
    </row>
    <row r="112" spans="1:22">
      <c r="A112" s="29"/>
      <c r="B112" s="29"/>
    </row>
    <row r="113" spans="1:2">
      <c r="A113" s="29"/>
      <c r="B113" s="29"/>
    </row>
  </sheetData>
  <mergeCells count="18">
    <mergeCell ref="A1:K1"/>
    <mergeCell ref="L1:V1"/>
    <mergeCell ref="G7:G8"/>
    <mergeCell ref="I7:K7"/>
    <mergeCell ref="V7:V8"/>
    <mergeCell ref="A3:K3"/>
    <mergeCell ref="L3:V3"/>
    <mergeCell ref="A4:K4"/>
    <mergeCell ref="A5:K5"/>
    <mergeCell ref="L5:V5"/>
    <mergeCell ref="A80:K80"/>
    <mergeCell ref="A6:K6"/>
    <mergeCell ref="L6:V6"/>
    <mergeCell ref="A7:D8"/>
    <mergeCell ref="E7:E8"/>
    <mergeCell ref="L7:U7"/>
    <mergeCell ref="H7:H8"/>
    <mergeCell ref="F7:F8"/>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showGridLines="0" zoomScaleNormal="100" workbookViewId="0">
      <pane xSplit="3" ySplit="8" topLeftCell="D9" activePane="bottomRight" state="frozen"/>
      <selection pane="topRight" activeCell="D1" sqref="D1"/>
      <selection pane="bottomLeft" activeCell="A9" sqref="A9"/>
      <selection pane="bottomRight" activeCell="H63" sqref="H63"/>
    </sheetView>
  </sheetViews>
  <sheetFormatPr defaultRowHeight="13.5"/>
  <cols>
    <col min="1" max="1" width="2.625" style="1" customWidth="1"/>
    <col min="2" max="2" width="1.5" style="1" customWidth="1"/>
    <col min="3" max="3" width="13" style="1" customWidth="1"/>
    <col min="4" max="4" width="1.5" style="1" customWidth="1"/>
    <col min="5" max="8" width="11.25" style="1" customWidth="1"/>
    <col min="9" max="9" width="11.375" style="1" customWidth="1"/>
    <col min="10" max="21" width="8.5" style="1" customWidth="1"/>
    <col min="22" max="22" width="6.875" style="1" customWidth="1"/>
    <col min="23" max="23" width="9.75" style="3" bestFit="1" customWidth="1"/>
    <col min="24" max="16384" width="9" style="3"/>
  </cols>
  <sheetData>
    <row r="1" spans="1:22" ht="17.25">
      <c r="A1" s="240" t="s">
        <v>613</v>
      </c>
      <c r="B1" s="240"/>
      <c r="C1" s="240"/>
      <c r="D1" s="240"/>
      <c r="E1" s="240"/>
      <c r="F1" s="240"/>
      <c r="G1" s="240"/>
      <c r="H1" s="240"/>
      <c r="I1" s="240"/>
      <c r="J1" s="240"/>
      <c r="K1" s="240"/>
      <c r="L1" s="241" t="s">
        <v>99</v>
      </c>
      <c r="M1" s="241"/>
      <c r="N1" s="241"/>
      <c r="O1" s="241"/>
      <c r="P1" s="241"/>
      <c r="Q1" s="241"/>
      <c r="R1" s="241"/>
      <c r="S1" s="241"/>
      <c r="T1" s="241"/>
      <c r="U1" s="241"/>
      <c r="V1" s="241"/>
    </row>
    <row r="2" spans="1:22" ht="9" customHeight="1"/>
    <row r="3" spans="1:22" ht="12" customHeight="1">
      <c r="A3" s="227" t="s">
        <v>42</v>
      </c>
      <c r="B3" s="227"/>
      <c r="C3" s="227"/>
      <c r="D3" s="227"/>
      <c r="E3" s="227"/>
      <c r="F3" s="227"/>
      <c r="G3" s="227"/>
      <c r="H3" s="227"/>
      <c r="I3" s="227"/>
      <c r="J3" s="227"/>
      <c r="K3" s="227"/>
      <c r="L3" s="228" t="s">
        <v>100</v>
      </c>
      <c r="M3" s="228"/>
      <c r="N3" s="228"/>
      <c r="O3" s="228"/>
      <c r="P3" s="228"/>
      <c r="Q3" s="228"/>
      <c r="R3" s="228"/>
      <c r="S3" s="228"/>
      <c r="T3" s="228"/>
      <c r="U3" s="228"/>
      <c r="V3" s="228"/>
    </row>
    <row r="4" spans="1:22" ht="12" customHeight="1">
      <c r="A4" s="228" t="s">
        <v>44</v>
      </c>
      <c r="B4" s="228"/>
      <c r="C4" s="228"/>
      <c r="D4" s="228"/>
      <c r="E4" s="228"/>
      <c r="F4" s="228"/>
      <c r="G4" s="228"/>
      <c r="H4" s="228"/>
      <c r="I4" s="228"/>
      <c r="J4" s="228"/>
      <c r="K4" s="228"/>
    </row>
    <row r="5" spans="1:22" ht="12" customHeight="1">
      <c r="A5" s="228" t="s">
        <v>45</v>
      </c>
      <c r="B5" s="228"/>
      <c r="C5" s="228"/>
      <c r="D5" s="228"/>
      <c r="E5" s="228"/>
      <c r="F5" s="228"/>
      <c r="G5" s="228"/>
      <c r="H5" s="228"/>
      <c r="I5" s="228"/>
      <c r="J5" s="228"/>
      <c r="K5" s="228"/>
      <c r="L5" s="228" t="s">
        <v>101</v>
      </c>
      <c r="M5" s="228"/>
      <c r="N5" s="228"/>
      <c r="O5" s="228"/>
      <c r="P5" s="228"/>
      <c r="Q5" s="228"/>
      <c r="R5" s="228"/>
      <c r="S5" s="228"/>
      <c r="T5" s="228"/>
      <c r="U5" s="228"/>
      <c r="V5" s="339"/>
    </row>
    <row r="6" spans="1:22" ht="12" customHeight="1" thickBot="1">
      <c r="A6" s="229"/>
      <c r="B6" s="229"/>
      <c r="C6" s="229"/>
      <c r="D6" s="229"/>
      <c r="E6" s="229"/>
      <c r="F6" s="229"/>
      <c r="G6" s="229"/>
      <c r="H6" s="229"/>
      <c r="I6" s="229"/>
      <c r="J6" s="229"/>
      <c r="K6" s="229"/>
      <c r="L6" s="230" t="s">
        <v>347</v>
      </c>
      <c r="M6" s="230"/>
      <c r="N6" s="230"/>
      <c r="O6" s="230"/>
      <c r="P6" s="230"/>
      <c r="Q6" s="230"/>
      <c r="R6" s="230"/>
      <c r="S6" s="230"/>
      <c r="T6" s="230"/>
      <c r="U6" s="230"/>
      <c r="V6" s="230"/>
    </row>
    <row r="7" spans="1:22" ht="18.75" customHeight="1">
      <c r="A7" s="231" t="s">
        <v>247</v>
      </c>
      <c r="B7" s="231"/>
      <c r="C7" s="231"/>
      <c r="D7" s="249"/>
      <c r="E7" s="233" t="s">
        <v>618</v>
      </c>
      <c r="F7" s="233" t="s">
        <v>564</v>
      </c>
      <c r="G7" s="233" t="s">
        <v>604</v>
      </c>
      <c r="H7" s="233" t="s">
        <v>619</v>
      </c>
      <c r="I7" s="338"/>
      <c r="J7" s="285"/>
      <c r="K7" s="285"/>
      <c r="L7" s="258" t="s">
        <v>616</v>
      </c>
      <c r="M7" s="337"/>
      <c r="N7" s="337"/>
      <c r="O7" s="337"/>
      <c r="P7" s="337"/>
      <c r="Q7" s="337"/>
      <c r="R7" s="337"/>
      <c r="S7" s="337"/>
      <c r="T7" s="337"/>
      <c r="U7" s="259"/>
      <c r="V7" s="288"/>
    </row>
    <row r="8" spans="1:22" ht="18.75" customHeight="1">
      <c r="A8" s="232"/>
      <c r="B8" s="232"/>
      <c r="C8" s="232"/>
      <c r="D8" s="237"/>
      <c r="E8" s="234"/>
      <c r="F8" s="234"/>
      <c r="G8" s="234"/>
      <c r="H8" s="234"/>
      <c r="I8" s="8" t="s">
        <v>341</v>
      </c>
      <c r="J8" s="8" t="s">
        <v>235</v>
      </c>
      <c r="K8" s="58" t="s">
        <v>236</v>
      </c>
      <c r="L8" s="77" t="s">
        <v>237</v>
      </c>
      <c r="M8" s="8" t="s">
        <v>238</v>
      </c>
      <c r="N8" s="8" t="s">
        <v>239</v>
      </c>
      <c r="O8" s="8" t="s">
        <v>240</v>
      </c>
      <c r="P8" s="8" t="s">
        <v>241</v>
      </c>
      <c r="Q8" s="8" t="s">
        <v>242</v>
      </c>
      <c r="R8" s="8" t="s">
        <v>243</v>
      </c>
      <c r="S8" s="8" t="s">
        <v>244</v>
      </c>
      <c r="T8" s="8" t="s">
        <v>245</v>
      </c>
      <c r="U8" s="7" t="s">
        <v>246</v>
      </c>
      <c r="V8" s="254"/>
    </row>
    <row r="9" spans="1:22" ht="3" customHeight="1">
      <c r="A9" s="9"/>
      <c r="B9" s="9"/>
      <c r="C9" s="9"/>
      <c r="D9" s="10"/>
      <c r="E9" s="9"/>
      <c r="F9" s="9"/>
      <c r="G9" s="9"/>
      <c r="H9" s="9"/>
      <c r="I9" s="9"/>
      <c r="J9" s="9"/>
      <c r="K9" s="9"/>
      <c r="L9" s="5"/>
      <c r="M9" s="9"/>
      <c r="N9" s="9"/>
      <c r="O9" s="9"/>
      <c r="P9" s="9"/>
      <c r="Q9" s="9"/>
      <c r="R9" s="9"/>
      <c r="S9" s="9"/>
      <c r="T9" s="9"/>
      <c r="U9" s="9"/>
      <c r="V9" s="9"/>
    </row>
    <row r="10" spans="1:22" ht="12" customHeight="1">
      <c r="C10" s="34" t="s">
        <v>3</v>
      </c>
      <c r="D10" s="27"/>
      <c r="E10" s="84">
        <v>38628027</v>
      </c>
      <c r="F10" s="84">
        <v>48378681</v>
      </c>
      <c r="G10" s="84">
        <v>59891138</v>
      </c>
      <c r="H10" s="167">
        <v>65338898</v>
      </c>
      <c r="I10" s="84">
        <f>SUM(J10:U10)</f>
        <v>73124923</v>
      </c>
      <c r="J10" s="154">
        <f t="shared" ref="J10:U10" si="0">SUM(J12:J60)</f>
        <v>4689764</v>
      </c>
      <c r="K10" s="154">
        <f t="shared" si="0"/>
        <v>4933036</v>
      </c>
      <c r="L10" s="154">
        <f t="shared" si="0"/>
        <v>6741215</v>
      </c>
      <c r="M10" s="154">
        <f t="shared" si="0"/>
        <v>8295400</v>
      </c>
      <c r="N10" s="154">
        <f t="shared" si="0"/>
        <v>4707025</v>
      </c>
      <c r="O10" s="154">
        <f t="shared" si="0"/>
        <v>5947023</v>
      </c>
      <c r="P10" s="154">
        <f t="shared" si="0"/>
        <v>8109498</v>
      </c>
      <c r="Q10" s="154">
        <f t="shared" si="0"/>
        <v>5686550</v>
      </c>
      <c r="R10" s="154">
        <f t="shared" si="0"/>
        <v>5048194</v>
      </c>
      <c r="S10" s="154">
        <f t="shared" si="0"/>
        <v>4961905</v>
      </c>
      <c r="T10" s="154">
        <f t="shared" si="0"/>
        <v>5236356</v>
      </c>
      <c r="U10" s="144">
        <f t="shared" si="0"/>
        <v>8768957</v>
      </c>
      <c r="V10" s="5" t="s">
        <v>123</v>
      </c>
    </row>
    <row r="11" spans="1:22" ht="9" customHeight="1">
      <c r="D11" s="27"/>
      <c r="E11" s="84"/>
      <c r="F11" s="84"/>
      <c r="G11" s="84"/>
      <c r="H11" s="167"/>
      <c r="I11" s="84"/>
      <c r="J11" s="168"/>
      <c r="K11" s="168"/>
      <c r="L11" s="168"/>
      <c r="M11" s="168"/>
      <c r="N11" s="168"/>
      <c r="O11" s="168"/>
      <c r="P11" s="168"/>
      <c r="Q11" s="168"/>
      <c r="R11" s="168"/>
      <c r="S11" s="168"/>
      <c r="T11" s="168"/>
      <c r="U11" s="224"/>
      <c r="V11" s="5"/>
    </row>
    <row r="12" spans="1:22" ht="12" customHeight="1">
      <c r="A12" s="70" t="s">
        <v>284</v>
      </c>
      <c r="B12" s="70"/>
      <c r="C12" s="34" t="s">
        <v>459</v>
      </c>
      <c r="D12" s="56"/>
      <c r="E12" s="85">
        <v>7843815</v>
      </c>
      <c r="F12" s="85">
        <v>14331739</v>
      </c>
      <c r="G12" s="85">
        <v>13528109</v>
      </c>
      <c r="H12" s="167">
        <v>12527878</v>
      </c>
      <c r="I12" s="90">
        <v>11692340</v>
      </c>
      <c r="J12" s="90">
        <v>817809</v>
      </c>
      <c r="K12" s="90">
        <v>1096363</v>
      </c>
      <c r="L12" s="90">
        <v>552057</v>
      </c>
      <c r="M12" s="169">
        <v>1522037</v>
      </c>
      <c r="N12" s="90">
        <v>549841</v>
      </c>
      <c r="O12" s="90">
        <v>986713</v>
      </c>
      <c r="P12" s="90">
        <v>782899</v>
      </c>
      <c r="Q12" s="90">
        <v>365317</v>
      </c>
      <c r="R12" s="90">
        <v>1390694</v>
      </c>
      <c r="S12" s="90">
        <v>830963</v>
      </c>
      <c r="T12" s="90">
        <v>1602298</v>
      </c>
      <c r="U12" s="90">
        <v>1195349</v>
      </c>
      <c r="V12" s="18" t="s">
        <v>284</v>
      </c>
    </row>
    <row r="13" spans="1:22" ht="12" customHeight="1">
      <c r="A13" s="70" t="s">
        <v>285</v>
      </c>
      <c r="B13" s="70"/>
      <c r="C13" s="34" t="s">
        <v>460</v>
      </c>
      <c r="D13" s="56"/>
      <c r="E13" s="154">
        <v>6680963</v>
      </c>
      <c r="F13" s="154">
        <v>5235850</v>
      </c>
      <c r="G13" s="85">
        <v>4649806</v>
      </c>
      <c r="H13" s="167">
        <v>4631108</v>
      </c>
      <c r="I13" s="90">
        <v>7437300</v>
      </c>
      <c r="J13" s="90">
        <v>528964</v>
      </c>
      <c r="K13" s="90">
        <v>493845</v>
      </c>
      <c r="L13" s="90">
        <v>481606</v>
      </c>
      <c r="M13" s="90">
        <v>945639</v>
      </c>
      <c r="N13" s="90">
        <v>426337</v>
      </c>
      <c r="O13" s="90">
        <v>541130</v>
      </c>
      <c r="P13" s="90">
        <v>1188211</v>
      </c>
      <c r="Q13" s="90">
        <v>545325</v>
      </c>
      <c r="R13" s="90">
        <v>431496</v>
      </c>
      <c r="S13" s="90">
        <v>495805</v>
      </c>
      <c r="T13" s="90">
        <v>540179</v>
      </c>
      <c r="U13" s="90">
        <v>818763</v>
      </c>
      <c r="V13" s="18" t="s">
        <v>285</v>
      </c>
    </row>
    <row r="14" spans="1:22" ht="12" customHeight="1">
      <c r="A14" s="70" t="s">
        <v>47</v>
      </c>
      <c r="B14" s="70"/>
      <c r="C14" s="34" t="s">
        <v>474</v>
      </c>
      <c r="D14" s="56"/>
      <c r="E14" s="85">
        <v>11568</v>
      </c>
      <c r="F14" s="85">
        <v>6028</v>
      </c>
      <c r="G14" s="85">
        <v>3504</v>
      </c>
      <c r="H14" s="167">
        <v>311</v>
      </c>
      <c r="I14" s="90">
        <v>108931</v>
      </c>
      <c r="J14" s="144" t="s">
        <v>562</v>
      </c>
      <c r="K14" s="90" t="s">
        <v>562</v>
      </c>
      <c r="L14" s="144">
        <v>46622</v>
      </c>
      <c r="M14" s="169" t="s">
        <v>562</v>
      </c>
      <c r="N14" s="144" t="s">
        <v>562</v>
      </c>
      <c r="O14" s="144" t="s">
        <v>562</v>
      </c>
      <c r="P14" s="144" t="s">
        <v>562</v>
      </c>
      <c r="Q14" s="144">
        <v>290</v>
      </c>
      <c r="R14" s="90" t="s">
        <v>562</v>
      </c>
      <c r="S14" s="144" t="s">
        <v>562</v>
      </c>
      <c r="T14" s="144">
        <v>957</v>
      </c>
      <c r="U14" s="144">
        <v>61062</v>
      </c>
      <c r="V14" s="18" t="s">
        <v>286</v>
      </c>
    </row>
    <row r="15" spans="1:22" ht="12" customHeight="1">
      <c r="A15" s="70" t="s">
        <v>48</v>
      </c>
      <c r="B15" s="70"/>
      <c r="C15" s="34" t="s">
        <v>461</v>
      </c>
      <c r="D15" s="56"/>
      <c r="E15" s="85">
        <v>1525</v>
      </c>
      <c r="F15" s="85">
        <v>10420</v>
      </c>
      <c r="G15" s="85">
        <v>1999</v>
      </c>
      <c r="H15" s="167">
        <v>44699</v>
      </c>
      <c r="I15" s="90">
        <v>8412</v>
      </c>
      <c r="J15" s="90" t="s">
        <v>562</v>
      </c>
      <c r="K15" s="144">
        <v>8412</v>
      </c>
      <c r="L15" s="144" t="s">
        <v>562</v>
      </c>
      <c r="M15" s="169" t="s">
        <v>562</v>
      </c>
      <c r="N15" s="90" t="s">
        <v>562</v>
      </c>
      <c r="O15" s="90" t="s">
        <v>562</v>
      </c>
      <c r="P15" s="90" t="s">
        <v>562</v>
      </c>
      <c r="Q15" s="90" t="s">
        <v>562</v>
      </c>
      <c r="R15" s="90" t="s">
        <v>562</v>
      </c>
      <c r="S15" s="90" t="s">
        <v>562</v>
      </c>
      <c r="T15" s="90" t="s">
        <v>562</v>
      </c>
      <c r="U15" s="90" t="s">
        <v>562</v>
      </c>
      <c r="V15" s="18" t="s">
        <v>287</v>
      </c>
    </row>
    <row r="16" spans="1:22" ht="12" customHeight="1">
      <c r="A16" s="70" t="s">
        <v>49</v>
      </c>
      <c r="B16" s="70"/>
      <c r="C16" s="34" t="s">
        <v>475</v>
      </c>
      <c r="D16" s="56"/>
      <c r="E16" s="85">
        <v>18918</v>
      </c>
      <c r="F16" s="85">
        <v>10769</v>
      </c>
      <c r="G16" s="85">
        <v>13339</v>
      </c>
      <c r="H16" s="167">
        <v>267860</v>
      </c>
      <c r="I16" s="90" t="s">
        <v>562</v>
      </c>
      <c r="J16" s="144" t="s">
        <v>562</v>
      </c>
      <c r="K16" s="144" t="s">
        <v>562</v>
      </c>
      <c r="L16" s="144" t="s">
        <v>562</v>
      </c>
      <c r="M16" s="169" t="s">
        <v>562</v>
      </c>
      <c r="N16" s="90" t="s">
        <v>562</v>
      </c>
      <c r="O16" s="90" t="s">
        <v>562</v>
      </c>
      <c r="P16" s="144" t="s">
        <v>562</v>
      </c>
      <c r="Q16" s="144" t="s">
        <v>562</v>
      </c>
      <c r="R16" s="144" t="s">
        <v>562</v>
      </c>
      <c r="S16" s="144" t="s">
        <v>562</v>
      </c>
      <c r="T16" s="144" t="s">
        <v>562</v>
      </c>
      <c r="U16" s="144" t="s">
        <v>562</v>
      </c>
      <c r="V16" s="18" t="s">
        <v>288</v>
      </c>
    </row>
    <row r="17" spans="1:22" ht="9" customHeight="1">
      <c r="A17" s="70"/>
      <c r="B17" s="70"/>
      <c r="C17" s="34"/>
      <c r="D17" s="56"/>
      <c r="E17" s="85"/>
      <c r="F17" s="85"/>
      <c r="G17" s="85"/>
      <c r="H17" s="167"/>
      <c r="I17" s="90"/>
      <c r="J17" s="144"/>
      <c r="K17" s="144"/>
      <c r="L17" s="144"/>
      <c r="M17" s="169"/>
      <c r="N17" s="90"/>
      <c r="O17" s="90"/>
      <c r="P17" s="144"/>
      <c r="Q17" s="144"/>
      <c r="R17" s="144"/>
      <c r="S17" s="144"/>
      <c r="T17" s="144"/>
      <c r="U17" s="144"/>
      <c r="V17" s="18"/>
    </row>
    <row r="18" spans="1:22" ht="12" customHeight="1">
      <c r="A18" s="70" t="s">
        <v>50</v>
      </c>
      <c r="B18" s="70"/>
      <c r="C18" s="34" t="s">
        <v>476</v>
      </c>
      <c r="D18" s="56"/>
      <c r="E18" s="85">
        <v>1013578</v>
      </c>
      <c r="F18" s="85">
        <v>456991</v>
      </c>
      <c r="G18" s="85">
        <v>468299</v>
      </c>
      <c r="H18" s="167">
        <v>534209</v>
      </c>
      <c r="I18" s="90">
        <v>104610</v>
      </c>
      <c r="J18" s="90">
        <v>7234</v>
      </c>
      <c r="K18" s="90" t="s">
        <v>562</v>
      </c>
      <c r="L18" s="90">
        <v>7424</v>
      </c>
      <c r="M18" s="169">
        <v>22155</v>
      </c>
      <c r="N18" s="90">
        <v>3427</v>
      </c>
      <c r="O18" s="90">
        <v>11045</v>
      </c>
      <c r="P18" s="90">
        <v>12363</v>
      </c>
      <c r="Q18" s="90">
        <v>18339</v>
      </c>
      <c r="R18" s="90">
        <v>2474</v>
      </c>
      <c r="S18" s="90">
        <v>3110</v>
      </c>
      <c r="T18" s="90">
        <v>12666</v>
      </c>
      <c r="U18" s="90">
        <v>4373</v>
      </c>
      <c r="V18" s="18" t="s">
        <v>289</v>
      </c>
    </row>
    <row r="19" spans="1:22" ht="12" customHeight="1">
      <c r="A19" s="70" t="s">
        <v>51</v>
      </c>
      <c r="B19" s="70"/>
      <c r="C19" s="34" t="s">
        <v>462</v>
      </c>
      <c r="D19" s="56"/>
      <c r="E19" s="154">
        <v>13272</v>
      </c>
      <c r="F19" s="85">
        <v>17787</v>
      </c>
      <c r="G19" s="85">
        <v>24491</v>
      </c>
      <c r="H19" s="167">
        <v>35260</v>
      </c>
      <c r="I19" s="90">
        <v>82363</v>
      </c>
      <c r="J19" s="90">
        <v>406</v>
      </c>
      <c r="K19" s="90" t="s">
        <v>562</v>
      </c>
      <c r="L19" s="90" t="s">
        <v>562</v>
      </c>
      <c r="M19" s="90">
        <v>1648</v>
      </c>
      <c r="N19" s="90" t="s">
        <v>562</v>
      </c>
      <c r="O19" s="90" t="s">
        <v>562</v>
      </c>
      <c r="P19" s="90" t="s">
        <v>562</v>
      </c>
      <c r="Q19" s="90" t="s">
        <v>562</v>
      </c>
      <c r="R19" s="90" t="s">
        <v>562</v>
      </c>
      <c r="S19" s="90">
        <v>76115</v>
      </c>
      <c r="T19" s="90">
        <v>1580</v>
      </c>
      <c r="U19" s="90">
        <v>2614</v>
      </c>
      <c r="V19" s="18" t="s">
        <v>290</v>
      </c>
    </row>
    <row r="20" spans="1:22" ht="12" customHeight="1">
      <c r="A20" s="70" t="s">
        <v>52</v>
      </c>
      <c r="B20" s="70"/>
      <c r="C20" s="34" t="s">
        <v>463</v>
      </c>
      <c r="D20" s="56"/>
      <c r="E20" s="85">
        <v>4056185</v>
      </c>
      <c r="F20" s="85">
        <v>3835878</v>
      </c>
      <c r="G20" s="85">
        <v>4722493</v>
      </c>
      <c r="H20" s="167">
        <v>5726335</v>
      </c>
      <c r="I20" s="90">
        <v>7808730</v>
      </c>
      <c r="J20" s="144">
        <v>1416093</v>
      </c>
      <c r="K20" s="144">
        <v>765261</v>
      </c>
      <c r="L20" s="90">
        <v>783248</v>
      </c>
      <c r="M20" s="169">
        <v>802300</v>
      </c>
      <c r="N20" s="144" t="s">
        <v>562</v>
      </c>
      <c r="O20" s="90">
        <v>859669</v>
      </c>
      <c r="P20" s="144" t="s">
        <v>562</v>
      </c>
      <c r="Q20" s="144">
        <v>762031</v>
      </c>
      <c r="R20" s="144" t="s">
        <v>562</v>
      </c>
      <c r="S20" s="144">
        <v>760780</v>
      </c>
      <c r="T20" s="144">
        <v>800577</v>
      </c>
      <c r="U20" s="90">
        <v>858771</v>
      </c>
      <c r="V20" s="18" t="s">
        <v>291</v>
      </c>
    </row>
    <row r="21" spans="1:22" ht="12" customHeight="1">
      <c r="A21" s="70" t="s">
        <v>53</v>
      </c>
      <c r="B21" s="70"/>
      <c r="C21" s="34" t="s">
        <v>477</v>
      </c>
      <c r="D21" s="56"/>
      <c r="E21" s="85">
        <v>459124</v>
      </c>
      <c r="F21" s="85">
        <v>340050</v>
      </c>
      <c r="G21" s="85">
        <v>385305</v>
      </c>
      <c r="H21" s="167">
        <v>296813</v>
      </c>
      <c r="I21" s="90">
        <v>325285</v>
      </c>
      <c r="J21" s="144">
        <v>1353</v>
      </c>
      <c r="K21" s="90">
        <v>1565</v>
      </c>
      <c r="L21" s="144">
        <v>31646</v>
      </c>
      <c r="M21" s="169">
        <v>27119</v>
      </c>
      <c r="N21" s="144">
        <v>46197</v>
      </c>
      <c r="O21" s="90">
        <v>55958</v>
      </c>
      <c r="P21" s="90">
        <v>53036</v>
      </c>
      <c r="Q21" s="144">
        <v>42330</v>
      </c>
      <c r="R21" s="144">
        <v>26067</v>
      </c>
      <c r="S21" s="144">
        <v>28715</v>
      </c>
      <c r="T21" s="144">
        <v>4931</v>
      </c>
      <c r="U21" s="144">
        <v>6368</v>
      </c>
      <c r="V21" s="18" t="s">
        <v>292</v>
      </c>
    </row>
    <row r="22" spans="1:22" ht="12" customHeight="1">
      <c r="A22" s="70" t="s">
        <v>54</v>
      </c>
      <c r="B22" s="70"/>
      <c r="C22" s="34" t="s">
        <v>478</v>
      </c>
      <c r="D22" s="56"/>
      <c r="E22" s="85">
        <v>9226791</v>
      </c>
      <c r="F22" s="154">
        <v>12616539</v>
      </c>
      <c r="G22" s="85">
        <v>13318652</v>
      </c>
      <c r="H22" s="167">
        <v>11001106</v>
      </c>
      <c r="I22" s="90">
        <v>13315788</v>
      </c>
      <c r="J22" s="178">
        <v>7114</v>
      </c>
      <c r="K22" s="178">
        <v>918516</v>
      </c>
      <c r="L22" s="178">
        <v>1865830</v>
      </c>
      <c r="M22" s="178">
        <v>1714712</v>
      </c>
      <c r="N22" s="178">
        <v>1148729</v>
      </c>
      <c r="O22" s="178">
        <v>1964127</v>
      </c>
      <c r="P22" s="178">
        <v>518563</v>
      </c>
      <c r="Q22" s="178">
        <v>1545842</v>
      </c>
      <c r="R22" s="178">
        <v>1244578</v>
      </c>
      <c r="S22" s="178">
        <v>5635</v>
      </c>
      <c r="T22" s="178">
        <v>795519</v>
      </c>
      <c r="U22" s="178">
        <v>1586623</v>
      </c>
      <c r="V22" s="18" t="s">
        <v>293</v>
      </c>
    </row>
    <row r="23" spans="1:22" ht="9" customHeight="1">
      <c r="A23" s="70"/>
      <c r="B23" s="70"/>
      <c r="C23" s="34"/>
      <c r="D23" s="56"/>
      <c r="E23" s="85"/>
      <c r="F23" s="85"/>
      <c r="G23" s="85"/>
      <c r="H23" s="167"/>
      <c r="I23" s="90"/>
      <c r="J23" s="178"/>
      <c r="K23" s="178"/>
      <c r="L23" s="178"/>
      <c r="M23" s="178"/>
      <c r="N23" s="178"/>
      <c r="O23" s="178"/>
      <c r="P23" s="178"/>
      <c r="Q23" s="178"/>
      <c r="R23" s="178"/>
      <c r="S23" s="178"/>
      <c r="T23" s="178"/>
      <c r="U23" s="178"/>
      <c r="V23" s="18"/>
    </row>
    <row r="24" spans="1:22" ht="12" customHeight="1">
      <c r="A24" s="70" t="s">
        <v>55</v>
      </c>
      <c r="B24" s="70"/>
      <c r="C24" s="34" t="s">
        <v>479</v>
      </c>
      <c r="D24" s="56"/>
      <c r="E24" s="85">
        <v>2840</v>
      </c>
      <c r="F24" s="85" t="s">
        <v>562</v>
      </c>
      <c r="G24" s="85" t="s">
        <v>562</v>
      </c>
      <c r="H24" s="222" t="s">
        <v>562</v>
      </c>
      <c r="I24" s="90" t="s">
        <v>562</v>
      </c>
      <c r="J24" s="90" t="s">
        <v>562</v>
      </c>
      <c r="K24" s="90" t="s">
        <v>562</v>
      </c>
      <c r="L24" s="90" t="s">
        <v>562</v>
      </c>
      <c r="M24" s="169" t="s">
        <v>562</v>
      </c>
      <c r="N24" s="90" t="s">
        <v>562</v>
      </c>
      <c r="O24" s="90" t="s">
        <v>562</v>
      </c>
      <c r="P24" s="90" t="s">
        <v>562</v>
      </c>
      <c r="Q24" s="90" t="s">
        <v>562</v>
      </c>
      <c r="R24" s="90" t="s">
        <v>562</v>
      </c>
      <c r="S24" s="90" t="s">
        <v>562</v>
      </c>
      <c r="T24" s="90" t="s">
        <v>562</v>
      </c>
      <c r="U24" s="90" t="s">
        <v>562</v>
      </c>
      <c r="V24" s="18" t="s">
        <v>294</v>
      </c>
    </row>
    <row r="25" spans="1:22" ht="12" customHeight="1">
      <c r="A25" s="70" t="s">
        <v>56</v>
      </c>
      <c r="B25" s="70"/>
      <c r="C25" s="34" t="s">
        <v>480</v>
      </c>
      <c r="D25" s="56"/>
      <c r="E25" s="85">
        <v>17347</v>
      </c>
      <c r="F25" s="85">
        <v>217311</v>
      </c>
      <c r="G25" s="154">
        <v>344146</v>
      </c>
      <c r="H25" s="167">
        <v>660469</v>
      </c>
      <c r="I25" s="90">
        <v>853900</v>
      </c>
      <c r="J25" s="178" t="s">
        <v>562</v>
      </c>
      <c r="K25" s="178">
        <v>117155</v>
      </c>
      <c r="L25" s="178">
        <v>193593</v>
      </c>
      <c r="M25" s="178">
        <v>302649</v>
      </c>
      <c r="N25" s="178">
        <v>213868</v>
      </c>
      <c r="O25" s="178" t="s">
        <v>562</v>
      </c>
      <c r="P25" s="178" t="s">
        <v>562</v>
      </c>
      <c r="Q25" s="178">
        <v>19384</v>
      </c>
      <c r="R25" s="178">
        <v>7251</v>
      </c>
      <c r="S25" s="178" t="s">
        <v>562</v>
      </c>
      <c r="T25" s="178" t="s">
        <v>562</v>
      </c>
      <c r="U25" s="178" t="s">
        <v>562</v>
      </c>
      <c r="V25" s="18" t="s">
        <v>295</v>
      </c>
    </row>
    <row r="26" spans="1:22" ht="12" customHeight="1">
      <c r="A26" s="70" t="s">
        <v>57</v>
      </c>
      <c r="B26" s="70"/>
      <c r="C26" s="34" t="s">
        <v>481</v>
      </c>
      <c r="D26" s="56"/>
      <c r="E26" s="85">
        <v>0</v>
      </c>
      <c r="F26" s="85">
        <v>3732</v>
      </c>
      <c r="G26" s="85">
        <v>0</v>
      </c>
      <c r="H26" s="167" t="s">
        <v>562</v>
      </c>
      <c r="I26" s="90" t="s">
        <v>562</v>
      </c>
      <c r="J26" s="90" t="s">
        <v>562</v>
      </c>
      <c r="K26" s="90" t="s">
        <v>562</v>
      </c>
      <c r="L26" s="90" t="s">
        <v>562</v>
      </c>
      <c r="M26" s="90" t="s">
        <v>562</v>
      </c>
      <c r="N26" s="90" t="s">
        <v>562</v>
      </c>
      <c r="O26" s="90" t="s">
        <v>562</v>
      </c>
      <c r="P26" s="90" t="s">
        <v>562</v>
      </c>
      <c r="Q26" s="90" t="s">
        <v>562</v>
      </c>
      <c r="R26" s="90" t="s">
        <v>562</v>
      </c>
      <c r="S26" s="90" t="s">
        <v>562</v>
      </c>
      <c r="T26" s="90" t="s">
        <v>562</v>
      </c>
      <c r="U26" s="90" t="s">
        <v>562</v>
      </c>
      <c r="V26" s="18" t="s">
        <v>296</v>
      </c>
    </row>
    <row r="27" spans="1:22" ht="12" customHeight="1">
      <c r="A27" s="70" t="s">
        <v>58</v>
      </c>
      <c r="B27" s="70"/>
      <c r="C27" s="34" t="s">
        <v>482</v>
      </c>
      <c r="D27" s="56"/>
      <c r="E27" s="85">
        <v>0</v>
      </c>
      <c r="F27" s="85">
        <v>7077</v>
      </c>
      <c r="G27" s="85">
        <v>249</v>
      </c>
      <c r="H27" s="167" t="s">
        <v>562</v>
      </c>
      <c r="I27" s="90" t="s">
        <v>562</v>
      </c>
      <c r="J27" s="144" t="s">
        <v>562</v>
      </c>
      <c r="K27" s="144" t="s">
        <v>562</v>
      </c>
      <c r="L27" s="90" t="s">
        <v>562</v>
      </c>
      <c r="M27" s="169" t="s">
        <v>562</v>
      </c>
      <c r="N27" s="90" t="s">
        <v>562</v>
      </c>
      <c r="O27" s="90" t="s">
        <v>562</v>
      </c>
      <c r="P27" s="90" t="s">
        <v>562</v>
      </c>
      <c r="Q27" s="90" t="s">
        <v>562</v>
      </c>
      <c r="R27" s="90" t="s">
        <v>562</v>
      </c>
      <c r="S27" s="90" t="s">
        <v>562</v>
      </c>
      <c r="T27" s="90" t="s">
        <v>562</v>
      </c>
      <c r="U27" s="90" t="s">
        <v>562</v>
      </c>
      <c r="V27" s="18" t="s">
        <v>297</v>
      </c>
    </row>
    <row r="28" spans="1:22" ht="12" customHeight="1">
      <c r="A28" s="70" t="s">
        <v>59</v>
      </c>
      <c r="B28" s="70"/>
      <c r="C28" s="34" t="s">
        <v>483</v>
      </c>
      <c r="D28" s="56"/>
      <c r="E28" s="85">
        <v>5977</v>
      </c>
      <c r="F28" s="85">
        <v>2325</v>
      </c>
      <c r="G28" s="85">
        <v>3411</v>
      </c>
      <c r="H28" s="167">
        <v>3287</v>
      </c>
      <c r="I28" s="90">
        <v>3102</v>
      </c>
      <c r="J28" s="90" t="s">
        <v>562</v>
      </c>
      <c r="K28" s="144" t="s">
        <v>562</v>
      </c>
      <c r="L28" s="144">
        <v>983</v>
      </c>
      <c r="M28" s="169" t="s">
        <v>562</v>
      </c>
      <c r="N28" s="144" t="s">
        <v>562</v>
      </c>
      <c r="O28" s="90">
        <v>1071</v>
      </c>
      <c r="P28" s="90" t="s">
        <v>562</v>
      </c>
      <c r="Q28" s="144">
        <v>1048</v>
      </c>
      <c r="R28" s="144" t="s">
        <v>562</v>
      </c>
      <c r="S28" s="144" t="s">
        <v>562</v>
      </c>
      <c r="T28" s="144" t="s">
        <v>562</v>
      </c>
      <c r="U28" s="144" t="s">
        <v>562</v>
      </c>
      <c r="V28" s="18" t="s">
        <v>298</v>
      </c>
    </row>
    <row r="29" spans="1:22" ht="9" customHeight="1">
      <c r="A29" s="70"/>
      <c r="B29" s="70"/>
      <c r="C29" s="34"/>
      <c r="D29" s="56"/>
      <c r="E29" s="85"/>
      <c r="F29" s="85"/>
      <c r="G29" s="85"/>
      <c r="H29" s="167"/>
      <c r="I29" s="90"/>
      <c r="J29" s="90"/>
      <c r="K29" s="144"/>
      <c r="L29" s="144"/>
      <c r="M29" s="169"/>
      <c r="N29" s="144"/>
      <c r="O29" s="90"/>
      <c r="P29" s="90"/>
      <c r="Q29" s="144"/>
      <c r="R29" s="144"/>
      <c r="S29" s="144"/>
      <c r="T29" s="144"/>
      <c r="U29" s="144"/>
      <c r="V29" s="18"/>
    </row>
    <row r="30" spans="1:22" ht="12" customHeight="1">
      <c r="A30" s="70" t="s">
        <v>60</v>
      </c>
      <c r="B30" s="70"/>
      <c r="C30" s="34" t="s">
        <v>484</v>
      </c>
      <c r="D30" s="56"/>
      <c r="E30" s="154">
        <v>29153</v>
      </c>
      <c r="F30" s="85">
        <v>50365</v>
      </c>
      <c r="G30" s="85">
        <v>251512</v>
      </c>
      <c r="H30" s="167">
        <v>5133657</v>
      </c>
      <c r="I30" s="90">
        <v>4745524</v>
      </c>
      <c r="J30" s="90">
        <v>192705</v>
      </c>
      <c r="K30" s="90">
        <v>279129</v>
      </c>
      <c r="L30" s="90">
        <v>514854</v>
      </c>
      <c r="M30" s="169">
        <v>552994</v>
      </c>
      <c r="N30" s="90">
        <v>12168</v>
      </c>
      <c r="O30" s="90">
        <v>336458</v>
      </c>
      <c r="P30" s="90">
        <v>43815</v>
      </c>
      <c r="Q30" s="144">
        <v>40374</v>
      </c>
      <c r="R30" s="144">
        <v>283105</v>
      </c>
      <c r="S30" s="90">
        <v>441184</v>
      </c>
      <c r="T30" s="90">
        <v>615087</v>
      </c>
      <c r="U30" s="90">
        <v>1433651</v>
      </c>
      <c r="V30" s="18" t="s">
        <v>299</v>
      </c>
    </row>
    <row r="31" spans="1:22" ht="12" customHeight="1">
      <c r="A31" s="70" t="s">
        <v>61</v>
      </c>
      <c r="B31" s="70"/>
      <c r="C31" s="34" t="s">
        <v>485</v>
      </c>
      <c r="D31" s="56"/>
      <c r="E31" s="154">
        <v>24062</v>
      </c>
      <c r="F31" s="154">
        <v>506044</v>
      </c>
      <c r="G31" s="85">
        <v>509102</v>
      </c>
      <c r="H31" s="167">
        <v>171407</v>
      </c>
      <c r="I31" s="90">
        <v>60827</v>
      </c>
      <c r="J31" s="90" t="s">
        <v>562</v>
      </c>
      <c r="K31" s="90">
        <v>3702</v>
      </c>
      <c r="L31" s="90" t="s">
        <v>562</v>
      </c>
      <c r="M31" s="169" t="s">
        <v>562</v>
      </c>
      <c r="N31" s="90" t="s">
        <v>562</v>
      </c>
      <c r="O31" s="90" t="s">
        <v>562</v>
      </c>
      <c r="P31" s="90" t="s">
        <v>562</v>
      </c>
      <c r="Q31" s="90" t="s">
        <v>562</v>
      </c>
      <c r="R31" s="90">
        <v>12572</v>
      </c>
      <c r="S31" s="90">
        <v>38125</v>
      </c>
      <c r="T31" s="90">
        <v>6428</v>
      </c>
      <c r="U31" s="90" t="s">
        <v>570</v>
      </c>
      <c r="V31" s="18" t="s">
        <v>300</v>
      </c>
    </row>
    <row r="32" spans="1:22" ht="12" customHeight="1">
      <c r="A32" s="70" t="s">
        <v>62</v>
      </c>
      <c r="B32" s="70"/>
      <c r="C32" s="34" t="s">
        <v>486</v>
      </c>
      <c r="D32" s="56"/>
      <c r="E32" s="154">
        <v>319395</v>
      </c>
      <c r="F32" s="154">
        <v>10547</v>
      </c>
      <c r="G32" s="154">
        <v>78380</v>
      </c>
      <c r="H32" s="167">
        <v>62384</v>
      </c>
      <c r="I32" s="90">
        <v>377078</v>
      </c>
      <c r="J32" s="178">
        <v>109104</v>
      </c>
      <c r="K32" s="178" t="s">
        <v>562</v>
      </c>
      <c r="L32" s="178">
        <v>40270</v>
      </c>
      <c r="M32" s="178">
        <v>20871</v>
      </c>
      <c r="N32" s="178">
        <v>7157</v>
      </c>
      <c r="O32" s="178">
        <v>26364</v>
      </c>
      <c r="P32" s="178">
        <v>9197</v>
      </c>
      <c r="Q32" s="178" t="s">
        <v>562</v>
      </c>
      <c r="R32" s="178">
        <v>50462</v>
      </c>
      <c r="S32" s="178">
        <v>59416</v>
      </c>
      <c r="T32" s="178">
        <v>38838</v>
      </c>
      <c r="U32" s="178">
        <v>15399</v>
      </c>
      <c r="V32" s="18" t="s">
        <v>301</v>
      </c>
    </row>
    <row r="33" spans="1:23" ht="12" customHeight="1">
      <c r="A33" s="70" t="s">
        <v>63</v>
      </c>
      <c r="B33" s="70"/>
      <c r="C33" s="34" t="s">
        <v>487</v>
      </c>
      <c r="D33" s="56"/>
      <c r="E33" s="85">
        <v>87605</v>
      </c>
      <c r="F33" s="85">
        <v>39948</v>
      </c>
      <c r="G33" s="85">
        <v>129744</v>
      </c>
      <c r="H33" s="167">
        <v>31431</v>
      </c>
      <c r="I33" s="90">
        <v>111616</v>
      </c>
      <c r="J33" s="144">
        <v>9560</v>
      </c>
      <c r="K33" s="144" t="s">
        <v>562</v>
      </c>
      <c r="L33" s="90" t="s">
        <v>562</v>
      </c>
      <c r="M33" s="90" t="s">
        <v>562</v>
      </c>
      <c r="N33" s="144" t="s">
        <v>562</v>
      </c>
      <c r="O33" s="144" t="s">
        <v>562</v>
      </c>
      <c r="P33" s="90">
        <v>11200</v>
      </c>
      <c r="Q33" s="90" t="s">
        <v>562</v>
      </c>
      <c r="R33" s="144">
        <v>87545</v>
      </c>
      <c r="S33" s="144" t="s">
        <v>562</v>
      </c>
      <c r="T33" s="90">
        <v>3311</v>
      </c>
      <c r="U33" s="178" t="s">
        <v>562</v>
      </c>
      <c r="V33" s="18" t="s">
        <v>302</v>
      </c>
      <c r="W33" s="83"/>
    </row>
    <row r="34" spans="1:23" ht="12" customHeight="1">
      <c r="A34" s="70" t="s">
        <v>64</v>
      </c>
      <c r="B34" s="70"/>
      <c r="C34" s="34" t="s">
        <v>488</v>
      </c>
      <c r="D34" s="56"/>
      <c r="E34" s="85">
        <v>36889</v>
      </c>
      <c r="F34" s="85" t="s">
        <v>562</v>
      </c>
      <c r="G34" s="85">
        <v>0</v>
      </c>
      <c r="H34" s="167">
        <v>68162</v>
      </c>
      <c r="I34" s="90">
        <v>77171</v>
      </c>
      <c r="J34" s="178">
        <v>1168</v>
      </c>
      <c r="K34" s="178" t="s">
        <v>562</v>
      </c>
      <c r="L34" s="178">
        <v>75801</v>
      </c>
      <c r="M34" s="178" t="s">
        <v>562</v>
      </c>
      <c r="N34" s="178" t="s">
        <v>562</v>
      </c>
      <c r="O34" s="178" t="s">
        <v>562</v>
      </c>
      <c r="P34" s="178" t="s">
        <v>562</v>
      </c>
      <c r="Q34" s="178" t="s">
        <v>562</v>
      </c>
      <c r="R34" s="178">
        <v>202</v>
      </c>
      <c r="S34" s="178" t="s">
        <v>562</v>
      </c>
      <c r="T34" s="178" t="s">
        <v>562</v>
      </c>
      <c r="U34" s="178" t="s">
        <v>562</v>
      </c>
      <c r="V34" s="18" t="s">
        <v>303</v>
      </c>
      <c r="W34" s="83"/>
    </row>
    <row r="35" spans="1:23" ht="9" customHeight="1">
      <c r="A35" s="70"/>
      <c r="B35" s="70"/>
      <c r="C35" s="34"/>
      <c r="D35" s="56"/>
      <c r="E35" s="85"/>
      <c r="F35" s="85"/>
      <c r="G35" s="85"/>
      <c r="H35" s="167"/>
      <c r="I35" s="90"/>
      <c r="J35" s="178"/>
      <c r="K35" s="178"/>
      <c r="L35" s="178"/>
      <c r="M35" s="178"/>
      <c r="N35" s="178"/>
      <c r="O35" s="178"/>
      <c r="P35" s="178"/>
      <c r="Q35" s="178"/>
      <c r="R35" s="178"/>
      <c r="S35" s="178"/>
      <c r="T35" s="178"/>
      <c r="U35" s="178"/>
      <c r="V35" s="18"/>
    </row>
    <row r="36" spans="1:23" ht="12" customHeight="1">
      <c r="A36" s="70" t="s">
        <v>65</v>
      </c>
      <c r="B36" s="70"/>
      <c r="C36" s="34" t="s">
        <v>489</v>
      </c>
      <c r="D36" s="56"/>
      <c r="E36" s="85">
        <v>6795</v>
      </c>
      <c r="F36" s="85" t="s">
        <v>562</v>
      </c>
      <c r="G36" s="85">
        <v>0</v>
      </c>
      <c r="H36" s="167" t="s">
        <v>562</v>
      </c>
      <c r="I36" s="222" t="s">
        <v>562</v>
      </c>
      <c r="J36" s="178" t="s">
        <v>562</v>
      </c>
      <c r="K36" s="178" t="s">
        <v>562</v>
      </c>
      <c r="L36" s="178" t="s">
        <v>562</v>
      </c>
      <c r="M36" s="178" t="s">
        <v>562</v>
      </c>
      <c r="N36" s="178" t="s">
        <v>562</v>
      </c>
      <c r="O36" s="178" t="s">
        <v>562</v>
      </c>
      <c r="P36" s="178" t="s">
        <v>562</v>
      </c>
      <c r="Q36" s="178" t="s">
        <v>562</v>
      </c>
      <c r="R36" s="178" t="s">
        <v>562</v>
      </c>
      <c r="S36" s="178" t="s">
        <v>562</v>
      </c>
      <c r="T36" s="178" t="s">
        <v>562</v>
      </c>
      <c r="U36" s="178" t="s">
        <v>562</v>
      </c>
      <c r="V36" s="18" t="s">
        <v>304</v>
      </c>
    </row>
    <row r="37" spans="1:23" ht="12" customHeight="1">
      <c r="A37" s="70" t="s">
        <v>66</v>
      </c>
      <c r="B37" s="70"/>
      <c r="C37" s="34" t="s">
        <v>490</v>
      </c>
      <c r="D37" s="56"/>
      <c r="E37" s="154">
        <v>197527</v>
      </c>
      <c r="F37" s="154">
        <v>2884</v>
      </c>
      <c r="G37" s="85">
        <v>366506</v>
      </c>
      <c r="H37" s="167">
        <v>38084</v>
      </c>
      <c r="I37" s="90">
        <v>457903</v>
      </c>
      <c r="J37" s="90" t="s">
        <v>562</v>
      </c>
      <c r="K37" s="90" t="s">
        <v>562</v>
      </c>
      <c r="L37" s="90" t="s">
        <v>562</v>
      </c>
      <c r="M37" s="169">
        <v>14703</v>
      </c>
      <c r="N37" s="90" t="s">
        <v>562</v>
      </c>
      <c r="O37" s="90">
        <v>279251</v>
      </c>
      <c r="P37" s="90" t="s">
        <v>562</v>
      </c>
      <c r="Q37" s="90">
        <v>147367</v>
      </c>
      <c r="R37" s="90">
        <v>1596</v>
      </c>
      <c r="S37" s="90" t="s">
        <v>562</v>
      </c>
      <c r="T37" s="90" t="s">
        <v>562</v>
      </c>
      <c r="U37" s="90">
        <v>14986</v>
      </c>
      <c r="V37" s="18" t="s">
        <v>305</v>
      </c>
    </row>
    <row r="38" spans="1:23" ht="12" customHeight="1">
      <c r="A38" s="70" t="s">
        <v>67</v>
      </c>
      <c r="B38" s="70"/>
      <c r="C38" s="34" t="s">
        <v>491</v>
      </c>
      <c r="D38" s="56"/>
      <c r="E38" s="85">
        <v>124520</v>
      </c>
      <c r="F38" s="85">
        <v>79974</v>
      </c>
      <c r="G38" s="85">
        <v>95205</v>
      </c>
      <c r="H38" s="167">
        <v>1095723</v>
      </c>
      <c r="I38" s="90">
        <v>3627193</v>
      </c>
      <c r="J38" s="178">
        <v>96421</v>
      </c>
      <c r="K38" s="178">
        <v>119679</v>
      </c>
      <c r="L38" s="178">
        <v>24508</v>
      </c>
      <c r="M38" s="178">
        <v>164777</v>
      </c>
      <c r="N38" s="178">
        <v>370998</v>
      </c>
      <c r="O38" s="178">
        <v>612055</v>
      </c>
      <c r="P38" s="178">
        <v>1266917</v>
      </c>
      <c r="Q38" s="178">
        <v>176251</v>
      </c>
      <c r="R38" s="178">
        <v>285326</v>
      </c>
      <c r="S38" s="178">
        <v>75076</v>
      </c>
      <c r="T38" s="178">
        <v>278297</v>
      </c>
      <c r="U38" s="178">
        <v>156888</v>
      </c>
      <c r="V38" s="18" t="s">
        <v>306</v>
      </c>
    </row>
    <row r="39" spans="1:23" ht="12" customHeight="1">
      <c r="A39" s="70" t="s">
        <v>68</v>
      </c>
      <c r="B39" s="70"/>
      <c r="C39" s="34" t="s">
        <v>492</v>
      </c>
      <c r="D39" s="56"/>
      <c r="E39" s="85">
        <v>1540581</v>
      </c>
      <c r="F39" s="85">
        <v>378180</v>
      </c>
      <c r="G39" s="85">
        <v>14174</v>
      </c>
      <c r="H39" s="167">
        <v>952</v>
      </c>
      <c r="I39" s="90">
        <v>39121</v>
      </c>
      <c r="J39" s="178">
        <v>1678</v>
      </c>
      <c r="K39" s="178" t="s">
        <v>562</v>
      </c>
      <c r="L39" s="178" t="s">
        <v>562</v>
      </c>
      <c r="M39" s="178" t="s">
        <v>562</v>
      </c>
      <c r="N39" s="178">
        <v>3338</v>
      </c>
      <c r="O39" s="178" t="s">
        <v>562</v>
      </c>
      <c r="P39" s="178" t="s">
        <v>562</v>
      </c>
      <c r="Q39" s="178" t="s">
        <v>562</v>
      </c>
      <c r="R39" s="178" t="s">
        <v>562</v>
      </c>
      <c r="S39" s="178" t="s">
        <v>562</v>
      </c>
      <c r="T39" s="178">
        <v>34105</v>
      </c>
      <c r="U39" s="178" t="s">
        <v>562</v>
      </c>
      <c r="V39" s="18" t="s">
        <v>307</v>
      </c>
    </row>
    <row r="40" spans="1:23" ht="12" customHeight="1">
      <c r="A40" s="70" t="s">
        <v>69</v>
      </c>
      <c r="B40" s="70"/>
      <c r="C40" s="34" t="s">
        <v>493</v>
      </c>
      <c r="D40" s="56"/>
      <c r="E40" s="85">
        <v>126981</v>
      </c>
      <c r="F40" s="85">
        <v>649</v>
      </c>
      <c r="G40" s="85">
        <v>30627</v>
      </c>
      <c r="H40" s="167">
        <v>256907</v>
      </c>
      <c r="I40" s="90">
        <v>757464</v>
      </c>
      <c r="J40" s="178">
        <v>65092</v>
      </c>
      <c r="K40" s="178">
        <v>14000</v>
      </c>
      <c r="L40" s="178">
        <v>3061</v>
      </c>
      <c r="M40" s="178">
        <v>24549</v>
      </c>
      <c r="N40" s="178">
        <v>91334</v>
      </c>
      <c r="O40" s="178">
        <v>53389</v>
      </c>
      <c r="P40" s="178">
        <v>126549</v>
      </c>
      <c r="Q40" s="178">
        <v>234718</v>
      </c>
      <c r="R40" s="178">
        <v>28536</v>
      </c>
      <c r="S40" s="178">
        <v>81416</v>
      </c>
      <c r="T40" s="178">
        <v>34820</v>
      </c>
      <c r="U40" s="178" t="s">
        <v>562</v>
      </c>
      <c r="V40" s="18" t="s">
        <v>308</v>
      </c>
    </row>
    <row r="41" spans="1:23" ht="9" customHeight="1">
      <c r="A41" s="70"/>
      <c r="B41" s="70"/>
      <c r="C41" s="34"/>
      <c r="D41" s="56"/>
      <c r="E41" s="85"/>
      <c r="F41" s="85"/>
      <c r="G41" s="85"/>
      <c r="H41" s="167"/>
      <c r="I41" s="90"/>
      <c r="J41" s="178"/>
      <c r="K41" s="178"/>
      <c r="L41" s="178"/>
      <c r="M41" s="178"/>
      <c r="N41" s="178"/>
      <c r="O41" s="178"/>
      <c r="P41" s="178"/>
      <c r="Q41" s="178"/>
      <c r="R41" s="178"/>
      <c r="S41" s="178"/>
      <c r="T41" s="178"/>
      <c r="U41" s="178"/>
      <c r="V41" s="18"/>
    </row>
    <row r="42" spans="1:23" ht="12" customHeight="1">
      <c r="A42" s="70" t="s">
        <v>70</v>
      </c>
      <c r="B42" s="70"/>
      <c r="C42" s="34" t="s">
        <v>494</v>
      </c>
      <c r="D42" s="56"/>
      <c r="E42" s="154">
        <v>49699</v>
      </c>
      <c r="F42" s="85">
        <v>52503</v>
      </c>
      <c r="G42" s="85">
        <v>4575585</v>
      </c>
      <c r="H42" s="167">
        <v>1774822</v>
      </c>
      <c r="I42" s="90">
        <v>431207</v>
      </c>
      <c r="J42" s="90">
        <v>1425</v>
      </c>
      <c r="K42" s="90">
        <v>2071</v>
      </c>
      <c r="L42" s="90" t="s">
        <v>562</v>
      </c>
      <c r="M42" s="169" t="s">
        <v>562</v>
      </c>
      <c r="N42" s="90">
        <v>5574</v>
      </c>
      <c r="O42" s="90">
        <v>16220</v>
      </c>
      <c r="P42" s="90">
        <v>178201</v>
      </c>
      <c r="Q42" s="90">
        <v>72682</v>
      </c>
      <c r="R42" s="90">
        <v>9147</v>
      </c>
      <c r="S42" s="90">
        <v>8110</v>
      </c>
      <c r="T42" s="90">
        <v>81957</v>
      </c>
      <c r="U42" s="90">
        <v>55820</v>
      </c>
      <c r="V42" s="18" t="s">
        <v>309</v>
      </c>
    </row>
    <row r="43" spans="1:23" ht="12" customHeight="1">
      <c r="A43" s="70" t="s">
        <v>71</v>
      </c>
      <c r="B43" s="70"/>
      <c r="C43" s="34" t="s">
        <v>495</v>
      </c>
      <c r="D43" s="56"/>
      <c r="E43" s="85">
        <v>31410</v>
      </c>
      <c r="F43" s="85">
        <v>27325</v>
      </c>
      <c r="G43" s="85">
        <v>643</v>
      </c>
      <c r="H43" s="167">
        <v>26734</v>
      </c>
      <c r="I43" s="90">
        <v>17050</v>
      </c>
      <c r="J43" s="178" t="s">
        <v>562</v>
      </c>
      <c r="K43" s="178" t="s">
        <v>562</v>
      </c>
      <c r="L43" s="178">
        <v>8208</v>
      </c>
      <c r="M43" s="90" t="s">
        <v>562</v>
      </c>
      <c r="N43" s="178">
        <v>8842</v>
      </c>
      <c r="O43" s="178" t="s">
        <v>562</v>
      </c>
      <c r="P43" s="178" t="s">
        <v>562</v>
      </c>
      <c r="Q43" s="178" t="s">
        <v>562</v>
      </c>
      <c r="R43" s="170" t="s">
        <v>562</v>
      </c>
      <c r="S43" s="170" t="s">
        <v>562</v>
      </c>
      <c r="T43" s="170" t="s">
        <v>562</v>
      </c>
      <c r="U43" s="90" t="s">
        <v>562</v>
      </c>
      <c r="V43" s="18" t="s">
        <v>310</v>
      </c>
    </row>
    <row r="44" spans="1:23" ht="12" customHeight="1">
      <c r="A44" s="70" t="s">
        <v>72</v>
      </c>
      <c r="B44" s="70"/>
      <c r="C44" s="34" t="s">
        <v>496</v>
      </c>
      <c r="D44" s="56"/>
      <c r="E44" s="85">
        <v>2428230</v>
      </c>
      <c r="F44" s="85">
        <v>1434876</v>
      </c>
      <c r="G44" s="85">
        <v>2718628</v>
      </c>
      <c r="H44" s="167">
        <v>2521647</v>
      </c>
      <c r="I44" s="90">
        <v>700962</v>
      </c>
      <c r="J44" s="90" t="s">
        <v>562</v>
      </c>
      <c r="K44" s="90" t="s">
        <v>562</v>
      </c>
      <c r="L44" s="90">
        <v>1006</v>
      </c>
      <c r="M44" s="90" t="s">
        <v>562</v>
      </c>
      <c r="N44" s="90" t="s">
        <v>562</v>
      </c>
      <c r="O44" s="90" t="s">
        <v>562</v>
      </c>
      <c r="P44" s="90">
        <v>699956</v>
      </c>
      <c r="Q44" s="90" t="s">
        <v>562</v>
      </c>
      <c r="R44" s="90" t="s">
        <v>562</v>
      </c>
      <c r="S44" s="90" t="s">
        <v>562</v>
      </c>
      <c r="T44" s="90" t="s">
        <v>562</v>
      </c>
      <c r="U44" s="90" t="s">
        <v>562</v>
      </c>
      <c r="V44" s="18" t="s">
        <v>311</v>
      </c>
    </row>
    <row r="45" spans="1:23" ht="12" customHeight="1">
      <c r="A45" s="70" t="s">
        <v>73</v>
      </c>
      <c r="B45" s="70"/>
      <c r="C45" s="34" t="s">
        <v>497</v>
      </c>
      <c r="D45" s="56"/>
      <c r="E45" s="85">
        <v>2907</v>
      </c>
      <c r="F45" s="85" t="s">
        <v>562</v>
      </c>
      <c r="G45" s="85">
        <v>0</v>
      </c>
      <c r="H45" s="167" t="s">
        <v>562</v>
      </c>
      <c r="I45" s="90">
        <v>109169</v>
      </c>
      <c r="J45" s="178" t="s">
        <v>562</v>
      </c>
      <c r="K45" s="178" t="s">
        <v>562</v>
      </c>
      <c r="L45" s="178" t="s">
        <v>562</v>
      </c>
      <c r="M45" s="178" t="s">
        <v>562</v>
      </c>
      <c r="N45" s="178" t="s">
        <v>562</v>
      </c>
      <c r="O45" s="178" t="s">
        <v>562</v>
      </c>
      <c r="P45" s="178">
        <v>98520</v>
      </c>
      <c r="Q45" s="178" t="s">
        <v>562</v>
      </c>
      <c r="R45" s="178">
        <v>10649</v>
      </c>
      <c r="S45" s="178" t="s">
        <v>562</v>
      </c>
      <c r="T45" s="178" t="s">
        <v>562</v>
      </c>
      <c r="U45" s="178" t="s">
        <v>562</v>
      </c>
      <c r="V45" s="18" t="s">
        <v>312</v>
      </c>
    </row>
    <row r="46" spans="1:23" ht="12" customHeight="1">
      <c r="A46" s="70" t="s">
        <v>74</v>
      </c>
      <c r="B46" s="70"/>
      <c r="C46" s="34" t="s">
        <v>498</v>
      </c>
      <c r="D46" s="56"/>
      <c r="E46" s="85">
        <v>100379</v>
      </c>
      <c r="F46" s="85">
        <v>59977</v>
      </c>
      <c r="G46" s="85">
        <v>114736</v>
      </c>
      <c r="H46" s="167">
        <v>1214822</v>
      </c>
      <c r="I46" s="90">
        <v>861052</v>
      </c>
      <c r="J46" s="144">
        <v>36139</v>
      </c>
      <c r="K46" s="144">
        <v>22281</v>
      </c>
      <c r="L46" s="144">
        <v>104027</v>
      </c>
      <c r="M46" s="169">
        <v>34513</v>
      </c>
      <c r="N46" s="144">
        <v>11838</v>
      </c>
      <c r="O46" s="144">
        <v>22632</v>
      </c>
      <c r="P46" s="144">
        <v>135436</v>
      </c>
      <c r="Q46" s="144">
        <v>44883</v>
      </c>
      <c r="R46" s="144">
        <v>12008</v>
      </c>
      <c r="S46" s="144">
        <v>79694</v>
      </c>
      <c r="T46" s="144">
        <v>169826</v>
      </c>
      <c r="U46" s="144">
        <v>187775</v>
      </c>
      <c r="V46" s="18" t="s">
        <v>313</v>
      </c>
    </row>
    <row r="47" spans="1:23" ht="9" customHeight="1">
      <c r="A47" s="70"/>
      <c r="B47" s="70"/>
      <c r="C47" s="34"/>
      <c r="D47" s="56"/>
      <c r="E47" s="85"/>
      <c r="F47" s="85"/>
      <c r="G47" s="85"/>
      <c r="H47" s="167"/>
      <c r="I47" s="90"/>
      <c r="J47" s="144"/>
      <c r="K47" s="144"/>
      <c r="L47" s="144"/>
      <c r="M47" s="169"/>
      <c r="N47" s="144"/>
      <c r="O47" s="144"/>
      <c r="P47" s="144"/>
      <c r="Q47" s="144"/>
      <c r="R47" s="144"/>
      <c r="S47" s="144"/>
      <c r="T47" s="144"/>
      <c r="U47" s="144"/>
      <c r="V47" s="18"/>
    </row>
    <row r="48" spans="1:23" ht="12" customHeight="1">
      <c r="A48" s="70" t="s">
        <v>75</v>
      </c>
      <c r="B48" s="70"/>
      <c r="C48" s="34" t="s">
        <v>499</v>
      </c>
      <c r="D48" s="56"/>
      <c r="E48" s="85">
        <v>5396</v>
      </c>
      <c r="F48" s="85">
        <v>3781</v>
      </c>
      <c r="G48" s="85">
        <v>0</v>
      </c>
      <c r="H48" s="167" t="s">
        <v>562</v>
      </c>
      <c r="I48" s="90">
        <v>122900</v>
      </c>
      <c r="J48" s="144" t="s">
        <v>562</v>
      </c>
      <c r="K48" s="90" t="s">
        <v>562</v>
      </c>
      <c r="L48" s="90" t="s">
        <v>562</v>
      </c>
      <c r="M48" s="169" t="s">
        <v>562</v>
      </c>
      <c r="N48" s="90" t="s">
        <v>562</v>
      </c>
      <c r="O48" s="90" t="s">
        <v>562</v>
      </c>
      <c r="P48" s="90" t="s">
        <v>562</v>
      </c>
      <c r="Q48" s="90" t="s">
        <v>562</v>
      </c>
      <c r="R48" s="90" t="s">
        <v>562</v>
      </c>
      <c r="S48" s="90">
        <v>122900</v>
      </c>
      <c r="T48" s="90" t="s">
        <v>562</v>
      </c>
      <c r="U48" s="90" t="s">
        <v>562</v>
      </c>
      <c r="V48" s="18" t="s">
        <v>314</v>
      </c>
    </row>
    <row r="49" spans="1:22" ht="12" customHeight="1">
      <c r="A49" s="70" t="s">
        <v>76</v>
      </c>
      <c r="B49" s="70"/>
      <c r="C49" s="34" t="s">
        <v>500</v>
      </c>
      <c r="D49" s="56"/>
      <c r="E49" s="85">
        <v>0</v>
      </c>
      <c r="F49" s="85">
        <v>752</v>
      </c>
      <c r="G49" s="85">
        <v>0</v>
      </c>
      <c r="H49" s="167" t="s">
        <v>562</v>
      </c>
      <c r="I49" s="90" t="s">
        <v>562</v>
      </c>
      <c r="J49" s="170" t="s">
        <v>562</v>
      </c>
      <c r="K49" s="178" t="s">
        <v>562</v>
      </c>
      <c r="L49" s="178" t="s">
        <v>562</v>
      </c>
      <c r="M49" s="178" t="s">
        <v>562</v>
      </c>
      <c r="N49" s="178" t="s">
        <v>562</v>
      </c>
      <c r="O49" s="178" t="s">
        <v>562</v>
      </c>
      <c r="P49" s="178" t="s">
        <v>562</v>
      </c>
      <c r="Q49" s="178" t="s">
        <v>562</v>
      </c>
      <c r="R49" s="178" t="s">
        <v>562</v>
      </c>
      <c r="S49" s="178" t="s">
        <v>562</v>
      </c>
      <c r="T49" s="170" t="s">
        <v>562</v>
      </c>
      <c r="U49" s="178" t="s">
        <v>562</v>
      </c>
      <c r="V49" s="18" t="s">
        <v>315</v>
      </c>
    </row>
    <row r="50" spans="1:22" ht="12" customHeight="1">
      <c r="A50" s="70" t="s">
        <v>77</v>
      </c>
      <c r="B50" s="70"/>
      <c r="C50" s="34" t="s">
        <v>467</v>
      </c>
      <c r="D50" s="56"/>
      <c r="E50" s="85">
        <v>1017</v>
      </c>
      <c r="F50" s="85">
        <v>1092</v>
      </c>
      <c r="G50" s="85">
        <v>1000</v>
      </c>
      <c r="H50" s="167" t="s">
        <v>562</v>
      </c>
      <c r="I50" s="90">
        <v>4024</v>
      </c>
      <c r="J50" s="144" t="s">
        <v>562</v>
      </c>
      <c r="K50" s="144" t="s">
        <v>562</v>
      </c>
      <c r="L50" s="90" t="s">
        <v>562</v>
      </c>
      <c r="M50" s="169" t="s">
        <v>562</v>
      </c>
      <c r="N50" s="144" t="s">
        <v>562</v>
      </c>
      <c r="O50" s="144" t="s">
        <v>562</v>
      </c>
      <c r="P50" s="144" t="s">
        <v>562</v>
      </c>
      <c r="Q50" s="144">
        <v>973</v>
      </c>
      <c r="R50" s="144">
        <v>3051</v>
      </c>
      <c r="S50" s="144" t="s">
        <v>562</v>
      </c>
      <c r="T50" s="144" t="s">
        <v>562</v>
      </c>
      <c r="U50" s="90" t="s">
        <v>562</v>
      </c>
      <c r="V50" s="18" t="s">
        <v>316</v>
      </c>
    </row>
    <row r="51" spans="1:22" ht="12" customHeight="1">
      <c r="A51" s="70" t="s">
        <v>78</v>
      </c>
      <c r="B51" s="70"/>
      <c r="C51" s="34" t="s">
        <v>501</v>
      </c>
      <c r="D51" s="56"/>
      <c r="E51" s="85">
        <v>30890</v>
      </c>
      <c r="F51" s="85">
        <v>40996</v>
      </c>
      <c r="G51" s="85">
        <v>64213</v>
      </c>
      <c r="H51" s="167">
        <v>70196</v>
      </c>
      <c r="I51" s="90" t="s">
        <v>562</v>
      </c>
      <c r="J51" s="90" t="s">
        <v>562</v>
      </c>
      <c r="K51" s="90" t="s">
        <v>562</v>
      </c>
      <c r="L51" s="90" t="s">
        <v>562</v>
      </c>
      <c r="M51" s="169" t="s">
        <v>562</v>
      </c>
      <c r="N51" s="90" t="s">
        <v>562</v>
      </c>
      <c r="O51" s="90" t="s">
        <v>562</v>
      </c>
      <c r="P51" s="90" t="s">
        <v>562</v>
      </c>
      <c r="Q51" s="90" t="s">
        <v>562</v>
      </c>
      <c r="R51" s="144" t="s">
        <v>562</v>
      </c>
      <c r="S51" s="90" t="s">
        <v>562</v>
      </c>
      <c r="T51" s="90" t="s">
        <v>562</v>
      </c>
      <c r="U51" s="90" t="s">
        <v>562</v>
      </c>
      <c r="V51" s="18" t="s">
        <v>317</v>
      </c>
    </row>
    <row r="52" spans="1:22" ht="12" customHeight="1">
      <c r="A52" s="70" t="s">
        <v>79</v>
      </c>
      <c r="B52" s="70"/>
      <c r="C52" s="34" t="s">
        <v>502</v>
      </c>
      <c r="D52" s="56"/>
      <c r="E52" s="85">
        <v>1930183</v>
      </c>
      <c r="F52" s="85">
        <v>1538382</v>
      </c>
      <c r="G52" s="85">
        <v>1765783</v>
      </c>
      <c r="H52" s="167">
        <v>1527165</v>
      </c>
      <c r="I52" s="90">
        <v>1595746</v>
      </c>
      <c r="J52" s="90">
        <v>188094</v>
      </c>
      <c r="K52" s="90">
        <v>72430</v>
      </c>
      <c r="L52" s="144" t="s">
        <v>562</v>
      </c>
      <c r="M52" s="169">
        <v>74840</v>
      </c>
      <c r="N52" s="90" t="s">
        <v>562</v>
      </c>
      <c r="O52" s="90" t="s">
        <v>562</v>
      </c>
      <c r="P52" s="144" t="s">
        <v>562</v>
      </c>
      <c r="Q52" s="90">
        <v>407590</v>
      </c>
      <c r="R52" s="144">
        <v>209591</v>
      </c>
      <c r="S52" s="144">
        <v>213494</v>
      </c>
      <c r="T52" s="144">
        <v>211014</v>
      </c>
      <c r="U52" s="90">
        <v>218693</v>
      </c>
      <c r="V52" s="18" t="s">
        <v>318</v>
      </c>
    </row>
    <row r="53" spans="1:22" ht="9" customHeight="1">
      <c r="A53" s="70"/>
      <c r="B53" s="70"/>
      <c r="C53" s="34"/>
      <c r="D53" s="56"/>
      <c r="E53" s="85"/>
      <c r="F53" s="85"/>
      <c r="G53" s="85"/>
      <c r="H53" s="167"/>
      <c r="I53" s="90"/>
      <c r="J53" s="90"/>
      <c r="K53" s="90"/>
      <c r="L53" s="144"/>
      <c r="M53" s="169"/>
      <c r="N53" s="90"/>
      <c r="O53" s="90"/>
      <c r="P53" s="144"/>
      <c r="Q53" s="90"/>
      <c r="R53" s="144"/>
      <c r="S53" s="144"/>
      <c r="T53" s="144"/>
      <c r="U53" s="90"/>
      <c r="V53" s="18"/>
    </row>
    <row r="54" spans="1:22" ht="12" customHeight="1">
      <c r="A54" s="70" t="s">
        <v>80</v>
      </c>
      <c r="B54" s="70"/>
      <c r="C54" s="34" t="s">
        <v>503</v>
      </c>
      <c r="D54" s="56"/>
      <c r="E54" s="85">
        <v>13017</v>
      </c>
      <c r="F54" s="85" t="s">
        <v>562</v>
      </c>
      <c r="G54" s="85">
        <v>41198</v>
      </c>
      <c r="H54" s="167">
        <v>63152</v>
      </c>
      <c r="I54" s="90">
        <v>62213</v>
      </c>
      <c r="J54" s="144" t="s">
        <v>562</v>
      </c>
      <c r="K54" s="144">
        <v>26700</v>
      </c>
      <c r="L54" s="144" t="s">
        <v>562</v>
      </c>
      <c r="M54" s="169">
        <v>21339</v>
      </c>
      <c r="N54" s="144" t="s">
        <v>562</v>
      </c>
      <c r="O54" s="144" t="s">
        <v>562</v>
      </c>
      <c r="P54" s="144" t="s">
        <v>562</v>
      </c>
      <c r="Q54" s="144" t="s">
        <v>562</v>
      </c>
      <c r="R54" s="144">
        <v>8107</v>
      </c>
      <c r="S54" s="144" t="s">
        <v>562</v>
      </c>
      <c r="T54" s="90" t="s">
        <v>562</v>
      </c>
      <c r="U54" s="144">
        <v>6067</v>
      </c>
      <c r="V54" s="18" t="s">
        <v>319</v>
      </c>
    </row>
    <row r="55" spans="1:22" ht="12" customHeight="1">
      <c r="A55" s="70" t="s">
        <v>81</v>
      </c>
      <c r="B55" s="70"/>
      <c r="C55" s="34" t="s">
        <v>504</v>
      </c>
      <c r="D55" s="56"/>
      <c r="E55" s="85">
        <v>0</v>
      </c>
      <c r="F55" s="85">
        <v>1200</v>
      </c>
      <c r="G55" s="85">
        <v>0</v>
      </c>
      <c r="H55" s="167">
        <v>9370</v>
      </c>
      <c r="I55" s="90" t="s">
        <v>562</v>
      </c>
      <c r="J55" s="90" t="s">
        <v>562</v>
      </c>
      <c r="K55" s="90" t="s">
        <v>562</v>
      </c>
      <c r="L55" s="144" t="s">
        <v>562</v>
      </c>
      <c r="M55" s="169" t="s">
        <v>562</v>
      </c>
      <c r="N55" s="90" t="s">
        <v>562</v>
      </c>
      <c r="O55" s="144" t="s">
        <v>562</v>
      </c>
      <c r="P55" s="144" t="s">
        <v>562</v>
      </c>
      <c r="Q55" s="144" t="s">
        <v>562</v>
      </c>
      <c r="R55" s="144" t="s">
        <v>562</v>
      </c>
      <c r="S55" s="144" t="s">
        <v>562</v>
      </c>
      <c r="T55" s="144" t="s">
        <v>562</v>
      </c>
      <c r="U55" s="144" t="s">
        <v>562</v>
      </c>
      <c r="V55" s="18" t="s">
        <v>320</v>
      </c>
    </row>
    <row r="56" spans="1:22" ht="12" customHeight="1">
      <c r="A56" s="70" t="s">
        <v>82</v>
      </c>
      <c r="B56" s="70"/>
      <c r="C56" s="34" t="s">
        <v>505</v>
      </c>
      <c r="D56" s="56"/>
      <c r="E56" s="85">
        <v>2171965</v>
      </c>
      <c r="F56" s="85">
        <v>7053721</v>
      </c>
      <c r="G56" s="154">
        <v>10702062</v>
      </c>
      <c r="H56" s="167">
        <v>13668569</v>
      </c>
      <c r="I56" s="90">
        <v>14865057</v>
      </c>
      <c r="J56" s="178">
        <v>774780</v>
      </c>
      <c r="K56" s="178">
        <v>991927</v>
      </c>
      <c r="L56" s="178">
        <v>1993235</v>
      </c>
      <c r="M56" s="178">
        <v>1942604</v>
      </c>
      <c r="N56" s="178">
        <v>1799761</v>
      </c>
      <c r="O56" s="178" t="s">
        <v>562</v>
      </c>
      <c r="P56" s="178">
        <v>2949861</v>
      </c>
      <c r="Q56" s="178">
        <v>809581</v>
      </c>
      <c r="R56" s="178">
        <v>3919</v>
      </c>
      <c r="S56" s="178">
        <v>1641166</v>
      </c>
      <c r="T56" s="178" t="s">
        <v>562</v>
      </c>
      <c r="U56" s="178">
        <v>1958223</v>
      </c>
      <c r="V56" s="18" t="s">
        <v>321</v>
      </c>
    </row>
    <row r="57" spans="1:22" ht="12" customHeight="1">
      <c r="A57" s="70" t="s">
        <v>83</v>
      </c>
      <c r="B57" s="70"/>
      <c r="C57" s="34" t="s">
        <v>506</v>
      </c>
      <c r="D57" s="56"/>
      <c r="E57" s="85">
        <v>15923</v>
      </c>
      <c r="F57" s="85" t="s">
        <v>562</v>
      </c>
      <c r="G57" s="85">
        <v>0</v>
      </c>
      <c r="H57" s="167" t="s">
        <v>562</v>
      </c>
      <c r="I57" s="90" t="s">
        <v>562</v>
      </c>
      <c r="J57" s="178" t="s">
        <v>562</v>
      </c>
      <c r="K57" s="178" t="s">
        <v>562</v>
      </c>
      <c r="L57" s="178" t="s">
        <v>562</v>
      </c>
      <c r="M57" s="178" t="s">
        <v>562</v>
      </c>
      <c r="N57" s="178" t="s">
        <v>562</v>
      </c>
      <c r="O57" s="178" t="s">
        <v>562</v>
      </c>
      <c r="P57" s="178" t="s">
        <v>562</v>
      </c>
      <c r="Q57" s="178" t="s">
        <v>562</v>
      </c>
      <c r="R57" s="178" t="s">
        <v>562</v>
      </c>
      <c r="S57" s="178" t="s">
        <v>562</v>
      </c>
      <c r="T57" s="178" t="s">
        <v>562</v>
      </c>
      <c r="U57" s="178" t="s">
        <v>562</v>
      </c>
      <c r="V57" s="18" t="s">
        <v>322</v>
      </c>
    </row>
    <row r="58" spans="1:22" ht="12" customHeight="1">
      <c r="A58" s="70" t="s">
        <v>84</v>
      </c>
      <c r="B58" s="70"/>
      <c r="C58" s="34" t="s">
        <v>472</v>
      </c>
      <c r="D58" s="56"/>
      <c r="E58" s="154">
        <v>1600</v>
      </c>
      <c r="F58" s="85">
        <v>2989</v>
      </c>
      <c r="G58" s="85">
        <v>0</v>
      </c>
      <c r="H58" s="167" t="s">
        <v>562</v>
      </c>
      <c r="I58" s="90">
        <v>5094</v>
      </c>
      <c r="J58" s="178" t="s">
        <v>562</v>
      </c>
      <c r="K58" s="178" t="s">
        <v>562</v>
      </c>
      <c r="L58" s="178" t="s">
        <v>562</v>
      </c>
      <c r="M58" s="178" t="s">
        <v>562</v>
      </c>
      <c r="N58" s="178" t="s">
        <v>562</v>
      </c>
      <c r="O58" s="178" t="s">
        <v>562</v>
      </c>
      <c r="P58" s="178" t="s">
        <v>562</v>
      </c>
      <c r="Q58" s="178" t="s">
        <v>562</v>
      </c>
      <c r="R58" s="178" t="s">
        <v>562</v>
      </c>
      <c r="S58" s="178" t="s">
        <v>562</v>
      </c>
      <c r="T58" s="178" t="s">
        <v>562</v>
      </c>
      <c r="U58" s="178">
        <v>5094</v>
      </c>
      <c r="V58" s="18" t="s">
        <v>323</v>
      </c>
    </row>
    <row r="59" spans="1:22" ht="9" customHeight="1">
      <c r="A59" s="70"/>
      <c r="B59" s="70"/>
      <c r="C59" s="34"/>
      <c r="D59" s="56"/>
      <c r="E59" s="85"/>
      <c r="F59" s="85"/>
      <c r="G59" s="154"/>
      <c r="H59" s="167"/>
      <c r="I59" s="90"/>
      <c r="J59" s="178"/>
      <c r="K59" s="178"/>
      <c r="L59" s="178"/>
      <c r="M59" s="178"/>
      <c r="N59" s="178"/>
      <c r="O59" s="178"/>
      <c r="P59" s="178"/>
      <c r="Q59" s="178"/>
      <c r="R59" s="178"/>
      <c r="S59" s="178"/>
      <c r="T59" s="178"/>
      <c r="U59" s="178"/>
      <c r="V59" s="18"/>
    </row>
    <row r="60" spans="1:22" ht="12" customHeight="1">
      <c r="A60" s="70" t="s">
        <v>85</v>
      </c>
      <c r="B60" s="70"/>
      <c r="C60" s="34" t="s">
        <v>105</v>
      </c>
      <c r="D60" s="56"/>
      <c r="E60" s="167">
        <v>0</v>
      </c>
      <c r="F60" s="167" t="s">
        <v>562</v>
      </c>
      <c r="G60" s="167">
        <v>968237</v>
      </c>
      <c r="H60" s="167">
        <v>1874379</v>
      </c>
      <c r="I60" s="90">
        <v>2355791</v>
      </c>
      <c r="J60" s="90">
        <v>434625</v>
      </c>
      <c r="K60" s="90">
        <v>0</v>
      </c>
      <c r="L60" s="90">
        <v>13236</v>
      </c>
      <c r="M60" s="90">
        <v>105951</v>
      </c>
      <c r="N60" s="90">
        <v>7616</v>
      </c>
      <c r="O60" s="90">
        <v>180941</v>
      </c>
      <c r="P60" s="90">
        <v>34774</v>
      </c>
      <c r="Q60" s="90">
        <v>452225</v>
      </c>
      <c r="R60" s="90">
        <v>939818</v>
      </c>
      <c r="S60" s="90">
        <v>201</v>
      </c>
      <c r="T60" s="90">
        <v>3966</v>
      </c>
      <c r="U60" s="90">
        <v>182438</v>
      </c>
      <c r="V60" s="18" t="s">
        <v>324</v>
      </c>
    </row>
    <row r="61" spans="1:22" ht="3" customHeight="1" thickBot="1">
      <c r="A61" s="70"/>
      <c r="B61" s="70"/>
      <c r="C61" s="2"/>
      <c r="D61" s="56"/>
      <c r="E61" s="71"/>
      <c r="F61" s="71"/>
      <c r="G61" s="71"/>
      <c r="H61" s="71" t="s">
        <v>334</v>
      </c>
      <c r="I61" s="71"/>
      <c r="J61" s="71"/>
      <c r="K61" s="71"/>
      <c r="L61" s="25"/>
      <c r="M61" s="25"/>
      <c r="N61" s="25"/>
      <c r="O61" s="25"/>
      <c r="P61" s="25"/>
      <c r="Q61" s="25"/>
      <c r="R61" s="25"/>
      <c r="S61" s="25"/>
      <c r="T61" s="25"/>
      <c r="U61" s="25"/>
      <c r="V61" s="36"/>
    </row>
    <row r="62" spans="1:22" ht="12" customHeight="1">
      <c r="A62" s="340" t="s">
        <v>282</v>
      </c>
      <c r="B62" s="340"/>
      <c r="C62" s="341"/>
      <c r="D62" s="341"/>
      <c r="E62" s="341"/>
      <c r="F62" s="341"/>
      <c r="G62" s="341"/>
      <c r="H62" s="341"/>
      <c r="I62" s="341"/>
      <c r="J62" s="341"/>
      <c r="K62" s="341"/>
    </row>
    <row r="63" spans="1:22">
      <c r="A63" s="29"/>
      <c r="B63" s="29"/>
    </row>
    <row r="64" spans="1:22">
      <c r="A64" s="29"/>
      <c r="B64" s="29"/>
    </row>
    <row r="65" spans="1:22">
      <c r="A65" s="29"/>
      <c r="B65" s="29"/>
    </row>
    <row r="66" spans="1:22">
      <c r="A66" s="29"/>
      <c r="B66" s="29"/>
    </row>
    <row r="67" spans="1:22">
      <c r="A67" s="29"/>
      <c r="B67" s="29"/>
    </row>
    <row r="68" spans="1:22">
      <c r="A68" s="29"/>
      <c r="B68" s="29"/>
    </row>
    <row r="69" spans="1:22">
      <c r="A69" s="29"/>
      <c r="B69" s="29"/>
    </row>
    <row r="70" spans="1:22">
      <c r="A70" s="29"/>
      <c r="B70" s="29"/>
      <c r="C70" s="3"/>
      <c r="D70" s="3"/>
      <c r="E70" s="3"/>
      <c r="F70" s="3"/>
      <c r="G70" s="3"/>
      <c r="H70" s="3"/>
      <c r="I70" s="3"/>
      <c r="J70" s="3"/>
      <c r="K70" s="3"/>
      <c r="L70" s="3"/>
      <c r="M70" s="3"/>
      <c r="N70" s="3"/>
      <c r="O70" s="3"/>
      <c r="P70" s="3"/>
      <c r="Q70" s="3"/>
      <c r="R70" s="3"/>
      <c r="S70" s="3"/>
      <c r="T70" s="3"/>
      <c r="U70" s="3"/>
      <c r="V70" s="3"/>
    </row>
    <row r="71" spans="1:22">
      <c r="A71" s="29"/>
      <c r="B71" s="29"/>
      <c r="C71" s="3"/>
      <c r="D71" s="3"/>
      <c r="E71" s="3"/>
      <c r="F71" s="3"/>
      <c r="G71" s="3"/>
      <c r="H71" s="3"/>
      <c r="I71" s="3"/>
      <c r="J71" s="3"/>
      <c r="K71" s="3"/>
      <c r="L71" s="3"/>
      <c r="M71" s="3"/>
      <c r="N71" s="3"/>
      <c r="O71" s="3"/>
      <c r="P71" s="3"/>
      <c r="Q71" s="3"/>
      <c r="R71" s="3"/>
      <c r="S71" s="3"/>
      <c r="T71" s="3"/>
      <c r="U71" s="3"/>
      <c r="V71" s="3"/>
    </row>
    <row r="72" spans="1:22">
      <c r="A72" s="29"/>
      <c r="B72" s="29"/>
      <c r="C72" s="3"/>
      <c r="D72" s="3"/>
      <c r="E72" s="3"/>
      <c r="F72" s="3"/>
      <c r="G72" s="3"/>
      <c r="H72" s="3"/>
      <c r="I72" s="3"/>
      <c r="J72" s="3"/>
      <c r="K72" s="3"/>
      <c r="L72" s="3"/>
      <c r="M72" s="3"/>
      <c r="N72" s="3"/>
      <c r="O72" s="3"/>
      <c r="P72" s="3"/>
      <c r="Q72" s="3"/>
      <c r="R72" s="3"/>
      <c r="S72" s="3"/>
      <c r="T72" s="3"/>
      <c r="U72" s="3"/>
      <c r="V72" s="3"/>
    </row>
    <row r="73" spans="1:22">
      <c r="A73" s="29"/>
      <c r="B73" s="29"/>
      <c r="C73" s="3"/>
      <c r="D73" s="3"/>
      <c r="E73" s="3"/>
      <c r="F73" s="3"/>
      <c r="G73" s="3"/>
      <c r="H73" s="3"/>
      <c r="I73" s="3"/>
      <c r="J73" s="3"/>
      <c r="K73" s="3"/>
      <c r="L73" s="3"/>
      <c r="M73" s="3"/>
      <c r="N73" s="3"/>
      <c r="O73" s="3"/>
      <c r="P73" s="3"/>
      <c r="Q73" s="3"/>
      <c r="R73" s="3"/>
      <c r="S73" s="3"/>
      <c r="T73" s="3"/>
      <c r="U73" s="3"/>
      <c r="V73" s="3"/>
    </row>
    <row r="74" spans="1:22">
      <c r="A74" s="29"/>
      <c r="B74" s="29"/>
      <c r="C74" s="3"/>
      <c r="D74" s="3"/>
      <c r="E74" s="3"/>
      <c r="F74" s="3"/>
      <c r="G74" s="3"/>
      <c r="H74" s="3"/>
      <c r="I74" s="3"/>
      <c r="J74" s="3"/>
      <c r="K74" s="3"/>
      <c r="L74" s="3"/>
      <c r="M74" s="3"/>
      <c r="N74" s="3"/>
      <c r="O74" s="3"/>
      <c r="P74" s="3"/>
      <c r="Q74" s="3"/>
      <c r="R74" s="3"/>
      <c r="S74" s="3"/>
      <c r="T74" s="3"/>
      <c r="U74" s="3"/>
      <c r="V74" s="3"/>
    </row>
    <row r="75" spans="1:22">
      <c r="A75" s="29"/>
      <c r="B75" s="29"/>
      <c r="C75" s="3"/>
      <c r="D75" s="3"/>
      <c r="E75" s="3"/>
      <c r="F75" s="3"/>
      <c r="G75" s="3"/>
      <c r="H75" s="3"/>
      <c r="I75" s="3"/>
      <c r="J75" s="3"/>
      <c r="K75" s="3"/>
      <c r="L75" s="3"/>
      <c r="M75" s="3"/>
      <c r="N75" s="3"/>
      <c r="O75" s="3"/>
      <c r="P75" s="3"/>
      <c r="Q75" s="3"/>
      <c r="R75" s="3"/>
      <c r="S75" s="3"/>
      <c r="T75" s="3"/>
      <c r="U75" s="3"/>
      <c r="V75" s="3"/>
    </row>
    <row r="76" spans="1:22">
      <c r="A76" s="29"/>
      <c r="B76" s="29"/>
      <c r="C76" s="3"/>
      <c r="D76" s="3"/>
      <c r="E76" s="3"/>
      <c r="F76" s="3"/>
      <c r="G76" s="3"/>
      <c r="H76" s="3"/>
      <c r="I76" s="3"/>
      <c r="J76" s="3"/>
      <c r="K76" s="3"/>
      <c r="L76" s="3"/>
      <c r="M76" s="3"/>
      <c r="N76" s="3"/>
      <c r="O76" s="3"/>
      <c r="P76" s="3"/>
      <c r="Q76" s="3"/>
      <c r="R76" s="3"/>
      <c r="S76" s="3"/>
      <c r="T76" s="3"/>
      <c r="U76" s="3"/>
      <c r="V76" s="3"/>
    </row>
    <row r="77" spans="1:22">
      <c r="A77" s="29"/>
      <c r="B77" s="29"/>
      <c r="C77" s="3"/>
      <c r="D77" s="3"/>
      <c r="E77" s="3"/>
      <c r="F77" s="3"/>
      <c r="G77" s="3"/>
      <c r="H77" s="3"/>
      <c r="I77" s="3"/>
      <c r="J77" s="3"/>
      <c r="K77" s="3"/>
      <c r="L77" s="3"/>
      <c r="M77" s="3"/>
      <c r="N77" s="3"/>
      <c r="O77" s="3"/>
      <c r="P77" s="3"/>
      <c r="Q77" s="3"/>
      <c r="R77" s="3"/>
      <c r="S77" s="3"/>
      <c r="T77" s="3"/>
      <c r="U77" s="3"/>
      <c r="V77" s="3"/>
    </row>
    <row r="78" spans="1:22">
      <c r="A78" s="29"/>
      <c r="B78" s="29"/>
      <c r="C78" s="3"/>
      <c r="D78" s="3"/>
      <c r="E78" s="3"/>
      <c r="F78" s="3"/>
      <c r="G78" s="3"/>
      <c r="H78" s="3"/>
      <c r="I78" s="3"/>
      <c r="J78" s="3"/>
      <c r="K78" s="3"/>
      <c r="L78" s="3"/>
      <c r="M78" s="3"/>
      <c r="N78" s="3"/>
      <c r="O78" s="3"/>
      <c r="P78" s="3"/>
      <c r="Q78" s="3"/>
      <c r="R78" s="3"/>
      <c r="S78" s="3"/>
      <c r="T78" s="3"/>
      <c r="U78" s="3"/>
      <c r="V78" s="3"/>
    </row>
    <row r="79" spans="1:22">
      <c r="A79" s="29"/>
      <c r="B79" s="29"/>
      <c r="C79" s="3"/>
      <c r="D79" s="3"/>
      <c r="E79" s="3"/>
      <c r="F79" s="3"/>
      <c r="G79" s="3"/>
      <c r="H79" s="3"/>
      <c r="I79" s="3"/>
      <c r="J79" s="3"/>
      <c r="K79" s="3"/>
      <c r="L79" s="3"/>
      <c r="M79" s="3"/>
      <c r="N79" s="3"/>
      <c r="O79" s="3"/>
      <c r="P79" s="3"/>
      <c r="Q79" s="3"/>
      <c r="R79" s="3"/>
      <c r="S79" s="3"/>
      <c r="T79" s="3"/>
      <c r="U79" s="3"/>
      <c r="V79" s="3"/>
    </row>
    <row r="80" spans="1:22">
      <c r="A80" s="29"/>
      <c r="B80" s="29"/>
      <c r="C80" s="3"/>
      <c r="D80" s="3"/>
      <c r="E80" s="3"/>
      <c r="F80" s="3"/>
      <c r="G80" s="3"/>
      <c r="H80" s="3"/>
      <c r="I80" s="3"/>
      <c r="J80" s="3"/>
      <c r="K80" s="3"/>
      <c r="L80" s="3"/>
      <c r="M80" s="3"/>
      <c r="N80" s="3"/>
      <c r="O80" s="3"/>
      <c r="P80" s="3"/>
      <c r="Q80" s="3"/>
      <c r="R80" s="3"/>
      <c r="S80" s="3"/>
      <c r="T80" s="3"/>
      <c r="U80" s="3"/>
      <c r="V80" s="3"/>
    </row>
    <row r="81" spans="1:22">
      <c r="A81" s="29"/>
      <c r="B81" s="29"/>
      <c r="C81" s="3"/>
      <c r="D81" s="3"/>
      <c r="E81" s="3"/>
      <c r="F81" s="3"/>
      <c r="G81" s="3"/>
      <c r="H81" s="3"/>
      <c r="I81" s="3"/>
      <c r="J81" s="3"/>
      <c r="K81" s="3"/>
      <c r="L81" s="3"/>
      <c r="M81" s="3"/>
      <c r="N81" s="3"/>
      <c r="O81" s="3"/>
      <c r="P81" s="3"/>
      <c r="Q81" s="3"/>
      <c r="R81" s="3"/>
      <c r="S81" s="3"/>
      <c r="T81" s="3"/>
      <c r="U81" s="3"/>
      <c r="V81" s="3"/>
    </row>
    <row r="82" spans="1:22">
      <c r="A82" s="29"/>
      <c r="B82" s="29"/>
      <c r="C82" s="3"/>
      <c r="D82" s="3"/>
      <c r="E82" s="3"/>
      <c r="F82" s="3"/>
      <c r="G82" s="3"/>
      <c r="H82" s="3"/>
      <c r="I82" s="3"/>
      <c r="J82" s="3"/>
      <c r="K82" s="3"/>
      <c r="L82" s="3"/>
      <c r="M82" s="3"/>
      <c r="N82" s="3"/>
      <c r="O82" s="3"/>
      <c r="P82" s="3"/>
      <c r="Q82" s="3"/>
      <c r="R82" s="3"/>
      <c r="S82" s="3"/>
      <c r="T82" s="3"/>
      <c r="U82" s="3"/>
      <c r="V82" s="3"/>
    </row>
    <row r="83" spans="1:22">
      <c r="A83" s="29"/>
      <c r="B83" s="29"/>
      <c r="C83" s="3"/>
      <c r="D83" s="3"/>
      <c r="E83" s="3"/>
      <c r="F83" s="3"/>
      <c r="G83" s="3"/>
      <c r="H83" s="3"/>
      <c r="I83" s="3"/>
      <c r="J83" s="3"/>
      <c r="K83" s="3"/>
      <c r="L83" s="3"/>
      <c r="M83" s="3"/>
      <c r="N83" s="3"/>
      <c r="O83" s="3"/>
      <c r="P83" s="3"/>
      <c r="Q83" s="3"/>
      <c r="R83" s="3"/>
      <c r="S83" s="3"/>
      <c r="T83" s="3"/>
      <c r="U83" s="3"/>
      <c r="V83" s="3"/>
    </row>
    <row r="84" spans="1:22">
      <c r="A84" s="29"/>
      <c r="B84" s="29"/>
      <c r="C84" s="3"/>
      <c r="D84" s="3"/>
      <c r="E84" s="3"/>
      <c r="F84" s="3"/>
      <c r="G84" s="3"/>
      <c r="H84" s="3"/>
      <c r="I84" s="3"/>
      <c r="J84" s="3"/>
      <c r="K84" s="3"/>
      <c r="L84" s="3"/>
      <c r="M84" s="3"/>
      <c r="N84" s="3"/>
      <c r="O84" s="3"/>
      <c r="P84" s="3"/>
      <c r="Q84" s="3"/>
      <c r="R84" s="3"/>
      <c r="S84" s="3"/>
      <c r="T84" s="3"/>
      <c r="U84" s="3"/>
      <c r="V84" s="3"/>
    </row>
    <row r="85" spans="1:22">
      <c r="A85" s="29"/>
      <c r="B85" s="29"/>
      <c r="C85" s="3"/>
      <c r="D85" s="3"/>
      <c r="E85" s="3"/>
      <c r="F85" s="3"/>
      <c r="G85" s="3"/>
      <c r="H85" s="3"/>
      <c r="I85" s="3"/>
      <c r="J85" s="3"/>
      <c r="K85" s="3"/>
      <c r="L85" s="3"/>
      <c r="M85" s="3"/>
      <c r="N85" s="3"/>
      <c r="O85" s="3"/>
      <c r="P85" s="3"/>
      <c r="Q85" s="3"/>
      <c r="R85" s="3"/>
      <c r="S85" s="3"/>
      <c r="T85" s="3"/>
      <c r="U85" s="3"/>
      <c r="V85" s="3"/>
    </row>
    <row r="86" spans="1:22">
      <c r="A86" s="29"/>
      <c r="B86" s="29"/>
      <c r="C86" s="3"/>
      <c r="D86" s="3"/>
      <c r="E86" s="3"/>
      <c r="F86" s="3"/>
      <c r="G86" s="3"/>
      <c r="H86" s="3"/>
      <c r="I86" s="3"/>
      <c r="J86" s="3"/>
      <c r="K86" s="3"/>
      <c r="L86" s="3"/>
      <c r="M86" s="3"/>
      <c r="N86" s="3"/>
      <c r="O86" s="3"/>
      <c r="P86" s="3"/>
      <c r="Q86" s="3"/>
      <c r="R86" s="3"/>
      <c r="S86" s="3"/>
      <c r="T86" s="3"/>
      <c r="U86" s="3"/>
      <c r="V86" s="3"/>
    </row>
    <row r="87" spans="1:22">
      <c r="A87" s="29"/>
      <c r="B87" s="29"/>
      <c r="C87" s="3"/>
      <c r="D87" s="3"/>
      <c r="E87" s="3"/>
      <c r="F87" s="3"/>
      <c r="G87" s="3"/>
      <c r="H87" s="3"/>
      <c r="I87" s="3"/>
      <c r="J87" s="3"/>
      <c r="K87" s="3"/>
      <c r="L87" s="3"/>
      <c r="M87" s="3"/>
      <c r="N87" s="3"/>
      <c r="O87" s="3"/>
      <c r="P87" s="3"/>
      <c r="Q87" s="3"/>
      <c r="R87" s="3"/>
      <c r="S87" s="3"/>
      <c r="T87" s="3"/>
      <c r="U87" s="3"/>
      <c r="V87" s="3"/>
    </row>
    <row r="88" spans="1:22">
      <c r="A88" s="29"/>
      <c r="B88" s="29"/>
      <c r="C88" s="3"/>
      <c r="D88" s="3"/>
      <c r="E88" s="3"/>
      <c r="F88" s="3"/>
      <c r="G88" s="3"/>
      <c r="H88" s="3"/>
      <c r="I88" s="3"/>
      <c r="J88" s="3"/>
      <c r="K88" s="3"/>
      <c r="L88" s="3"/>
      <c r="M88" s="3"/>
      <c r="N88" s="3"/>
      <c r="O88" s="3"/>
      <c r="P88" s="3"/>
      <c r="Q88" s="3"/>
      <c r="R88" s="3"/>
      <c r="S88" s="3"/>
      <c r="T88" s="3"/>
      <c r="U88" s="3"/>
      <c r="V88" s="3"/>
    </row>
    <row r="89" spans="1:22">
      <c r="A89" s="29"/>
      <c r="B89" s="29"/>
      <c r="C89" s="3"/>
      <c r="D89" s="3"/>
      <c r="E89" s="3"/>
      <c r="F89" s="3"/>
      <c r="G89" s="3"/>
      <c r="H89" s="3"/>
      <c r="I89" s="3"/>
      <c r="J89" s="3"/>
      <c r="K89" s="3"/>
      <c r="L89" s="3"/>
      <c r="M89" s="3"/>
      <c r="N89" s="3"/>
      <c r="O89" s="3"/>
      <c r="P89" s="3"/>
      <c r="Q89" s="3"/>
      <c r="R89" s="3"/>
      <c r="S89" s="3"/>
      <c r="T89" s="3"/>
      <c r="U89" s="3"/>
      <c r="V89" s="3"/>
    </row>
    <row r="90" spans="1:22">
      <c r="A90" s="29"/>
      <c r="B90" s="29"/>
      <c r="C90" s="3"/>
      <c r="D90" s="3"/>
      <c r="E90" s="3"/>
      <c r="F90" s="3"/>
      <c r="G90" s="3"/>
      <c r="H90" s="3"/>
      <c r="I90" s="3"/>
      <c r="J90" s="3"/>
      <c r="K90" s="3"/>
      <c r="L90" s="3"/>
      <c r="M90" s="3"/>
      <c r="N90" s="3"/>
      <c r="O90" s="3"/>
      <c r="P90" s="3"/>
      <c r="Q90" s="3"/>
      <c r="R90" s="3"/>
      <c r="S90" s="3"/>
      <c r="T90" s="3"/>
      <c r="U90" s="3"/>
      <c r="V90" s="3"/>
    </row>
    <row r="91" spans="1:22">
      <c r="A91" s="29"/>
      <c r="B91" s="29"/>
      <c r="C91" s="3"/>
      <c r="D91" s="3"/>
      <c r="E91" s="3"/>
      <c r="F91" s="3"/>
      <c r="G91" s="3"/>
      <c r="H91" s="3"/>
      <c r="I91" s="3"/>
      <c r="J91" s="3"/>
      <c r="K91" s="3"/>
      <c r="L91" s="3"/>
      <c r="M91" s="3"/>
      <c r="N91" s="3"/>
      <c r="O91" s="3"/>
      <c r="P91" s="3"/>
      <c r="Q91" s="3"/>
      <c r="R91" s="3"/>
      <c r="S91" s="3"/>
      <c r="T91" s="3"/>
      <c r="U91" s="3"/>
      <c r="V91" s="3"/>
    </row>
    <row r="92" spans="1:22">
      <c r="A92" s="29"/>
      <c r="B92" s="29"/>
      <c r="C92" s="3"/>
      <c r="D92" s="3"/>
      <c r="E92" s="3"/>
      <c r="F92" s="3"/>
      <c r="G92" s="3"/>
      <c r="H92" s="3"/>
      <c r="I92" s="3"/>
      <c r="J92" s="3"/>
      <c r="K92" s="3"/>
      <c r="L92" s="3"/>
      <c r="M92" s="3"/>
      <c r="N92" s="3"/>
      <c r="O92" s="3"/>
      <c r="P92" s="3"/>
      <c r="Q92" s="3"/>
      <c r="R92" s="3"/>
      <c r="S92" s="3"/>
      <c r="T92" s="3"/>
      <c r="U92" s="3"/>
      <c r="V92" s="3"/>
    </row>
    <row r="93" spans="1:22">
      <c r="A93" s="29"/>
      <c r="B93" s="29"/>
      <c r="C93" s="3"/>
      <c r="D93" s="3"/>
      <c r="E93" s="3"/>
      <c r="F93" s="3"/>
      <c r="G93" s="3"/>
      <c r="H93" s="3"/>
      <c r="I93" s="3"/>
      <c r="J93" s="3"/>
      <c r="K93" s="3"/>
      <c r="L93" s="3"/>
      <c r="M93" s="3"/>
      <c r="N93" s="3"/>
      <c r="O93" s="3"/>
      <c r="P93" s="3"/>
      <c r="Q93" s="3"/>
      <c r="R93" s="3"/>
      <c r="S93" s="3"/>
      <c r="T93" s="3"/>
      <c r="U93" s="3"/>
      <c r="V93" s="3"/>
    </row>
    <row r="94" spans="1:22">
      <c r="A94" s="29"/>
      <c r="B94" s="29"/>
      <c r="C94" s="3"/>
      <c r="D94" s="3"/>
      <c r="E94" s="3"/>
      <c r="F94" s="3"/>
      <c r="G94" s="3"/>
      <c r="H94" s="3"/>
      <c r="I94" s="3"/>
      <c r="J94" s="3"/>
      <c r="K94" s="3"/>
      <c r="L94" s="3"/>
      <c r="M94" s="3"/>
      <c r="N94" s="3"/>
      <c r="O94" s="3"/>
      <c r="P94" s="3"/>
      <c r="Q94" s="3"/>
      <c r="R94" s="3"/>
      <c r="S94" s="3"/>
      <c r="T94" s="3"/>
      <c r="U94" s="3"/>
      <c r="V94" s="3"/>
    </row>
    <row r="95" spans="1:22">
      <c r="A95" s="29"/>
      <c r="B95" s="29"/>
    </row>
  </sheetData>
  <mergeCells count="18">
    <mergeCell ref="A62:K62"/>
    <mergeCell ref="A6:K6"/>
    <mergeCell ref="L6:V6"/>
    <mergeCell ref="A7:D8"/>
    <mergeCell ref="E7:E8"/>
    <mergeCell ref="L7:U7"/>
    <mergeCell ref="H7:H8"/>
    <mergeCell ref="F7:F8"/>
    <mergeCell ref="A1:K1"/>
    <mergeCell ref="L1:V1"/>
    <mergeCell ref="V7:V8"/>
    <mergeCell ref="A3:K3"/>
    <mergeCell ref="L3:V3"/>
    <mergeCell ref="A4:K4"/>
    <mergeCell ref="A5:K5"/>
    <mergeCell ref="L5:V5"/>
    <mergeCell ref="G7:G8"/>
    <mergeCell ref="I7:K7"/>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zoomScale="90" zoomScaleNormal="90" workbookViewId="0">
      <selection sqref="A1:I1"/>
    </sheetView>
  </sheetViews>
  <sheetFormatPr defaultRowHeight="13.5"/>
  <cols>
    <col min="1" max="1" width="9.375" style="1" customWidth="1"/>
    <col min="2" max="8" width="10.125" style="1" customWidth="1"/>
    <col min="9" max="17" width="10.125" style="3" customWidth="1"/>
    <col min="18" max="18" width="9.375" style="3" customWidth="1"/>
    <col min="19" max="21" width="11.25" style="3" customWidth="1"/>
    <col min="22" max="16384" width="9" style="3"/>
  </cols>
  <sheetData>
    <row r="1" spans="1:18" ht="17.25">
      <c r="A1" s="240" t="s">
        <v>612</v>
      </c>
      <c r="B1" s="240"/>
      <c r="C1" s="240"/>
      <c r="D1" s="240"/>
      <c r="E1" s="240"/>
      <c r="F1" s="240"/>
      <c r="G1" s="240"/>
      <c r="H1" s="240"/>
      <c r="I1" s="240"/>
      <c r="J1" s="343" t="s">
        <v>533</v>
      </c>
      <c r="K1" s="343"/>
      <c r="L1" s="343"/>
      <c r="M1" s="343"/>
      <c r="N1" s="343"/>
      <c r="O1" s="343"/>
      <c r="P1" s="343"/>
      <c r="Q1" s="343"/>
      <c r="R1" s="343"/>
    </row>
    <row r="2" spans="1:18" ht="10.5" customHeight="1"/>
    <row r="3" spans="1:18">
      <c r="A3" s="227" t="s">
        <v>534</v>
      </c>
      <c r="B3" s="227"/>
      <c r="C3" s="227"/>
      <c r="D3" s="227"/>
      <c r="E3" s="227"/>
      <c r="F3" s="227"/>
      <c r="G3" s="227"/>
      <c r="H3" s="227"/>
      <c r="I3" s="227"/>
      <c r="J3" s="342" t="s">
        <v>535</v>
      </c>
      <c r="K3" s="342"/>
      <c r="L3" s="342"/>
      <c r="M3" s="342"/>
      <c r="N3" s="342"/>
      <c r="O3" s="342"/>
      <c r="P3" s="342"/>
      <c r="Q3" s="342"/>
      <c r="R3" s="342"/>
    </row>
    <row r="4" spans="1:18" ht="10.5" customHeight="1"/>
    <row r="5" spans="1:18" ht="12.75" customHeight="1">
      <c r="A5" s="228" t="s">
        <v>631</v>
      </c>
      <c r="B5" s="228"/>
      <c r="C5" s="228"/>
      <c r="D5" s="228"/>
      <c r="E5" s="228"/>
      <c r="F5" s="228"/>
      <c r="G5" s="228"/>
      <c r="H5" s="228"/>
    </row>
    <row r="6" spans="1:18" ht="12.75" customHeight="1">
      <c r="A6" s="227" t="s">
        <v>537</v>
      </c>
      <c r="B6" s="227"/>
      <c r="C6" s="227"/>
      <c r="D6" s="227"/>
      <c r="E6" s="227"/>
      <c r="F6" s="227"/>
      <c r="G6" s="227"/>
      <c r="H6" s="227"/>
      <c r="I6" s="227"/>
      <c r="J6" s="342" t="s">
        <v>538</v>
      </c>
      <c r="K6" s="342"/>
      <c r="L6" s="342"/>
      <c r="M6" s="342"/>
      <c r="N6" s="342"/>
      <c r="O6" s="342"/>
      <c r="P6" s="342"/>
      <c r="Q6" s="342"/>
      <c r="R6" s="342"/>
    </row>
    <row r="7" spans="1:18" ht="12.75" customHeight="1" thickBot="1">
      <c r="A7" s="4"/>
      <c r="B7" s="4"/>
      <c r="C7" s="4"/>
      <c r="D7" s="4"/>
      <c r="E7" s="4"/>
      <c r="F7" s="4"/>
      <c r="G7" s="4"/>
      <c r="H7" s="4"/>
      <c r="I7" s="4"/>
      <c r="J7" s="230" t="s">
        <v>281</v>
      </c>
      <c r="K7" s="230"/>
      <c r="L7" s="230"/>
      <c r="M7" s="230"/>
      <c r="N7" s="230"/>
      <c r="O7" s="230"/>
      <c r="P7" s="230"/>
      <c r="Q7" s="230"/>
      <c r="R7" s="230"/>
    </row>
    <row r="8" spans="1:18" ht="15" customHeight="1">
      <c r="A8" s="236" t="s">
        <v>547</v>
      </c>
      <c r="B8" s="235" t="s">
        <v>558</v>
      </c>
      <c r="C8" s="253" t="s">
        <v>272</v>
      </c>
      <c r="D8" s="253" t="s">
        <v>360</v>
      </c>
      <c r="E8" s="288" t="s">
        <v>539</v>
      </c>
      <c r="F8" s="288" t="s">
        <v>540</v>
      </c>
      <c r="G8" s="253" t="s">
        <v>249</v>
      </c>
      <c r="H8" s="175"/>
      <c r="I8" s="175"/>
      <c r="J8" s="349" t="s">
        <v>543</v>
      </c>
      <c r="K8" s="176"/>
      <c r="L8" s="175"/>
      <c r="M8" s="175"/>
      <c r="N8" s="176"/>
      <c r="O8" s="174"/>
      <c r="P8" s="288" t="s">
        <v>551</v>
      </c>
      <c r="Q8" s="288" t="s">
        <v>105</v>
      </c>
      <c r="R8" s="288" t="s">
        <v>547</v>
      </c>
    </row>
    <row r="9" spans="1:18" ht="15" customHeight="1">
      <c r="A9" s="249"/>
      <c r="B9" s="231"/>
      <c r="C9" s="344"/>
      <c r="D9" s="344"/>
      <c r="E9" s="245"/>
      <c r="F9" s="245"/>
      <c r="G9" s="344"/>
      <c r="H9" s="346" t="s">
        <v>541</v>
      </c>
      <c r="I9" s="352" t="s">
        <v>542</v>
      </c>
      <c r="J9" s="350"/>
      <c r="K9" s="348" t="s">
        <v>552</v>
      </c>
      <c r="L9" s="354" t="s">
        <v>544</v>
      </c>
      <c r="M9" s="348" t="s">
        <v>546</v>
      </c>
      <c r="N9" s="348" t="s">
        <v>549</v>
      </c>
      <c r="O9" s="348" t="s">
        <v>550</v>
      </c>
      <c r="P9" s="245"/>
      <c r="Q9" s="245"/>
      <c r="R9" s="245"/>
    </row>
    <row r="10" spans="1:18" ht="15" customHeight="1">
      <c r="A10" s="237"/>
      <c r="B10" s="232"/>
      <c r="C10" s="345"/>
      <c r="D10" s="345"/>
      <c r="E10" s="254"/>
      <c r="F10" s="254"/>
      <c r="G10" s="345"/>
      <c r="H10" s="347"/>
      <c r="I10" s="345"/>
      <c r="J10" s="351"/>
      <c r="K10" s="353"/>
      <c r="L10" s="234"/>
      <c r="M10" s="353"/>
      <c r="N10" s="353"/>
      <c r="O10" s="234"/>
      <c r="P10" s="254"/>
      <c r="Q10" s="254"/>
      <c r="R10" s="254"/>
    </row>
    <row r="11" spans="1:18" ht="7.5" customHeight="1">
      <c r="A11" s="10"/>
      <c r="B11" s="9"/>
      <c r="C11" s="28"/>
      <c r="D11" s="28"/>
      <c r="E11" s="9"/>
      <c r="F11" s="9"/>
      <c r="G11" s="28"/>
      <c r="H11" s="9"/>
      <c r="I11" s="9"/>
      <c r="J11" s="28"/>
      <c r="K11" s="28"/>
      <c r="L11" s="9"/>
      <c r="M11" s="9"/>
      <c r="N11" s="28"/>
      <c r="O11" s="9"/>
      <c r="P11" s="9"/>
      <c r="Q11" s="9"/>
      <c r="R11" s="11"/>
    </row>
    <row r="12" spans="1:18" ht="12.75" customHeight="1">
      <c r="A12" s="56" t="s">
        <v>621</v>
      </c>
      <c r="B12" s="62">
        <v>248209970</v>
      </c>
      <c r="C12" s="62">
        <v>280439</v>
      </c>
      <c r="D12" s="62">
        <v>1102482</v>
      </c>
      <c r="E12" s="62">
        <v>173427</v>
      </c>
      <c r="F12" s="62">
        <v>725208</v>
      </c>
      <c r="G12" s="62">
        <v>3486682</v>
      </c>
      <c r="H12" s="62">
        <v>851183</v>
      </c>
      <c r="I12" s="62">
        <v>938898</v>
      </c>
      <c r="J12" s="62">
        <v>241122275</v>
      </c>
      <c r="K12" s="62">
        <v>40417462</v>
      </c>
      <c r="L12" s="62">
        <v>27603584</v>
      </c>
      <c r="M12" s="62">
        <v>2128821</v>
      </c>
      <c r="N12" s="62">
        <v>141716176</v>
      </c>
      <c r="O12" s="62">
        <v>22832385</v>
      </c>
      <c r="P12" s="62">
        <v>383377</v>
      </c>
      <c r="Q12" s="62">
        <v>936080</v>
      </c>
      <c r="R12" s="13" t="s">
        <v>441</v>
      </c>
    </row>
    <row r="13" spans="1:18" ht="12.75" customHeight="1">
      <c r="A13" s="56" t="s">
        <v>449</v>
      </c>
      <c r="B13" s="62">
        <v>217006719</v>
      </c>
      <c r="C13" s="62">
        <v>308532</v>
      </c>
      <c r="D13" s="62">
        <v>444682</v>
      </c>
      <c r="E13" s="62">
        <v>2122</v>
      </c>
      <c r="F13" s="62">
        <v>175776</v>
      </c>
      <c r="G13" s="62">
        <v>3612389</v>
      </c>
      <c r="H13" s="62">
        <v>1278554</v>
      </c>
      <c r="I13" s="62">
        <v>930068</v>
      </c>
      <c r="J13" s="62">
        <v>211265142</v>
      </c>
      <c r="K13" s="62">
        <v>45885618</v>
      </c>
      <c r="L13" s="62">
        <v>3812470</v>
      </c>
      <c r="M13" s="62">
        <v>759982</v>
      </c>
      <c r="N13" s="62">
        <v>81648892</v>
      </c>
      <c r="O13" s="62">
        <v>70776605</v>
      </c>
      <c r="P13" s="62">
        <v>191875</v>
      </c>
      <c r="Q13" s="62">
        <v>1006201</v>
      </c>
      <c r="R13" s="13" t="s">
        <v>565</v>
      </c>
    </row>
    <row r="14" spans="1:18" ht="12.75" customHeight="1">
      <c r="A14" s="56" t="s">
        <v>566</v>
      </c>
      <c r="B14" s="62">
        <v>154567763</v>
      </c>
      <c r="C14" s="179">
        <v>238496</v>
      </c>
      <c r="D14" s="179">
        <v>199012</v>
      </c>
      <c r="E14" s="68" t="s">
        <v>570</v>
      </c>
      <c r="F14" s="179">
        <v>147557</v>
      </c>
      <c r="G14" s="179">
        <v>915049</v>
      </c>
      <c r="H14" s="179">
        <v>55783</v>
      </c>
      <c r="I14" s="179">
        <v>26453</v>
      </c>
      <c r="J14" s="62">
        <v>152936652</v>
      </c>
      <c r="K14" s="179">
        <v>30201646</v>
      </c>
      <c r="L14" s="179">
        <v>3438481</v>
      </c>
      <c r="M14" s="179">
        <v>204317</v>
      </c>
      <c r="N14" s="179">
        <v>43542039</v>
      </c>
      <c r="O14" s="179">
        <v>68498947</v>
      </c>
      <c r="P14" s="179">
        <v>98230</v>
      </c>
      <c r="Q14" s="179">
        <v>32767</v>
      </c>
      <c r="R14" s="13" t="s">
        <v>566</v>
      </c>
    </row>
    <row r="15" spans="1:18" ht="12.75" customHeight="1">
      <c r="A15" s="56" t="s">
        <v>605</v>
      </c>
      <c r="B15" s="62">
        <v>119216111</v>
      </c>
      <c r="C15" s="179">
        <v>288796</v>
      </c>
      <c r="D15" s="179">
        <v>1070262</v>
      </c>
      <c r="E15" s="68" t="s">
        <v>570</v>
      </c>
      <c r="F15" s="179">
        <v>17748</v>
      </c>
      <c r="G15" s="179">
        <v>1020452</v>
      </c>
      <c r="H15" s="179">
        <v>134842</v>
      </c>
      <c r="I15" s="179">
        <v>65870</v>
      </c>
      <c r="J15" s="62">
        <v>116372201</v>
      </c>
      <c r="K15" s="179">
        <v>30439742</v>
      </c>
      <c r="L15" s="179">
        <v>9991390</v>
      </c>
      <c r="M15" s="179">
        <v>2056808</v>
      </c>
      <c r="N15" s="179">
        <v>31928408</v>
      </c>
      <c r="O15" s="179">
        <v>35242123</v>
      </c>
      <c r="P15" s="179">
        <v>142124</v>
      </c>
      <c r="Q15" s="179">
        <v>304528</v>
      </c>
      <c r="R15" s="13" t="s">
        <v>605</v>
      </c>
    </row>
    <row r="16" spans="1:18" ht="12.75" customHeight="1">
      <c r="A16" s="56" t="s">
        <v>620</v>
      </c>
      <c r="B16" s="62">
        <v>110157528</v>
      </c>
      <c r="C16" s="179">
        <v>149770</v>
      </c>
      <c r="D16" s="179">
        <v>891300</v>
      </c>
      <c r="E16" s="68" t="s">
        <v>570</v>
      </c>
      <c r="F16" s="179">
        <v>51719</v>
      </c>
      <c r="G16" s="179">
        <v>1300977</v>
      </c>
      <c r="H16" s="179">
        <v>130295</v>
      </c>
      <c r="I16" s="179">
        <v>206027</v>
      </c>
      <c r="J16" s="62">
        <v>107234032</v>
      </c>
      <c r="K16" s="179">
        <v>35939528</v>
      </c>
      <c r="L16" s="179">
        <v>5506189</v>
      </c>
      <c r="M16" s="179">
        <v>311707</v>
      </c>
      <c r="N16" s="179">
        <v>28428712</v>
      </c>
      <c r="O16" s="179">
        <v>16038214</v>
      </c>
      <c r="P16" s="179">
        <v>392728</v>
      </c>
      <c r="Q16" s="179">
        <v>137002</v>
      </c>
      <c r="R16" s="13" t="s">
        <v>620</v>
      </c>
    </row>
    <row r="17" spans="1:18" ht="7.5" customHeight="1" thickBot="1">
      <c r="A17" s="53"/>
      <c r="B17" s="159"/>
      <c r="C17" s="82"/>
      <c r="D17" s="82"/>
      <c r="E17" s="82"/>
      <c r="F17" s="82"/>
      <c r="G17" s="82"/>
      <c r="H17" s="82"/>
      <c r="I17" s="63"/>
      <c r="J17" s="82"/>
      <c r="K17" s="82"/>
      <c r="L17" s="82"/>
      <c r="M17" s="82"/>
      <c r="N17" s="82"/>
      <c r="O17" s="82"/>
      <c r="P17" s="82"/>
      <c r="Q17" s="82"/>
      <c r="R17" s="172"/>
    </row>
    <row r="18" spans="1:18">
      <c r="A18" s="1" t="s">
        <v>374</v>
      </c>
    </row>
  </sheetData>
  <mergeCells count="26">
    <mergeCell ref="O9:O10"/>
    <mergeCell ref="C8:C10"/>
    <mergeCell ref="D8:D10"/>
    <mergeCell ref="E8:E10"/>
    <mergeCell ref="J8:J10"/>
    <mergeCell ref="I9:I10"/>
    <mergeCell ref="K9:K10"/>
    <mergeCell ref="L9:L10"/>
    <mergeCell ref="M9:M10"/>
    <mergeCell ref="N9:N10"/>
    <mergeCell ref="R8:R10"/>
    <mergeCell ref="A1:I1"/>
    <mergeCell ref="J7:R7"/>
    <mergeCell ref="J3:R3"/>
    <mergeCell ref="A3:I3"/>
    <mergeCell ref="A6:I6"/>
    <mergeCell ref="J6:R6"/>
    <mergeCell ref="J1:R1"/>
    <mergeCell ref="Q8:Q10"/>
    <mergeCell ref="P8:P10"/>
    <mergeCell ref="A5:H5"/>
    <mergeCell ref="F8:F10"/>
    <mergeCell ref="G8:G10"/>
    <mergeCell ref="A8:A10"/>
    <mergeCell ref="B8:B10"/>
    <mergeCell ref="H9:H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election activeCell="G2" sqref="G2"/>
    </sheetView>
  </sheetViews>
  <sheetFormatPr defaultRowHeight="13.5"/>
  <cols>
    <col min="1" max="1" width="9.375" style="1" customWidth="1"/>
    <col min="2" max="9" width="10.125" style="1" customWidth="1"/>
    <col min="10" max="17" width="10.125" style="3" customWidth="1"/>
    <col min="18" max="18" width="9.375" style="3" customWidth="1"/>
    <col min="19" max="16384" width="9" style="3"/>
  </cols>
  <sheetData>
    <row r="1" spans="1:18" ht="12.75" customHeight="1">
      <c r="A1" s="227" t="s">
        <v>537</v>
      </c>
      <c r="B1" s="227"/>
      <c r="C1" s="227"/>
      <c r="D1" s="227"/>
      <c r="E1" s="227"/>
      <c r="F1" s="227"/>
      <c r="G1" s="227"/>
      <c r="H1" s="227"/>
      <c r="I1" s="227"/>
      <c r="J1" s="342" t="s">
        <v>536</v>
      </c>
      <c r="K1" s="342"/>
      <c r="L1" s="342"/>
      <c r="M1" s="342"/>
      <c r="N1" s="342"/>
      <c r="O1" s="342"/>
      <c r="P1" s="342"/>
      <c r="Q1" s="342"/>
      <c r="R1" s="342"/>
    </row>
    <row r="2" spans="1:18" ht="12.75" customHeight="1" thickBot="1">
      <c r="A2" s="4"/>
      <c r="B2" s="4"/>
      <c r="C2" s="4"/>
      <c r="D2" s="4"/>
      <c r="E2" s="4"/>
      <c r="F2" s="4"/>
      <c r="G2" s="4"/>
      <c r="H2" s="4"/>
      <c r="I2" s="4"/>
      <c r="J2" s="230" t="s">
        <v>281</v>
      </c>
      <c r="K2" s="230"/>
      <c r="L2" s="230"/>
      <c r="M2" s="230"/>
      <c r="N2" s="230"/>
      <c r="O2" s="230"/>
      <c r="P2" s="230"/>
      <c r="Q2" s="230"/>
      <c r="R2" s="230"/>
    </row>
    <row r="3" spans="1:18" ht="18.75" customHeight="1">
      <c r="A3" s="236" t="s">
        <v>547</v>
      </c>
      <c r="B3" s="235" t="s">
        <v>558</v>
      </c>
      <c r="C3" s="253" t="s">
        <v>272</v>
      </c>
      <c r="D3" s="253" t="s">
        <v>548</v>
      </c>
      <c r="E3" s="253" t="s">
        <v>360</v>
      </c>
      <c r="F3" s="288" t="s">
        <v>539</v>
      </c>
      <c r="G3" s="176"/>
      <c r="H3" s="175"/>
      <c r="I3" s="175"/>
      <c r="J3" s="355" t="s">
        <v>540</v>
      </c>
      <c r="K3" s="253" t="s">
        <v>249</v>
      </c>
      <c r="L3" s="174"/>
      <c r="M3" s="253" t="s">
        <v>543</v>
      </c>
      <c r="N3" s="176"/>
      <c r="O3" s="174"/>
      <c r="P3" s="288" t="s">
        <v>551</v>
      </c>
      <c r="Q3" s="288" t="s">
        <v>105</v>
      </c>
      <c r="R3" s="288" t="s">
        <v>547</v>
      </c>
    </row>
    <row r="4" spans="1:18" ht="18.75" customHeight="1">
      <c r="A4" s="249"/>
      <c r="B4" s="231"/>
      <c r="C4" s="344"/>
      <c r="D4" s="344"/>
      <c r="E4" s="344"/>
      <c r="F4" s="245"/>
      <c r="G4" s="348" t="s">
        <v>553</v>
      </c>
      <c r="H4" s="354" t="s">
        <v>554</v>
      </c>
      <c r="I4" s="294" t="s">
        <v>555</v>
      </c>
      <c r="J4" s="350"/>
      <c r="K4" s="344"/>
      <c r="L4" s="348" t="s">
        <v>556</v>
      </c>
      <c r="M4" s="245"/>
      <c r="N4" s="348" t="s">
        <v>557</v>
      </c>
      <c r="O4" s="354" t="s">
        <v>545</v>
      </c>
      <c r="P4" s="245"/>
      <c r="Q4" s="245"/>
      <c r="R4" s="245"/>
    </row>
    <row r="5" spans="1:18" ht="18.75" customHeight="1">
      <c r="A5" s="237"/>
      <c r="B5" s="232"/>
      <c r="C5" s="345"/>
      <c r="D5" s="345"/>
      <c r="E5" s="345"/>
      <c r="F5" s="254"/>
      <c r="G5" s="353"/>
      <c r="H5" s="234"/>
      <c r="I5" s="254"/>
      <c r="J5" s="351"/>
      <c r="K5" s="345"/>
      <c r="L5" s="234"/>
      <c r="M5" s="254"/>
      <c r="N5" s="353"/>
      <c r="O5" s="234"/>
      <c r="P5" s="254"/>
      <c r="Q5" s="254"/>
      <c r="R5" s="254"/>
    </row>
    <row r="6" spans="1:18" ht="7.5" customHeight="1">
      <c r="A6" s="10"/>
      <c r="B6" s="9"/>
      <c r="C6" s="28"/>
      <c r="D6" s="28"/>
      <c r="E6" s="9"/>
      <c r="F6" s="9"/>
      <c r="G6" s="28"/>
      <c r="H6" s="9"/>
      <c r="I6" s="9"/>
      <c r="J6" s="28"/>
      <c r="K6" s="28"/>
      <c r="L6" s="9"/>
      <c r="M6" s="9"/>
      <c r="N6" s="28"/>
      <c r="O6" s="9"/>
      <c r="P6" s="9"/>
      <c r="Q6" s="9"/>
      <c r="R6" s="11"/>
    </row>
    <row r="7" spans="1:18" ht="12.75" customHeight="1">
      <c r="A7" s="56" t="s">
        <v>621</v>
      </c>
      <c r="B7" s="84">
        <v>38628027</v>
      </c>
      <c r="C7" s="84">
        <v>4113806</v>
      </c>
      <c r="D7" s="177">
        <v>4382</v>
      </c>
      <c r="E7" s="84">
        <v>24411</v>
      </c>
      <c r="F7" s="84">
        <v>20683259</v>
      </c>
      <c r="G7" s="84">
        <v>14138538</v>
      </c>
      <c r="H7" s="84">
        <v>2497061</v>
      </c>
      <c r="I7" s="84">
        <v>4047660</v>
      </c>
      <c r="J7" s="84">
        <v>1997415</v>
      </c>
      <c r="K7" s="84">
        <v>5984100</v>
      </c>
      <c r="L7" s="84">
        <v>3382662</v>
      </c>
      <c r="M7" s="84">
        <v>5645707</v>
      </c>
      <c r="N7" s="84">
        <v>1242029</v>
      </c>
      <c r="O7" s="84">
        <v>4384427</v>
      </c>
      <c r="P7" s="84">
        <v>125002</v>
      </c>
      <c r="Q7" s="84">
        <v>49945</v>
      </c>
      <c r="R7" s="13" t="s">
        <v>441</v>
      </c>
    </row>
    <row r="8" spans="1:18" ht="12.75" customHeight="1">
      <c r="A8" s="56" t="s">
        <v>449</v>
      </c>
      <c r="B8" s="84">
        <v>48378681</v>
      </c>
      <c r="C8" s="84">
        <v>3639793</v>
      </c>
      <c r="D8" s="84">
        <v>1257</v>
      </c>
      <c r="E8" s="84">
        <v>37582</v>
      </c>
      <c r="F8" s="84">
        <v>31508055</v>
      </c>
      <c r="G8" s="84">
        <v>21476090</v>
      </c>
      <c r="H8" s="84">
        <v>5860807</v>
      </c>
      <c r="I8" s="84">
        <v>4171158</v>
      </c>
      <c r="J8" s="84">
        <v>1815820</v>
      </c>
      <c r="K8" s="84">
        <v>7959694</v>
      </c>
      <c r="L8" s="84">
        <v>5721513</v>
      </c>
      <c r="M8" s="84">
        <v>2870484</v>
      </c>
      <c r="N8" s="84">
        <v>1546342</v>
      </c>
      <c r="O8" s="84">
        <v>1324142</v>
      </c>
      <c r="P8" s="84">
        <v>481346</v>
      </c>
      <c r="Q8" s="84">
        <v>64650</v>
      </c>
      <c r="R8" s="13" t="s">
        <v>565</v>
      </c>
    </row>
    <row r="9" spans="1:18" ht="12.75" customHeight="1">
      <c r="A9" s="56" t="s">
        <v>566</v>
      </c>
      <c r="B9" s="89">
        <v>59891138</v>
      </c>
      <c r="C9" s="89">
        <v>4018542</v>
      </c>
      <c r="D9" s="89">
        <v>3079</v>
      </c>
      <c r="E9" s="89">
        <v>30408</v>
      </c>
      <c r="F9" s="89">
        <v>36239200</v>
      </c>
      <c r="G9" s="89">
        <v>26943740</v>
      </c>
      <c r="H9" s="89">
        <v>4206732</v>
      </c>
      <c r="I9" s="89">
        <v>5088728</v>
      </c>
      <c r="J9" s="89">
        <v>2183494</v>
      </c>
      <c r="K9" s="89">
        <v>6949003</v>
      </c>
      <c r="L9" s="89">
        <v>3260465</v>
      </c>
      <c r="M9" s="89">
        <v>9917419</v>
      </c>
      <c r="N9" s="89">
        <v>5521762</v>
      </c>
      <c r="O9" s="89">
        <v>4068076</v>
      </c>
      <c r="P9" s="89">
        <v>219175</v>
      </c>
      <c r="Q9" s="89">
        <v>330818</v>
      </c>
      <c r="R9" s="13" t="s">
        <v>566</v>
      </c>
    </row>
    <row r="10" spans="1:18" ht="12.75" customHeight="1">
      <c r="A10" s="56" t="s">
        <v>605</v>
      </c>
      <c r="B10" s="89">
        <f>C10+D10+E10+F10+J10+K10+M10+P10+Q10</f>
        <v>65338898</v>
      </c>
      <c r="C10" s="89">
        <v>4465459</v>
      </c>
      <c r="D10" s="89">
        <v>2268</v>
      </c>
      <c r="E10" s="89">
        <v>30824</v>
      </c>
      <c r="F10" s="89">
        <v>38741352</v>
      </c>
      <c r="G10" s="89">
        <v>28036894</v>
      </c>
      <c r="H10" s="89">
        <v>4375328</v>
      </c>
      <c r="I10" s="89">
        <v>6329130</v>
      </c>
      <c r="J10" s="89">
        <v>2628657</v>
      </c>
      <c r="K10" s="89">
        <v>7061870</v>
      </c>
      <c r="L10" s="89">
        <v>2698446</v>
      </c>
      <c r="M10" s="89">
        <v>11892700</v>
      </c>
      <c r="N10" s="89">
        <v>6518417</v>
      </c>
      <c r="O10" s="89">
        <v>5122696</v>
      </c>
      <c r="P10" s="89">
        <v>176064</v>
      </c>
      <c r="Q10" s="89">
        <v>339704</v>
      </c>
      <c r="R10" s="13" t="s">
        <v>605</v>
      </c>
    </row>
    <row r="11" spans="1:18" ht="12.75" customHeight="1">
      <c r="A11" s="56" t="s">
        <v>620</v>
      </c>
      <c r="B11" s="89">
        <v>73124923</v>
      </c>
      <c r="C11" s="89">
        <v>3688184</v>
      </c>
      <c r="D11" s="89">
        <v>4755</v>
      </c>
      <c r="E11" s="89">
        <v>102248</v>
      </c>
      <c r="F11" s="89">
        <v>40532312</v>
      </c>
      <c r="G11" s="89">
        <v>29174614</v>
      </c>
      <c r="H11" s="89">
        <v>2849012</v>
      </c>
      <c r="I11" s="89">
        <v>8508686</v>
      </c>
      <c r="J11" s="89">
        <v>2763803</v>
      </c>
      <c r="K11" s="89">
        <v>6926227</v>
      </c>
      <c r="L11" s="89">
        <v>2574769</v>
      </c>
      <c r="M11" s="89">
        <v>18105547</v>
      </c>
      <c r="N11" s="89">
        <v>8348373</v>
      </c>
      <c r="O11" s="89">
        <v>8523750</v>
      </c>
      <c r="P11" s="89">
        <v>421014</v>
      </c>
      <c r="Q11" s="89">
        <v>580833</v>
      </c>
      <c r="R11" s="13" t="s">
        <v>620</v>
      </c>
    </row>
    <row r="12" spans="1:18" ht="7.5" customHeight="1" thickBot="1">
      <c r="A12" s="53"/>
      <c r="B12" s="159"/>
      <c r="C12" s="82"/>
      <c r="D12" s="82"/>
      <c r="E12" s="82"/>
      <c r="F12" s="82"/>
      <c r="G12" s="82"/>
      <c r="H12" s="82"/>
      <c r="I12" s="63"/>
      <c r="J12" s="82"/>
      <c r="K12" s="82"/>
      <c r="L12" s="82"/>
      <c r="M12" s="82"/>
      <c r="N12" s="82"/>
      <c r="O12" s="82"/>
      <c r="P12" s="82"/>
      <c r="Q12" s="82"/>
      <c r="R12" s="172"/>
    </row>
    <row r="13" spans="1:18">
      <c r="A13" s="1" t="s">
        <v>374</v>
      </c>
      <c r="I13" s="3"/>
    </row>
    <row r="14" spans="1:18" ht="13.5" customHeight="1"/>
  </sheetData>
  <mergeCells count="21">
    <mergeCell ref="C3:C5"/>
    <mergeCell ref="R3:R5"/>
    <mergeCell ref="N4:N5"/>
    <mergeCell ref="P3:P5"/>
    <mergeCell ref="A1:I1"/>
    <mergeCell ref="J1:R1"/>
    <mergeCell ref="K3:K5"/>
    <mergeCell ref="M3:M5"/>
    <mergeCell ref="J2:R2"/>
    <mergeCell ref="Q3:Q5"/>
    <mergeCell ref="B3:B5"/>
    <mergeCell ref="A3:A5"/>
    <mergeCell ref="I4:I5"/>
    <mergeCell ref="O4:O5"/>
    <mergeCell ref="G4:G5"/>
    <mergeCell ref="J3:J5"/>
    <mergeCell ref="H4:H5"/>
    <mergeCell ref="D3:D5"/>
    <mergeCell ref="F3:F5"/>
    <mergeCell ref="L4:L5"/>
    <mergeCell ref="E3:E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election sqref="A1:G1"/>
    </sheetView>
  </sheetViews>
  <sheetFormatPr defaultRowHeight="13.5"/>
  <cols>
    <col min="1" max="1" width="16.25" style="1" customWidth="1"/>
    <col min="2" max="2" width="10" style="1" customWidth="1"/>
    <col min="3" max="3" width="15.25" style="1" customWidth="1"/>
    <col min="4" max="4" width="10" style="1" customWidth="1"/>
    <col min="5" max="5" width="15.25" style="1" customWidth="1"/>
    <col min="6" max="6" width="10" style="1" customWidth="1"/>
    <col min="7" max="7" width="15.25" style="1" customWidth="1"/>
    <col min="8" max="16384" width="9" style="3"/>
  </cols>
  <sheetData>
    <row r="1" spans="1:7" ht="10.5" customHeight="1">
      <c r="A1" s="250" t="s">
        <v>268</v>
      </c>
      <c r="B1" s="250"/>
      <c r="C1" s="250"/>
      <c r="D1" s="250"/>
      <c r="E1" s="250"/>
      <c r="F1" s="250"/>
      <c r="G1" s="250"/>
    </row>
    <row r="3" spans="1:7" ht="10.5" customHeight="1">
      <c r="A3" s="228" t="s">
        <v>102</v>
      </c>
      <c r="B3" s="228"/>
      <c r="C3" s="228"/>
      <c r="D3" s="228"/>
      <c r="E3" s="228"/>
      <c r="F3" s="228"/>
      <c r="G3" s="228"/>
    </row>
    <row r="4" spans="1:7" ht="12.75" customHeight="1">
      <c r="A4" s="228"/>
      <c r="B4" s="228"/>
      <c r="C4" s="228"/>
      <c r="D4" s="228"/>
      <c r="E4" s="228"/>
      <c r="F4" s="228"/>
      <c r="G4" s="228"/>
    </row>
    <row r="5" spans="1:7" ht="12.75" customHeight="1" thickBot="1">
      <c r="A5" s="230" t="s">
        <v>283</v>
      </c>
      <c r="B5" s="230"/>
      <c r="C5" s="230"/>
      <c r="D5" s="230"/>
      <c r="E5" s="230"/>
      <c r="F5" s="230"/>
      <c r="G5" s="230"/>
    </row>
    <row r="6" spans="1:7" ht="12.75" customHeight="1">
      <c r="A6" s="236" t="s">
        <v>250</v>
      </c>
      <c r="B6" s="285" t="s">
        <v>263</v>
      </c>
      <c r="C6" s="356"/>
      <c r="D6" s="285" t="s">
        <v>264</v>
      </c>
      <c r="E6" s="356"/>
      <c r="F6" s="285" t="s">
        <v>265</v>
      </c>
      <c r="G6" s="285"/>
    </row>
    <row r="7" spans="1:7" ht="18.75" customHeight="1">
      <c r="A7" s="237"/>
      <c r="B7" s="8" t="s">
        <v>266</v>
      </c>
      <c r="C7" s="8" t="s">
        <v>361</v>
      </c>
      <c r="D7" s="8" t="s">
        <v>266</v>
      </c>
      <c r="E7" s="8" t="s">
        <v>361</v>
      </c>
      <c r="F7" s="8" t="s">
        <v>266</v>
      </c>
      <c r="G7" s="7" t="s">
        <v>361</v>
      </c>
    </row>
    <row r="8" spans="1:7" ht="7.5" customHeight="1">
      <c r="A8" s="10"/>
      <c r="B8" s="9"/>
      <c r="C8" s="9"/>
      <c r="D8" s="9"/>
      <c r="E8" s="9"/>
      <c r="F8" s="5"/>
      <c r="G8" s="5"/>
    </row>
    <row r="9" spans="1:7" ht="12.75" customHeight="1">
      <c r="A9" s="56" t="s">
        <v>622</v>
      </c>
      <c r="B9" s="84">
        <v>498</v>
      </c>
      <c r="C9" s="84">
        <v>1674840</v>
      </c>
      <c r="D9" s="84">
        <v>19</v>
      </c>
      <c r="E9" s="84">
        <v>4001</v>
      </c>
      <c r="F9" s="84">
        <v>479</v>
      </c>
      <c r="G9" s="84">
        <v>1670839</v>
      </c>
    </row>
    <row r="10" spans="1:7" ht="12.75" customHeight="1">
      <c r="A10" s="56" t="s">
        <v>567</v>
      </c>
      <c r="B10" s="84">
        <v>516</v>
      </c>
      <c r="C10" s="84">
        <v>1757137</v>
      </c>
      <c r="D10" s="84">
        <v>21</v>
      </c>
      <c r="E10" s="84">
        <v>253714</v>
      </c>
      <c r="F10" s="84">
        <v>495</v>
      </c>
      <c r="G10" s="84">
        <v>1503423</v>
      </c>
    </row>
    <row r="11" spans="1:7" ht="12.75" customHeight="1">
      <c r="A11" s="56" t="s">
        <v>568</v>
      </c>
      <c r="B11" s="84">
        <v>442</v>
      </c>
      <c r="C11" s="84">
        <v>1783407</v>
      </c>
      <c r="D11" s="84">
        <v>23</v>
      </c>
      <c r="E11" s="84">
        <v>422541</v>
      </c>
      <c r="F11" s="84">
        <v>419</v>
      </c>
      <c r="G11" s="84">
        <v>1360866</v>
      </c>
    </row>
    <row r="12" spans="1:7" ht="12.75" customHeight="1">
      <c r="A12" s="56" t="s">
        <v>606</v>
      </c>
      <c r="B12" s="84">
        <v>429</v>
      </c>
      <c r="C12" s="84">
        <v>1721452</v>
      </c>
      <c r="D12" s="84">
        <v>28</v>
      </c>
      <c r="E12" s="84">
        <v>560356</v>
      </c>
      <c r="F12" s="84">
        <v>401</v>
      </c>
      <c r="G12" s="84">
        <v>1161096</v>
      </c>
    </row>
    <row r="13" spans="1:7" ht="12.75" customHeight="1">
      <c r="A13" s="56" t="s">
        <v>623</v>
      </c>
      <c r="B13" s="84">
        <f t="shared" ref="B13:G13" si="0">SUM(B15:B28)</f>
        <v>428</v>
      </c>
      <c r="C13" s="84">
        <f t="shared" si="0"/>
        <v>1774291</v>
      </c>
      <c r="D13" s="84">
        <f t="shared" si="0"/>
        <v>30</v>
      </c>
      <c r="E13" s="84">
        <f t="shared" si="0"/>
        <v>558290</v>
      </c>
      <c r="F13" s="84">
        <f t="shared" si="0"/>
        <v>398</v>
      </c>
      <c r="G13" s="84">
        <f t="shared" si="0"/>
        <v>1216001</v>
      </c>
    </row>
    <row r="14" spans="1:7" ht="12.75" customHeight="1">
      <c r="A14" s="56"/>
      <c r="B14" s="84"/>
      <c r="C14" s="84"/>
      <c r="D14" s="84"/>
      <c r="E14" s="84"/>
      <c r="F14" s="84"/>
      <c r="G14" s="84"/>
    </row>
    <row r="15" spans="1:7" ht="12.75" customHeight="1">
      <c r="A15" s="72" t="s">
        <v>251</v>
      </c>
      <c r="B15" s="162">
        <f>D15+F15</f>
        <v>26</v>
      </c>
      <c r="C15" s="163">
        <f>E15+G15</f>
        <v>124264</v>
      </c>
      <c r="D15" s="203">
        <v>2</v>
      </c>
      <c r="E15" s="203">
        <v>52199</v>
      </c>
      <c r="F15" s="163">
        <v>24</v>
      </c>
      <c r="G15" s="163">
        <v>72065</v>
      </c>
    </row>
    <row r="16" spans="1:7" ht="12.75" customHeight="1">
      <c r="A16" s="72" t="s">
        <v>252</v>
      </c>
      <c r="B16" s="162">
        <f t="shared" ref="B16:B28" si="1">D16+F16</f>
        <v>22</v>
      </c>
      <c r="C16" s="163">
        <f t="shared" ref="C16:C28" si="2">E16+G16</f>
        <v>82982</v>
      </c>
      <c r="D16" s="203">
        <v>0</v>
      </c>
      <c r="E16" s="203">
        <v>0</v>
      </c>
      <c r="F16" s="163">
        <v>22</v>
      </c>
      <c r="G16" s="163">
        <v>82982</v>
      </c>
    </row>
    <row r="17" spans="1:7" ht="12.75" customHeight="1">
      <c r="A17" s="72" t="s">
        <v>253</v>
      </c>
      <c r="B17" s="162">
        <f t="shared" si="1"/>
        <v>38</v>
      </c>
      <c r="C17" s="163">
        <f t="shared" si="2"/>
        <v>109962</v>
      </c>
      <c r="D17" s="203">
        <v>2</v>
      </c>
      <c r="E17" s="203">
        <v>52199</v>
      </c>
      <c r="F17" s="163">
        <v>36</v>
      </c>
      <c r="G17" s="163">
        <v>57763</v>
      </c>
    </row>
    <row r="18" spans="1:7" ht="12.75" customHeight="1">
      <c r="A18" s="72" t="s">
        <v>254</v>
      </c>
      <c r="B18" s="162">
        <f t="shared" si="1"/>
        <v>33</v>
      </c>
      <c r="C18" s="163">
        <f t="shared" si="2"/>
        <v>108866</v>
      </c>
      <c r="D18" s="203">
        <v>3</v>
      </c>
      <c r="E18" s="203">
        <v>26148</v>
      </c>
      <c r="F18" s="163">
        <v>30</v>
      </c>
      <c r="G18" s="163">
        <v>82718</v>
      </c>
    </row>
    <row r="19" spans="1:7" ht="12.75" customHeight="1">
      <c r="A19" s="72"/>
      <c r="B19" s="162"/>
      <c r="C19" s="163"/>
      <c r="D19" s="90"/>
      <c r="E19" s="90"/>
      <c r="F19" s="89"/>
      <c r="G19" s="84"/>
    </row>
    <row r="20" spans="1:7" ht="12.75" customHeight="1">
      <c r="A20" s="72" t="s">
        <v>255</v>
      </c>
      <c r="B20" s="162">
        <f t="shared" si="1"/>
        <v>27</v>
      </c>
      <c r="C20" s="163">
        <f t="shared" si="2"/>
        <v>137841</v>
      </c>
      <c r="D20" s="203">
        <v>3</v>
      </c>
      <c r="E20" s="203">
        <v>79045</v>
      </c>
      <c r="F20" s="163">
        <v>24</v>
      </c>
      <c r="G20" s="153">
        <v>58796</v>
      </c>
    </row>
    <row r="21" spans="1:7" ht="12.75" customHeight="1">
      <c r="A21" s="72" t="s">
        <v>256</v>
      </c>
      <c r="B21" s="162">
        <f t="shared" si="1"/>
        <v>29</v>
      </c>
      <c r="C21" s="163">
        <f t="shared" si="2"/>
        <v>126336</v>
      </c>
      <c r="D21" s="203">
        <v>3</v>
      </c>
      <c r="E21" s="203">
        <v>25755</v>
      </c>
      <c r="F21" s="163">
        <v>26</v>
      </c>
      <c r="G21" s="163">
        <v>100581</v>
      </c>
    </row>
    <row r="22" spans="1:7" ht="12.75" customHeight="1">
      <c r="A22" s="72" t="s">
        <v>257</v>
      </c>
      <c r="B22" s="162">
        <f t="shared" si="1"/>
        <v>39</v>
      </c>
      <c r="C22" s="163">
        <f t="shared" si="2"/>
        <v>195656</v>
      </c>
      <c r="D22" s="203">
        <v>4</v>
      </c>
      <c r="E22" s="203">
        <v>85556</v>
      </c>
      <c r="F22" s="163">
        <v>35</v>
      </c>
      <c r="G22" s="163">
        <v>110100</v>
      </c>
    </row>
    <row r="23" spans="1:7" ht="12.75" customHeight="1">
      <c r="A23" s="72" t="s">
        <v>258</v>
      </c>
      <c r="B23" s="162">
        <f t="shared" si="1"/>
        <v>42</v>
      </c>
      <c r="C23" s="163">
        <f t="shared" si="2"/>
        <v>206124</v>
      </c>
      <c r="D23" s="203">
        <v>2</v>
      </c>
      <c r="E23" s="203">
        <v>52199</v>
      </c>
      <c r="F23" s="163">
        <v>40</v>
      </c>
      <c r="G23" s="163">
        <v>153925</v>
      </c>
    </row>
    <row r="24" spans="1:7" ht="12.75" customHeight="1">
      <c r="A24" s="72"/>
      <c r="B24" s="162"/>
      <c r="C24" s="163"/>
      <c r="D24" s="85"/>
      <c r="E24" s="90"/>
      <c r="F24" s="89"/>
      <c r="G24" s="89"/>
    </row>
    <row r="25" spans="1:7" ht="12.75" customHeight="1">
      <c r="A25" s="72" t="s">
        <v>259</v>
      </c>
      <c r="B25" s="162">
        <f t="shared" si="1"/>
        <v>44</v>
      </c>
      <c r="C25" s="163">
        <f t="shared" si="2"/>
        <v>165348</v>
      </c>
      <c r="D25" s="85">
        <v>3</v>
      </c>
      <c r="E25" s="203">
        <v>78066</v>
      </c>
      <c r="F25" s="163">
        <v>41</v>
      </c>
      <c r="G25" s="163">
        <v>87282</v>
      </c>
    </row>
    <row r="26" spans="1:7" ht="12.75" customHeight="1">
      <c r="A26" s="72" t="s">
        <v>260</v>
      </c>
      <c r="B26" s="162">
        <f t="shared" si="1"/>
        <v>32</v>
      </c>
      <c r="C26" s="163">
        <f t="shared" si="2"/>
        <v>148103</v>
      </c>
      <c r="D26" s="203">
        <v>1</v>
      </c>
      <c r="E26" s="203">
        <v>25867</v>
      </c>
      <c r="F26" s="163">
        <v>31</v>
      </c>
      <c r="G26" s="163">
        <v>122236</v>
      </c>
    </row>
    <row r="27" spans="1:7" ht="12.75" customHeight="1">
      <c r="A27" s="72" t="s">
        <v>261</v>
      </c>
      <c r="B27" s="162">
        <f t="shared" si="1"/>
        <v>48</v>
      </c>
      <c r="C27" s="163">
        <f t="shared" si="2"/>
        <v>208479</v>
      </c>
      <c r="D27" s="203">
        <v>3</v>
      </c>
      <c r="E27" s="203">
        <v>27272</v>
      </c>
      <c r="F27" s="163">
        <v>45</v>
      </c>
      <c r="G27" s="163">
        <v>181207</v>
      </c>
    </row>
    <row r="28" spans="1:7" ht="12.75" customHeight="1">
      <c r="A28" s="72" t="s">
        <v>262</v>
      </c>
      <c r="B28" s="162">
        <f t="shared" si="1"/>
        <v>48</v>
      </c>
      <c r="C28" s="163">
        <f t="shared" si="2"/>
        <v>160330</v>
      </c>
      <c r="D28" s="203">
        <v>4</v>
      </c>
      <c r="E28" s="203">
        <v>53984</v>
      </c>
      <c r="F28" s="163">
        <v>44</v>
      </c>
      <c r="G28" s="163">
        <v>106346</v>
      </c>
    </row>
    <row r="29" spans="1:7" ht="7.5" customHeight="1" thickBot="1">
      <c r="A29" s="53"/>
      <c r="B29" s="164"/>
      <c r="C29" s="165"/>
      <c r="D29" s="166"/>
      <c r="E29" s="166"/>
      <c r="F29" s="165"/>
      <c r="G29" s="165"/>
    </row>
    <row r="30" spans="1:7" ht="12.75" customHeight="1">
      <c r="A30" s="261" t="s">
        <v>282</v>
      </c>
      <c r="B30" s="261"/>
      <c r="C30" s="261"/>
      <c r="D30" s="261"/>
      <c r="E30" s="261"/>
      <c r="F30" s="261"/>
      <c r="G30" s="261"/>
    </row>
    <row r="31" spans="1:7" ht="13.5" customHeight="1">
      <c r="A31" s="26"/>
      <c r="B31" s="26"/>
      <c r="C31" s="26"/>
      <c r="D31" s="26"/>
      <c r="E31" s="26"/>
      <c r="F31" s="26"/>
      <c r="G31" s="26"/>
    </row>
    <row r="32" spans="1:7" ht="13.5" customHeight="1">
      <c r="A32" s="26"/>
      <c r="B32" s="26"/>
      <c r="C32" s="26"/>
      <c r="D32" s="26"/>
      <c r="E32" s="26"/>
      <c r="F32" s="26"/>
      <c r="G32" s="26"/>
    </row>
    <row r="33" spans="1:7" ht="13.5" customHeight="1">
      <c r="A33" s="26"/>
      <c r="B33" s="26"/>
      <c r="C33" s="26"/>
      <c r="D33" s="26"/>
      <c r="E33" s="26"/>
      <c r="F33" s="26"/>
      <c r="G33" s="26"/>
    </row>
    <row r="34" spans="1:7" ht="13.5" customHeight="1">
      <c r="A34" s="26"/>
      <c r="B34" s="26"/>
      <c r="C34" s="26"/>
      <c r="D34" s="26"/>
      <c r="E34" s="26"/>
      <c r="F34" s="26"/>
      <c r="G34" s="26"/>
    </row>
    <row r="35" spans="1:7" ht="13.5" customHeight="1">
      <c r="A35" s="26"/>
      <c r="B35" s="26"/>
      <c r="C35" s="26"/>
      <c r="D35" s="26"/>
      <c r="E35" s="26"/>
      <c r="F35" s="26"/>
      <c r="G35" s="26"/>
    </row>
    <row r="36" spans="1:7" ht="13.5" customHeight="1">
      <c r="A36" s="26"/>
      <c r="B36" s="26"/>
      <c r="C36" s="26"/>
      <c r="D36" s="26"/>
      <c r="E36" s="26"/>
      <c r="F36" s="26"/>
      <c r="G36" s="26"/>
    </row>
    <row r="37" spans="1:7" ht="13.5" customHeight="1">
      <c r="A37" s="26"/>
      <c r="B37" s="26"/>
      <c r="C37" s="26"/>
      <c r="D37" s="26"/>
      <c r="E37" s="26"/>
      <c r="F37" s="26"/>
      <c r="G37" s="26"/>
    </row>
    <row r="38" spans="1:7" ht="13.5" customHeight="1">
      <c r="A38" s="26"/>
      <c r="B38" s="26"/>
      <c r="C38" s="26"/>
      <c r="D38" s="26"/>
      <c r="E38" s="26"/>
      <c r="F38" s="26"/>
      <c r="G38" s="26"/>
    </row>
    <row r="39" spans="1:7" ht="13.5" customHeight="1">
      <c r="A39" s="26"/>
      <c r="B39" s="26"/>
      <c r="C39" s="26"/>
      <c r="D39" s="26"/>
      <c r="E39" s="26"/>
      <c r="F39" s="26"/>
      <c r="G39" s="26"/>
    </row>
    <row r="40" spans="1:7" ht="13.5" customHeight="1">
      <c r="A40" s="26"/>
      <c r="B40" s="26"/>
      <c r="C40" s="26"/>
      <c r="D40" s="26"/>
      <c r="E40" s="26"/>
      <c r="F40" s="26"/>
      <c r="G40" s="26"/>
    </row>
    <row r="41" spans="1:7" ht="13.5" customHeight="1">
      <c r="A41" s="26"/>
      <c r="B41" s="26"/>
      <c r="C41" s="26"/>
      <c r="D41" s="26"/>
      <c r="E41" s="26"/>
      <c r="F41" s="26"/>
      <c r="G41" s="26"/>
    </row>
    <row r="42" spans="1:7" ht="13.5" customHeight="1">
      <c r="A42" s="26"/>
      <c r="B42" s="26"/>
      <c r="C42" s="26"/>
      <c r="D42" s="26"/>
      <c r="E42" s="26"/>
      <c r="F42" s="26"/>
      <c r="G42" s="26"/>
    </row>
    <row r="43" spans="1:7" ht="13.5" customHeight="1">
      <c r="A43" s="26"/>
      <c r="B43" s="26"/>
      <c r="C43" s="26"/>
      <c r="D43" s="26"/>
      <c r="E43" s="26"/>
      <c r="F43" s="26"/>
      <c r="G43" s="26"/>
    </row>
    <row r="44" spans="1:7" ht="13.5" customHeight="1">
      <c r="A44" s="26"/>
      <c r="B44" s="26"/>
      <c r="C44" s="26"/>
      <c r="D44" s="26"/>
      <c r="E44" s="26"/>
      <c r="F44" s="26"/>
      <c r="G44" s="26"/>
    </row>
    <row r="45" spans="1:7" ht="13.5" customHeight="1">
      <c r="A45" s="26"/>
      <c r="B45" s="26"/>
      <c r="C45" s="26"/>
      <c r="D45" s="26"/>
      <c r="E45" s="26"/>
      <c r="F45" s="26"/>
      <c r="G45" s="26"/>
    </row>
    <row r="46" spans="1:7" ht="13.5" customHeight="1">
      <c r="A46" s="26"/>
      <c r="B46" s="26"/>
      <c r="C46" s="26"/>
      <c r="D46" s="26"/>
      <c r="E46" s="26"/>
      <c r="F46" s="26"/>
      <c r="G46" s="26"/>
    </row>
    <row r="47" spans="1:7" ht="13.5" customHeight="1">
      <c r="A47" s="26"/>
      <c r="B47" s="26"/>
      <c r="C47" s="26"/>
      <c r="D47" s="26"/>
      <c r="E47" s="26"/>
      <c r="F47" s="26"/>
      <c r="G47" s="26"/>
    </row>
    <row r="48" spans="1:7" ht="13.5" customHeight="1">
      <c r="A48" s="26"/>
      <c r="B48" s="26"/>
      <c r="C48" s="26"/>
      <c r="D48" s="26"/>
      <c r="E48" s="26"/>
      <c r="F48" s="26"/>
      <c r="G48" s="26"/>
    </row>
    <row r="49" spans="1:7" ht="13.5" customHeight="1">
      <c r="A49" s="26"/>
      <c r="B49" s="26"/>
      <c r="C49" s="26"/>
      <c r="D49" s="26"/>
      <c r="E49" s="26"/>
      <c r="F49" s="26"/>
      <c r="G49" s="26"/>
    </row>
    <row r="50" spans="1:7" ht="13.5" customHeight="1">
      <c r="A50" s="26"/>
      <c r="B50" s="26"/>
      <c r="C50" s="26"/>
      <c r="D50" s="26"/>
      <c r="E50" s="26"/>
      <c r="F50" s="26"/>
      <c r="G50" s="26"/>
    </row>
    <row r="51" spans="1:7" ht="13.5" customHeight="1">
      <c r="A51" s="26"/>
      <c r="B51" s="26"/>
      <c r="C51" s="26"/>
      <c r="D51" s="26"/>
      <c r="E51" s="26"/>
      <c r="F51" s="26"/>
      <c r="G51" s="26"/>
    </row>
    <row r="52" spans="1:7" ht="13.5" customHeight="1">
      <c r="A52" s="26"/>
      <c r="B52" s="26"/>
      <c r="C52" s="26"/>
      <c r="D52" s="26"/>
      <c r="E52" s="26"/>
      <c r="F52" s="26"/>
      <c r="G52" s="26"/>
    </row>
    <row r="53" spans="1:7" ht="13.5" customHeight="1">
      <c r="A53" s="12"/>
      <c r="B53" s="12"/>
      <c r="C53" s="12"/>
      <c r="D53" s="12"/>
      <c r="E53" s="12"/>
      <c r="F53" s="12"/>
      <c r="G53" s="12"/>
    </row>
    <row r="54" spans="1:7">
      <c r="A54" s="12"/>
      <c r="B54" s="12"/>
      <c r="C54" s="12"/>
      <c r="D54" s="12"/>
      <c r="E54" s="12"/>
      <c r="F54" s="12"/>
      <c r="G54" s="12"/>
    </row>
    <row r="55" spans="1:7">
      <c r="A55" s="12"/>
      <c r="B55" s="12"/>
      <c r="C55" s="12"/>
      <c r="D55" s="12"/>
      <c r="E55" s="12"/>
      <c r="F55" s="12"/>
      <c r="G55" s="12"/>
    </row>
    <row r="56" spans="1:7">
      <c r="A56" s="12"/>
      <c r="B56" s="12"/>
      <c r="C56" s="12"/>
      <c r="D56" s="12"/>
      <c r="E56" s="12"/>
      <c r="F56" s="12"/>
      <c r="G56" s="12"/>
    </row>
    <row r="57" spans="1:7">
      <c r="A57" s="12"/>
      <c r="B57" s="12"/>
      <c r="C57" s="12"/>
      <c r="D57" s="12"/>
      <c r="E57" s="12"/>
      <c r="F57" s="12"/>
      <c r="G57" s="12"/>
    </row>
    <row r="58" spans="1:7">
      <c r="A58" s="12"/>
      <c r="B58" s="12"/>
      <c r="C58" s="12"/>
      <c r="D58" s="12"/>
      <c r="E58" s="12"/>
      <c r="F58" s="12"/>
      <c r="G58" s="12"/>
    </row>
    <row r="59" spans="1:7">
      <c r="A59" s="12"/>
      <c r="B59" s="12"/>
      <c r="C59" s="12"/>
      <c r="D59" s="12"/>
      <c r="E59" s="12"/>
      <c r="F59" s="12"/>
      <c r="G59" s="12"/>
    </row>
    <row r="60" spans="1:7">
      <c r="A60" s="12"/>
      <c r="B60" s="12"/>
      <c r="C60" s="12"/>
      <c r="D60" s="12"/>
      <c r="E60" s="12"/>
      <c r="F60" s="12"/>
      <c r="G60" s="12"/>
    </row>
    <row r="61" spans="1:7">
      <c r="A61" s="12"/>
      <c r="B61" s="12"/>
      <c r="C61" s="12"/>
      <c r="D61" s="12"/>
      <c r="E61" s="12"/>
      <c r="F61" s="12"/>
      <c r="G61" s="12"/>
    </row>
    <row r="62" spans="1:7">
      <c r="A62" s="12"/>
      <c r="B62" s="12"/>
      <c r="C62" s="12"/>
      <c r="D62" s="12"/>
      <c r="E62" s="12"/>
      <c r="F62" s="12"/>
      <c r="G62" s="12"/>
    </row>
    <row r="63" spans="1:7">
      <c r="A63" s="12"/>
      <c r="B63" s="12"/>
      <c r="C63" s="12"/>
      <c r="D63" s="12"/>
      <c r="E63" s="12"/>
      <c r="F63" s="12"/>
      <c r="G63" s="12"/>
    </row>
    <row r="64" spans="1:7">
      <c r="A64" s="12"/>
      <c r="B64" s="12"/>
      <c r="C64" s="12"/>
      <c r="D64" s="12"/>
      <c r="E64" s="12"/>
      <c r="F64" s="12"/>
      <c r="G64" s="12"/>
    </row>
    <row r="65" spans="1:7">
      <c r="A65" s="12"/>
      <c r="B65" s="12"/>
      <c r="C65" s="12"/>
      <c r="D65" s="12"/>
      <c r="E65" s="12"/>
      <c r="F65" s="12"/>
      <c r="G65" s="12"/>
    </row>
    <row r="66" spans="1:7">
      <c r="A66" s="12"/>
      <c r="B66" s="12"/>
      <c r="C66" s="12"/>
      <c r="D66" s="12"/>
      <c r="E66" s="12"/>
      <c r="F66" s="12"/>
      <c r="G66" s="12"/>
    </row>
    <row r="67" spans="1:7">
      <c r="A67" s="12"/>
      <c r="B67" s="12"/>
      <c r="C67" s="12"/>
      <c r="D67" s="12"/>
      <c r="E67" s="12"/>
      <c r="F67" s="12"/>
      <c r="G67" s="12"/>
    </row>
    <row r="68" spans="1:7">
      <c r="A68" s="12"/>
      <c r="B68" s="12"/>
      <c r="C68" s="12"/>
      <c r="D68" s="12"/>
      <c r="E68" s="12"/>
      <c r="F68" s="12"/>
      <c r="G68" s="12"/>
    </row>
    <row r="69" spans="1:7">
      <c r="A69" s="12"/>
      <c r="B69" s="12"/>
      <c r="C69" s="12"/>
      <c r="D69" s="12"/>
      <c r="E69" s="12"/>
      <c r="F69" s="12"/>
      <c r="G69" s="12"/>
    </row>
  </sheetData>
  <mergeCells count="9">
    <mergeCell ref="A1:G1"/>
    <mergeCell ref="A3:G3"/>
    <mergeCell ref="F6:G6"/>
    <mergeCell ref="A30:G30"/>
    <mergeCell ref="A6:A7"/>
    <mergeCell ref="B6:C6"/>
    <mergeCell ref="D6:E6"/>
    <mergeCell ref="A4:G4"/>
    <mergeCell ref="A5:G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election activeCell="J32" sqref="J32"/>
    </sheetView>
  </sheetViews>
  <sheetFormatPr defaultRowHeight="13.5"/>
  <cols>
    <col min="1" max="1" width="1.25" style="1" customWidth="1"/>
    <col min="2" max="2" width="16.875" style="1" customWidth="1"/>
    <col min="3" max="3" width="1.25" style="1" customWidth="1"/>
    <col min="4" max="4" width="4.375" style="1" customWidth="1"/>
    <col min="5" max="5" width="10" style="1" customWidth="1"/>
    <col min="6" max="6" width="4.375" style="1" customWidth="1"/>
    <col min="7" max="7" width="10" style="1" customWidth="1"/>
    <col min="8" max="8" width="4.375" style="1" customWidth="1"/>
    <col min="9" max="9" width="10" style="1" customWidth="1"/>
    <col min="10" max="10" width="4.375" style="1" customWidth="1"/>
    <col min="11" max="11" width="10" style="1" customWidth="1"/>
    <col min="12" max="12" width="4.375" style="1" customWidth="1"/>
    <col min="13" max="13" width="10" style="1" customWidth="1"/>
    <col min="14" max="16384" width="9" style="3"/>
  </cols>
  <sheetData>
    <row r="1" spans="1:14" ht="12" customHeight="1">
      <c r="A1" s="250" t="s">
        <v>104</v>
      </c>
      <c r="B1" s="250"/>
      <c r="C1" s="250"/>
      <c r="D1" s="250"/>
      <c r="E1" s="250"/>
      <c r="F1" s="250"/>
      <c r="G1" s="250"/>
      <c r="H1" s="250"/>
      <c r="I1" s="250"/>
      <c r="J1" s="250"/>
      <c r="K1" s="250"/>
      <c r="L1" s="250"/>
      <c r="M1" s="250"/>
    </row>
    <row r="2" spans="1:14" ht="9" customHeight="1"/>
    <row r="3" spans="1:14" ht="12.75" customHeight="1">
      <c r="A3" s="228" t="s">
        <v>103</v>
      </c>
      <c r="B3" s="228"/>
      <c r="C3" s="228"/>
      <c r="D3" s="228"/>
      <c r="E3" s="228"/>
      <c r="F3" s="228"/>
      <c r="G3" s="228"/>
      <c r="H3" s="228"/>
      <c r="I3" s="228"/>
      <c r="J3" s="228"/>
      <c r="K3" s="228"/>
      <c r="L3" s="228"/>
      <c r="M3" s="228"/>
    </row>
    <row r="4" spans="1:14" ht="12.75" customHeight="1" thickBot="1">
      <c r="A4" s="230" t="s">
        <v>283</v>
      </c>
      <c r="B4" s="230"/>
      <c r="C4" s="230"/>
      <c r="D4" s="230"/>
      <c r="E4" s="230"/>
      <c r="F4" s="230"/>
      <c r="G4" s="230"/>
      <c r="H4" s="230"/>
      <c r="I4" s="230"/>
      <c r="J4" s="230"/>
      <c r="K4" s="230"/>
      <c r="L4" s="230"/>
      <c r="M4" s="230"/>
    </row>
    <row r="5" spans="1:14" ht="18.75" customHeight="1">
      <c r="A5" s="231" t="s">
        <v>267</v>
      </c>
      <c r="B5" s="231"/>
      <c r="C5" s="249"/>
      <c r="D5" s="338" t="s">
        <v>451</v>
      </c>
      <c r="E5" s="356"/>
      <c r="F5" s="338" t="s">
        <v>569</v>
      </c>
      <c r="G5" s="356"/>
      <c r="H5" s="338" t="s">
        <v>607</v>
      </c>
      <c r="I5" s="356"/>
      <c r="J5" s="338" t="s">
        <v>624</v>
      </c>
      <c r="K5" s="356"/>
      <c r="L5" s="338" t="s">
        <v>625</v>
      </c>
      <c r="M5" s="356"/>
      <c r="N5" s="69"/>
    </row>
    <row r="6" spans="1:14" ht="18.75" customHeight="1">
      <c r="A6" s="232"/>
      <c r="B6" s="232"/>
      <c r="C6" s="237"/>
      <c r="D6" s="58" t="s">
        <v>377</v>
      </c>
      <c r="E6" s="58" t="s">
        <v>378</v>
      </c>
      <c r="F6" s="58" t="s">
        <v>377</v>
      </c>
      <c r="G6" s="58" t="s">
        <v>378</v>
      </c>
      <c r="H6" s="58" t="s">
        <v>377</v>
      </c>
      <c r="I6" s="58" t="s">
        <v>378</v>
      </c>
      <c r="J6" s="58" t="s">
        <v>377</v>
      </c>
      <c r="K6" s="59" t="s">
        <v>378</v>
      </c>
      <c r="L6" s="58" t="s">
        <v>377</v>
      </c>
      <c r="M6" s="59" t="s">
        <v>378</v>
      </c>
    </row>
    <row r="7" spans="1:14" ht="7.5" customHeight="1">
      <c r="A7" s="9"/>
      <c r="B7" s="9"/>
      <c r="C7" s="10"/>
      <c r="D7" s="5"/>
      <c r="E7" s="5"/>
      <c r="F7" s="5"/>
      <c r="G7" s="5"/>
      <c r="H7" s="5"/>
      <c r="I7" s="5"/>
      <c r="J7" s="5"/>
      <c r="K7" s="5"/>
      <c r="L7" s="5"/>
      <c r="M7" s="5"/>
    </row>
    <row r="8" spans="1:14" ht="12.75" customHeight="1">
      <c r="A8" s="5"/>
      <c r="B8" s="5" t="s">
        <v>113</v>
      </c>
      <c r="C8" s="6"/>
      <c r="D8" s="210">
        <v>498</v>
      </c>
      <c r="E8" s="210">
        <v>1674840</v>
      </c>
      <c r="F8" s="210">
        <v>516</v>
      </c>
      <c r="G8" s="210">
        <v>1757137</v>
      </c>
      <c r="H8" s="210">
        <v>442</v>
      </c>
      <c r="I8" s="210">
        <v>1783407</v>
      </c>
      <c r="J8" s="210">
        <v>429</v>
      </c>
      <c r="K8" s="210">
        <v>1721452</v>
      </c>
      <c r="L8" s="210">
        <v>428</v>
      </c>
      <c r="M8" s="210">
        <v>1774291</v>
      </c>
    </row>
    <row r="9" spans="1:14" ht="12.75" customHeight="1">
      <c r="A9" s="5"/>
      <c r="B9" s="5"/>
      <c r="C9" s="6"/>
      <c r="D9" s="210"/>
      <c r="E9" s="210"/>
      <c r="F9" s="210"/>
      <c r="G9" s="210"/>
      <c r="H9" s="210"/>
      <c r="I9" s="210"/>
      <c r="J9" s="210"/>
      <c r="K9" s="210"/>
      <c r="L9" s="210"/>
      <c r="M9" s="210"/>
    </row>
    <row r="10" spans="1:14" ht="12.75" customHeight="1">
      <c r="A10" s="5"/>
      <c r="B10" s="173" t="s">
        <v>457</v>
      </c>
      <c r="C10" s="6"/>
      <c r="D10" s="210">
        <v>19</v>
      </c>
      <c r="E10" s="210">
        <v>4001</v>
      </c>
      <c r="F10" s="210">
        <v>21</v>
      </c>
      <c r="G10" s="210">
        <v>253714</v>
      </c>
      <c r="H10" s="210">
        <v>23</v>
      </c>
      <c r="I10" s="210">
        <v>422541</v>
      </c>
      <c r="J10" s="210">
        <v>28</v>
      </c>
      <c r="K10" s="210">
        <v>560356</v>
      </c>
      <c r="L10" s="223">
        <v>30</v>
      </c>
      <c r="M10" s="223">
        <v>558290</v>
      </c>
    </row>
    <row r="11" spans="1:14" ht="9" customHeight="1">
      <c r="A11" s="5"/>
      <c r="B11" s="173"/>
      <c r="C11" s="6"/>
      <c r="D11" s="210"/>
      <c r="E11" s="210"/>
      <c r="F11" s="210"/>
      <c r="G11" s="210"/>
      <c r="H11" s="210"/>
      <c r="I11" s="210"/>
      <c r="J11" s="210"/>
      <c r="K11" s="210"/>
      <c r="L11" s="223"/>
      <c r="M11" s="223"/>
    </row>
    <row r="12" spans="1:14" ht="12.75" customHeight="1">
      <c r="A12" s="5"/>
      <c r="B12" s="173" t="s">
        <v>458</v>
      </c>
      <c r="C12" s="6"/>
      <c r="D12" s="210">
        <v>479</v>
      </c>
      <c r="E12" s="210">
        <v>1670839</v>
      </c>
      <c r="F12" s="210">
        <v>495</v>
      </c>
      <c r="G12" s="210">
        <v>1503423</v>
      </c>
      <c r="H12" s="210">
        <v>419</v>
      </c>
      <c r="I12" s="210">
        <v>1360866</v>
      </c>
      <c r="J12" s="210">
        <v>401</v>
      </c>
      <c r="K12" s="210">
        <v>1161096</v>
      </c>
      <c r="L12" s="68">
        <v>398</v>
      </c>
      <c r="M12" s="68">
        <v>1216001</v>
      </c>
    </row>
    <row r="13" spans="1:14" ht="9" customHeight="1">
      <c r="A13" s="5"/>
      <c r="B13" s="5"/>
      <c r="C13" s="6"/>
      <c r="D13" s="210"/>
      <c r="E13" s="210"/>
      <c r="F13" s="210"/>
      <c r="G13" s="210"/>
      <c r="H13" s="210"/>
      <c r="I13" s="210"/>
      <c r="J13" s="210"/>
      <c r="K13" s="210"/>
      <c r="L13" s="208"/>
      <c r="M13" s="208"/>
    </row>
    <row r="14" spans="1:14" ht="12.75" customHeight="1">
      <c r="A14" s="5"/>
      <c r="B14" s="15" t="s">
        <v>459</v>
      </c>
      <c r="C14" s="6"/>
      <c r="D14" s="210">
        <v>132</v>
      </c>
      <c r="E14" s="208">
        <v>169549</v>
      </c>
      <c r="F14" s="210">
        <v>141</v>
      </c>
      <c r="G14" s="210">
        <v>155514</v>
      </c>
      <c r="H14" s="210">
        <v>144</v>
      </c>
      <c r="I14" s="210">
        <v>163790</v>
      </c>
      <c r="J14" s="210">
        <v>109</v>
      </c>
      <c r="K14" s="210">
        <v>140552</v>
      </c>
      <c r="L14" s="223">
        <v>151</v>
      </c>
      <c r="M14" s="223">
        <v>236592</v>
      </c>
    </row>
    <row r="15" spans="1:14" ht="12.75" customHeight="1">
      <c r="A15" s="5"/>
      <c r="B15" s="15" t="s">
        <v>460</v>
      </c>
      <c r="C15" s="6"/>
      <c r="D15" s="210">
        <v>153</v>
      </c>
      <c r="E15" s="210">
        <v>12763</v>
      </c>
      <c r="F15" s="210">
        <v>181</v>
      </c>
      <c r="G15" s="210">
        <v>11819</v>
      </c>
      <c r="H15" s="210">
        <v>137</v>
      </c>
      <c r="I15" s="210">
        <v>9383</v>
      </c>
      <c r="J15" s="210">
        <v>116</v>
      </c>
      <c r="K15" s="210">
        <v>18221</v>
      </c>
      <c r="L15" s="223">
        <v>97</v>
      </c>
      <c r="M15" s="223">
        <v>7327</v>
      </c>
    </row>
    <row r="16" spans="1:14" ht="12.75" customHeight="1">
      <c r="A16" s="5"/>
      <c r="B16" s="15" t="s">
        <v>461</v>
      </c>
      <c r="C16" s="6"/>
      <c r="D16" s="210">
        <v>2</v>
      </c>
      <c r="E16" s="210">
        <v>6921</v>
      </c>
      <c r="F16" s="210">
        <v>2</v>
      </c>
      <c r="G16" s="210">
        <v>5708</v>
      </c>
      <c r="H16" s="210">
        <v>8</v>
      </c>
      <c r="I16" s="210">
        <v>63908</v>
      </c>
      <c r="J16" s="210">
        <v>11</v>
      </c>
      <c r="K16" s="210">
        <v>49263</v>
      </c>
      <c r="L16" s="223">
        <v>1</v>
      </c>
      <c r="M16" s="223">
        <v>4909</v>
      </c>
    </row>
    <row r="17" spans="1:13" ht="12.75" customHeight="1">
      <c r="A17" s="5"/>
      <c r="B17" s="15" t="s">
        <v>462</v>
      </c>
      <c r="C17" s="6"/>
      <c r="D17" s="210">
        <v>10</v>
      </c>
      <c r="E17" s="210">
        <v>17536</v>
      </c>
      <c r="F17" s="210">
        <v>9</v>
      </c>
      <c r="G17" s="210">
        <v>45551</v>
      </c>
      <c r="H17" s="210">
        <v>4</v>
      </c>
      <c r="I17" s="210">
        <v>116396</v>
      </c>
      <c r="J17" s="210" t="s">
        <v>562</v>
      </c>
      <c r="K17" s="210" t="s">
        <v>562</v>
      </c>
      <c r="L17" s="203">
        <v>3</v>
      </c>
      <c r="M17" s="203">
        <v>36527</v>
      </c>
    </row>
    <row r="18" spans="1:13" ht="12.75" customHeight="1">
      <c r="A18" s="5"/>
      <c r="B18" s="15" t="s">
        <v>463</v>
      </c>
      <c r="C18" s="6"/>
      <c r="D18" s="210">
        <v>10</v>
      </c>
      <c r="E18" s="210">
        <v>49124</v>
      </c>
      <c r="F18" s="210">
        <v>8</v>
      </c>
      <c r="G18" s="210">
        <v>39208</v>
      </c>
      <c r="H18" s="210">
        <v>9</v>
      </c>
      <c r="I18" s="210">
        <v>44223</v>
      </c>
      <c r="J18" s="210">
        <v>11</v>
      </c>
      <c r="K18" s="210">
        <v>51082</v>
      </c>
      <c r="L18" s="223">
        <v>9</v>
      </c>
      <c r="M18" s="223">
        <v>44204</v>
      </c>
    </row>
    <row r="19" spans="1:13" ht="12.75" customHeight="1">
      <c r="A19" s="5"/>
      <c r="B19" s="15" t="s">
        <v>464</v>
      </c>
      <c r="C19" s="6"/>
      <c r="D19" s="210">
        <v>37</v>
      </c>
      <c r="E19" s="210">
        <v>23100</v>
      </c>
      <c r="F19" s="210">
        <v>21</v>
      </c>
      <c r="G19" s="210">
        <v>13219</v>
      </c>
      <c r="H19" s="210">
        <v>21</v>
      </c>
      <c r="I19" s="210">
        <v>12702</v>
      </c>
      <c r="J19" s="210">
        <v>29</v>
      </c>
      <c r="K19" s="210">
        <v>19614</v>
      </c>
      <c r="L19" s="223">
        <v>24</v>
      </c>
      <c r="M19" s="223">
        <v>16937</v>
      </c>
    </row>
    <row r="20" spans="1:13" ht="12.75" customHeight="1">
      <c r="A20" s="5"/>
      <c r="B20" s="15" t="s">
        <v>473</v>
      </c>
      <c r="C20" s="6"/>
      <c r="D20" s="208">
        <v>1</v>
      </c>
      <c r="E20" s="208">
        <v>7749</v>
      </c>
      <c r="F20" s="208">
        <v>2</v>
      </c>
      <c r="G20" s="208">
        <v>50766</v>
      </c>
      <c r="H20" s="208" t="s">
        <v>562</v>
      </c>
      <c r="I20" s="208" t="s">
        <v>562</v>
      </c>
      <c r="J20" s="208" t="s">
        <v>562</v>
      </c>
      <c r="K20" s="208" t="s">
        <v>562</v>
      </c>
      <c r="L20" s="223">
        <v>1</v>
      </c>
      <c r="M20" s="223">
        <v>26950</v>
      </c>
    </row>
    <row r="21" spans="1:13" ht="12.75" customHeight="1">
      <c r="A21" s="5"/>
      <c r="B21" s="15" t="s">
        <v>465</v>
      </c>
      <c r="C21" s="6"/>
      <c r="D21" s="208">
        <v>15</v>
      </c>
      <c r="E21" s="208">
        <v>7228</v>
      </c>
      <c r="F21" s="208">
        <v>17</v>
      </c>
      <c r="G21" s="208">
        <v>8922</v>
      </c>
      <c r="H21" s="208">
        <v>18</v>
      </c>
      <c r="I21" s="210">
        <v>9492</v>
      </c>
      <c r="J21" s="208">
        <v>16</v>
      </c>
      <c r="K21" s="210">
        <v>11415</v>
      </c>
      <c r="L21" s="223">
        <v>22</v>
      </c>
      <c r="M21" s="223">
        <v>15397</v>
      </c>
    </row>
    <row r="22" spans="1:13" ht="12.75" customHeight="1">
      <c r="A22" s="5"/>
      <c r="B22" s="15" t="s">
        <v>466</v>
      </c>
      <c r="C22" s="6"/>
      <c r="D22" s="208">
        <v>80</v>
      </c>
      <c r="E22" s="208">
        <v>942173</v>
      </c>
      <c r="F22" s="208">
        <v>93</v>
      </c>
      <c r="G22" s="208">
        <v>862053</v>
      </c>
      <c r="H22" s="208">
        <v>57</v>
      </c>
      <c r="I22" s="208">
        <v>656137</v>
      </c>
      <c r="J22" s="208">
        <v>78</v>
      </c>
      <c r="K22" s="208">
        <v>699457</v>
      </c>
      <c r="L22" s="223">
        <v>67</v>
      </c>
      <c r="M22" s="223">
        <v>589337</v>
      </c>
    </row>
    <row r="23" spans="1:13" ht="12.75" customHeight="1">
      <c r="A23" s="5"/>
      <c r="B23" s="15" t="s">
        <v>467</v>
      </c>
      <c r="C23" s="6"/>
      <c r="D23" s="208">
        <v>1</v>
      </c>
      <c r="E23" s="208">
        <v>33461</v>
      </c>
      <c r="F23" s="208">
        <v>2</v>
      </c>
      <c r="G23" s="208">
        <v>37677</v>
      </c>
      <c r="H23" s="208">
        <v>6</v>
      </c>
      <c r="I23" s="208">
        <v>183262</v>
      </c>
      <c r="J23" s="213">
        <v>1</v>
      </c>
      <c r="K23" s="213">
        <v>6186</v>
      </c>
      <c r="L23" s="90">
        <v>3</v>
      </c>
      <c r="M23" s="90">
        <v>91744</v>
      </c>
    </row>
    <row r="24" spans="1:13" ht="12.75" customHeight="1">
      <c r="A24" s="5"/>
      <c r="B24" s="15" t="s">
        <v>468</v>
      </c>
      <c r="C24" s="6"/>
      <c r="D24" s="208">
        <v>7</v>
      </c>
      <c r="E24" s="208">
        <v>187607</v>
      </c>
      <c r="F24" s="208">
        <v>2</v>
      </c>
      <c r="G24" s="208">
        <v>53602</v>
      </c>
      <c r="H24" s="208" t="s">
        <v>562</v>
      </c>
      <c r="I24" s="208" t="s">
        <v>562</v>
      </c>
      <c r="J24" s="208" t="s">
        <v>562</v>
      </c>
      <c r="K24" s="208" t="s">
        <v>562</v>
      </c>
      <c r="L24" s="223">
        <v>0</v>
      </c>
      <c r="M24" s="223">
        <v>0</v>
      </c>
    </row>
    <row r="25" spans="1:13" ht="12.75" customHeight="1">
      <c r="A25" s="5"/>
      <c r="B25" s="15" t="s">
        <v>469</v>
      </c>
      <c r="C25" s="6"/>
      <c r="D25" s="208">
        <v>10</v>
      </c>
      <c r="E25" s="208">
        <v>37985</v>
      </c>
      <c r="F25" s="208">
        <v>4</v>
      </c>
      <c r="G25" s="208">
        <v>17256</v>
      </c>
      <c r="H25" s="208">
        <v>4</v>
      </c>
      <c r="I25" s="208">
        <v>14542</v>
      </c>
      <c r="J25" s="213">
        <v>11</v>
      </c>
      <c r="K25" s="213">
        <v>51648</v>
      </c>
      <c r="L25" s="90">
        <v>4</v>
      </c>
      <c r="M25" s="90">
        <v>20374</v>
      </c>
    </row>
    <row r="26" spans="1:13" ht="12.75" customHeight="1">
      <c r="A26" s="5"/>
      <c r="B26" s="15" t="s">
        <v>470</v>
      </c>
      <c r="C26" s="6"/>
      <c r="D26" s="208">
        <v>1</v>
      </c>
      <c r="E26" s="208">
        <v>27291</v>
      </c>
      <c r="F26" s="208">
        <v>2</v>
      </c>
      <c r="G26" s="208">
        <v>5188</v>
      </c>
      <c r="H26" s="208">
        <v>2</v>
      </c>
      <c r="I26" s="208">
        <v>51540</v>
      </c>
      <c r="J26" s="213" t="s">
        <v>562</v>
      </c>
      <c r="K26" s="213" t="s">
        <v>562</v>
      </c>
      <c r="L26" s="90">
        <v>2</v>
      </c>
      <c r="M26" s="90">
        <v>10026</v>
      </c>
    </row>
    <row r="27" spans="1:13" ht="12.75" customHeight="1">
      <c r="A27" s="5"/>
      <c r="B27" s="15" t="s">
        <v>471</v>
      </c>
      <c r="C27" s="6"/>
      <c r="D27" s="208">
        <v>1</v>
      </c>
      <c r="E27" s="208">
        <v>25754</v>
      </c>
      <c r="F27" s="208">
        <v>2</v>
      </c>
      <c r="G27" s="208">
        <v>49161</v>
      </c>
      <c r="H27" s="208" t="s">
        <v>562</v>
      </c>
      <c r="I27" s="210" t="s">
        <v>562</v>
      </c>
      <c r="J27" s="208" t="s">
        <v>562</v>
      </c>
      <c r="K27" s="210" t="s">
        <v>562</v>
      </c>
      <c r="L27" s="223">
        <v>2</v>
      </c>
      <c r="M27" s="223">
        <v>51508</v>
      </c>
    </row>
    <row r="28" spans="1:13" ht="12.75" customHeight="1">
      <c r="A28" s="5"/>
      <c r="B28" s="15" t="s">
        <v>472</v>
      </c>
      <c r="C28" s="6"/>
      <c r="D28" s="214">
        <v>9</v>
      </c>
      <c r="E28" s="207">
        <v>106541</v>
      </c>
      <c r="F28" s="207">
        <v>1</v>
      </c>
      <c r="G28" s="207">
        <v>28525</v>
      </c>
      <c r="H28" s="208" t="s">
        <v>562</v>
      </c>
      <c r="I28" s="208" t="s">
        <v>562</v>
      </c>
      <c r="J28" s="208">
        <v>9</v>
      </c>
      <c r="K28" s="208">
        <v>79422</v>
      </c>
      <c r="L28" s="90">
        <v>1</v>
      </c>
      <c r="M28" s="90">
        <v>48560</v>
      </c>
    </row>
    <row r="29" spans="1:13" ht="12.75" customHeight="1">
      <c r="A29" s="5"/>
      <c r="B29" s="15" t="s">
        <v>105</v>
      </c>
      <c r="C29" s="6"/>
      <c r="D29" s="207">
        <v>10</v>
      </c>
      <c r="E29" s="207">
        <v>16057</v>
      </c>
      <c r="F29" s="207">
        <v>8</v>
      </c>
      <c r="G29" s="207">
        <v>119254</v>
      </c>
      <c r="H29" s="207">
        <v>9</v>
      </c>
      <c r="I29" s="207">
        <v>35491</v>
      </c>
      <c r="J29" s="207">
        <v>10</v>
      </c>
      <c r="K29" s="207">
        <v>34236</v>
      </c>
      <c r="L29" s="89">
        <v>11</v>
      </c>
      <c r="M29" s="89">
        <v>15609</v>
      </c>
    </row>
    <row r="30" spans="1:13" ht="7.5" customHeight="1" thickBot="1">
      <c r="A30" s="21"/>
      <c r="B30" s="31"/>
      <c r="C30" s="32"/>
      <c r="D30" s="30"/>
      <c r="E30" s="30"/>
      <c r="F30" s="30"/>
      <c r="G30" s="30"/>
      <c r="H30" s="30"/>
      <c r="I30" s="30"/>
      <c r="J30" s="30"/>
      <c r="K30" s="30"/>
      <c r="L30" s="30"/>
      <c r="M30" s="30"/>
    </row>
    <row r="31" spans="1:13" ht="13.5" customHeight="1">
      <c r="A31" s="242" t="s">
        <v>282</v>
      </c>
      <c r="B31" s="341"/>
      <c r="C31" s="341"/>
      <c r="D31" s="341"/>
      <c r="E31" s="341"/>
      <c r="F31" s="341"/>
      <c r="G31" s="341"/>
      <c r="H31" s="341"/>
      <c r="I31" s="341"/>
      <c r="J31" s="341"/>
      <c r="K31" s="341"/>
      <c r="L31" s="341"/>
      <c r="M31" s="341"/>
    </row>
    <row r="32" spans="1:13">
      <c r="A32" s="12"/>
      <c r="B32" s="12"/>
      <c r="C32" s="12"/>
      <c r="D32" s="12"/>
      <c r="E32" s="12"/>
      <c r="F32" s="12"/>
      <c r="G32" s="12"/>
      <c r="H32" s="12"/>
      <c r="I32" s="12"/>
      <c r="J32" s="12"/>
      <c r="K32" s="12"/>
      <c r="L32" s="12"/>
      <c r="M32" s="12"/>
    </row>
    <row r="33" spans="1:13">
      <c r="A33" s="12"/>
      <c r="B33" s="12"/>
      <c r="C33" s="12"/>
      <c r="D33" s="12"/>
      <c r="E33" s="12"/>
      <c r="F33" s="12"/>
      <c r="G33" s="12"/>
      <c r="H33" s="12"/>
      <c r="I33" s="12"/>
      <c r="J33" s="12"/>
      <c r="K33" s="12"/>
      <c r="L33" s="12"/>
      <c r="M33" s="12"/>
    </row>
    <row r="34" spans="1:13">
      <c r="A34" s="12"/>
      <c r="B34" s="12"/>
      <c r="C34" s="12"/>
      <c r="D34" s="12"/>
      <c r="E34" s="12"/>
      <c r="F34" s="12"/>
      <c r="G34" s="12"/>
      <c r="H34" s="12"/>
      <c r="I34" s="12"/>
      <c r="J34" s="12"/>
      <c r="K34" s="3"/>
      <c r="L34" s="3"/>
      <c r="M34" s="3"/>
    </row>
    <row r="35" spans="1:13">
      <c r="A35" s="12"/>
      <c r="B35" s="12"/>
      <c r="C35" s="12"/>
      <c r="D35" s="12"/>
      <c r="E35" s="12"/>
      <c r="F35" s="12"/>
      <c r="G35" s="12"/>
      <c r="H35" s="12"/>
      <c r="I35" s="12"/>
      <c r="J35" s="12"/>
      <c r="K35" s="3"/>
      <c r="L35" s="3"/>
      <c r="M35" s="3"/>
    </row>
    <row r="36" spans="1:13">
      <c r="A36" s="12"/>
      <c r="B36" s="12"/>
      <c r="C36" s="12"/>
      <c r="D36" s="12"/>
      <c r="E36" s="12"/>
      <c r="F36" s="12"/>
      <c r="G36" s="12"/>
      <c r="H36" s="12"/>
      <c r="I36" s="12"/>
      <c r="J36" s="12"/>
      <c r="K36" s="3"/>
      <c r="L36" s="3"/>
      <c r="M36" s="3"/>
    </row>
    <row r="37" spans="1:13">
      <c r="A37" s="12"/>
      <c r="B37" s="12"/>
      <c r="C37" s="12"/>
      <c r="D37" s="12"/>
      <c r="E37" s="12"/>
      <c r="F37" s="12"/>
      <c r="G37" s="12"/>
      <c r="H37" s="12"/>
      <c r="I37" s="12"/>
      <c r="J37" s="12"/>
      <c r="K37" s="3"/>
      <c r="L37" s="3"/>
      <c r="M37" s="3"/>
    </row>
    <row r="38" spans="1:13">
      <c r="A38" s="12"/>
      <c r="B38" s="12"/>
      <c r="C38" s="12"/>
      <c r="D38" s="12"/>
      <c r="E38" s="12"/>
      <c r="F38" s="12"/>
      <c r="G38" s="12"/>
      <c r="H38" s="12"/>
      <c r="I38" s="12"/>
      <c r="J38" s="12"/>
      <c r="K38" s="3"/>
      <c r="L38" s="3"/>
      <c r="M38" s="3"/>
    </row>
    <row r="39" spans="1:13">
      <c r="A39" s="12"/>
      <c r="B39" s="12"/>
      <c r="C39" s="12"/>
      <c r="D39" s="12"/>
      <c r="E39" s="12"/>
      <c r="F39" s="12"/>
      <c r="G39" s="12"/>
      <c r="H39" s="12"/>
      <c r="I39" s="12"/>
      <c r="J39" s="12"/>
      <c r="K39" s="3"/>
      <c r="L39" s="3"/>
      <c r="M39" s="3"/>
    </row>
    <row r="40" spans="1:13">
      <c r="A40" s="12"/>
      <c r="B40" s="12"/>
      <c r="C40" s="12"/>
      <c r="D40" s="12"/>
      <c r="E40" s="12"/>
      <c r="F40" s="12"/>
      <c r="G40" s="12"/>
      <c r="H40" s="12"/>
      <c r="I40" s="12"/>
      <c r="J40" s="12"/>
      <c r="K40" s="3"/>
      <c r="L40" s="3"/>
      <c r="M40" s="3"/>
    </row>
    <row r="41" spans="1:13">
      <c r="A41" s="12"/>
      <c r="B41" s="12"/>
      <c r="C41" s="12"/>
      <c r="D41" s="12"/>
      <c r="E41" s="12"/>
      <c r="F41" s="12"/>
      <c r="G41" s="12"/>
      <c r="H41" s="12"/>
      <c r="I41" s="12"/>
      <c r="J41" s="12"/>
      <c r="K41" s="3"/>
      <c r="L41" s="3"/>
      <c r="M41" s="3"/>
    </row>
    <row r="42" spans="1:13">
      <c r="A42" s="12"/>
      <c r="B42" s="12"/>
      <c r="C42" s="12"/>
      <c r="D42" s="12"/>
      <c r="E42" s="12"/>
      <c r="F42" s="12"/>
      <c r="G42" s="12"/>
      <c r="H42" s="12"/>
      <c r="I42" s="12"/>
      <c r="J42" s="12"/>
      <c r="K42" s="12"/>
      <c r="L42" s="12"/>
      <c r="M42" s="12"/>
    </row>
    <row r="43" spans="1:13">
      <c r="A43" s="12"/>
      <c r="B43" s="12"/>
      <c r="C43" s="12"/>
      <c r="D43" s="12"/>
      <c r="E43" s="12"/>
      <c r="F43" s="12"/>
      <c r="G43" s="12"/>
      <c r="H43" s="12"/>
      <c r="I43" s="12"/>
      <c r="J43" s="12"/>
      <c r="K43" s="12"/>
      <c r="L43" s="12"/>
      <c r="M43" s="12"/>
    </row>
    <row r="44" spans="1:13">
      <c r="A44" s="12"/>
      <c r="B44" s="12"/>
      <c r="C44" s="12"/>
      <c r="D44" s="12"/>
      <c r="E44" s="12"/>
      <c r="F44" s="12"/>
      <c r="G44" s="12"/>
      <c r="H44" s="12"/>
      <c r="I44" s="12"/>
      <c r="J44" s="12"/>
      <c r="K44" s="12"/>
      <c r="L44" s="12"/>
      <c r="M44" s="12"/>
    </row>
    <row r="45" spans="1:13">
      <c r="A45" s="12"/>
      <c r="B45" s="12"/>
      <c r="C45" s="12"/>
      <c r="D45" s="12"/>
      <c r="E45" s="12"/>
      <c r="F45" s="12"/>
      <c r="G45" s="12"/>
      <c r="H45" s="12"/>
      <c r="I45" s="12"/>
      <c r="J45" s="12"/>
      <c r="K45" s="12"/>
      <c r="L45" s="12"/>
      <c r="M45" s="12"/>
    </row>
    <row r="46" spans="1:13">
      <c r="A46" s="12"/>
      <c r="B46" s="12"/>
      <c r="C46" s="12"/>
      <c r="D46" s="12"/>
      <c r="E46" s="12"/>
      <c r="F46" s="12"/>
      <c r="G46" s="12"/>
      <c r="H46" s="12"/>
      <c r="I46" s="12"/>
      <c r="J46" s="12"/>
      <c r="K46" s="12"/>
      <c r="L46" s="12"/>
      <c r="M46" s="12"/>
    </row>
    <row r="47" spans="1:13">
      <c r="A47" s="12"/>
      <c r="B47" s="12"/>
      <c r="C47" s="12"/>
      <c r="D47" s="12"/>
      <c r="E47" s="12"/>
      <c r="F47" s="12"/>
      <c r="G47" s="12"/>
      <c r="H47" s="12"/>
      <c r="I47" s="12"/>
      <c r="J47" s="12"/>
      <c r="K47" s="12"/>
      <c r="L47" s="12"/>
      <c r="M47" s="12"/>
    </row>
    <row r="48" spans="1:13">
      <c r="A48" s="12"/>
      <c r="B48" s="12"/>
      <c r="C48" s="12"/>
      <c r="D48" s="12"/>
      <c r="E48" s="12"/>
      <c r="F48" s="12"/>
      <c r="G48" s="12"/>
      <c r="H48" s="12"/>
      <c r="I48" s="12"/>
      <c r="J48" s="12"/>
      <c r="K48" s="12"/>
      <c r="L48" s="12"/>
      <c r="M48" s="12"/>
    </row>
    <row r="49" spans="1:13">
      <c r="A49" s="12"/>
      <c r="B49" s="12"/>
      <c r="C49" s="12"/>
      <c r="D49" s="12"/>
      <c r="E49" s="12"/>
      <c r="F49" s="12"/>
      <c r="G49" s="12"/>
      <c r="H49" s="12"/>
      <c r="I49" s="12"/>
      <c r="J49" s="12"/>
      <c r="K49" s="12"/>
      <c r="L49" s="12"/>
      <c r="M49" s="12"/>
    </row>
    <row r="50" spans="1:13">
      <c r="A50" s="12"/>
      <c r="B50" s="12"/>
      <c r="C50" s="12"/>
      <c r="D50" s="12"/>
      <c r="E50" s="12"/>
      <c r="F50" s="12"/>
      <c r="G50" s="12"/>
      <c r="H50" s="12"/>
      <c r="I50" s="12"/>
      <c r="J50" s="12"/>
      <c r="K50" s="12"/>
      <c r="L50" s="12"/>
      <c r="M50" s="12"/>
    </row>
    <row r="51" spans="1:13">
      <c r="A51" s="12"/>
      <c r="B51" s="12"/>
      <c r="C51" s="12"/>
      <c r="D51" s="12"/>
      <c r="E51" s="12"/>
      <c r="F51" s="12"/>
      <c r="G51" s="12"/>
      <c r="H51" s="12"/>
      <c r="I51" s="12"/>
      <c r="J51" s="12"/>
      <c r="K51" s="12"/>
      <c r="L51" s="12"/>
      <c r="M51" s="12"/>
    </row>
    <row r="52" spans="1:13">
      <c r="A52" s="12"/>
      <c r="B52" s="12"/>
      <c r="C52" s="12"/>
      <c r="D52" s="12"/>
      <c r="E52" s="12"/>
      <c r="F52" s="12"/>
      <c r="G52" s="12"/>
      <c r="H52" s="12"/>
      <c r="I52" s="12"/>
      <c r="J52" s="12"/>
      <c r="K52" s="12"/>
      <c r="L52" s="12"/>
      <c r="M52" s="12"/>
    </row>
    <row r="53" spans="1:13">
      <c r="A53" s="12"/>
      <c r="B53" s="12"/>
      <c r="C53" s="12"/>
      <c r="D53" s="12"/>
      <c r="E53" s="12"/>
      <c r="F53" s="12"/>
      <c r="G53" s="12"/>
      <c r="H53" s="12"/>
      <c r="I53" s="12"/>
      <c r="J53" s="12"/>
      <c r="K53" s="12"/>
      <c r="L53" s="12"/>
      <c r="M53" s="12"/>
    </row>
    <row r="54" spans="1:13">
      <c r="A54" s="12"/>
      <c r="B54" s="12"/>
      <c r="C54" s="12"/>
      <c r="D54" s="12"/>
      <c r="E54" s="12"/>
      <c r="F54" s="12"/>
      <c r="G54" s="12"/>
      <c r="H54" s="12"/>
      <c r="I54" s="12"/>
      <c r="J54" s="12"/>
      <c r="K54" s="12"/>
      <c r="L54" s="12"/>
      <c r="M54" s="12"/>
    </row>
    <row r="55" spans="1:13">
      <c r="A55" s="12"/>
      <c r="B55" s="12"/>
      <c r="C55" s="12"/>
      <c r="D55" s="12"/>
      <c r="E55" s="12"/>
      <c r="F55" s="12"/>
      <c r="G55" s="12"/>
      <c r="H55" s="12"/>
      <c r="I55" s="12"/>
      <c r="J55" s="12"/>
      <c r="K55" s="12"/>
      <c r="L55" s="12"/>
      <c r="M55" s="12"/>
    </row>
    <row r="56" spans="1:13">
      <c r="A56" s="12"/>
      <c r="B56" s="12"/>
      <c r="C56" s="12"/>
      <c r="D56" s="12"/>
      <c r="E56" s="12"/>
      <c r="F56" s="12"/>
      <c r="G56" s="12"/>
      <c r="H56" s="12"/>
      <c r="I56" s="12"/>
      <c r="J56" s="12"/>
      <c r="K56" s="12"/>
      <c r="L56" s="12"/>
      <c r="M56" s="12"/>
    </row>
    <row r="57" spans="1:13">
      <c r="A57" s="12"/>
      <c r="B57" s="12"/>
      <c r="C57" s="12"/>
      <c r="D57" s="12"/>
      <c r="E57" s="12"/>
      <c r="F57" s="12"/>
      <c r="G57" s="12"/>
      <c r="H57" s="12"/>
      <c r="I57" s="12"/>
      <c r="J57" s="12"/>
      <c r="K57" s="12"/>
      <c r="L57" s="12"/>
      <c r="M57" s="12"/>
    </row>
    <row r="58" spans="1:13">
      <c r="A58" s="12"/>
      <c r="B58" s="12"/>
      <c r="C58" s="12"/>
      <c r="D58" s="12"/>
      <c r="E58" s="12"/>
      <c r="F58" s="12"/>
      <c r="G58" s="12"/>
      <c r="H58" s="12"/>
      <c r="I58" s="12"/>
      <c r="J58" s="12"/>
      <c r="K58" s="12"/>
      <c r="L58" s="12"/>
      <c r="M58" s="12"/>
    </row>
    <row r="59" spans="1:13">
      <c r="A59" s="12"/>
      <c r="B59" s="12"/>
      <c r="C59" s="12"/>
      <c r="D59" s="12"/>
      <c r="E59" s="12"/>
      <c r="F59" s="12"/>
      <c r="G59" s="12"/>
      <c r="H59" s="12"/>
      <c r="I59" s="12"/>
      <c r="J59" s="12"/>
      <c r="K59" s="12"/>
      <c r="L59" s="12"/>
      <c r="M59" s="12"/>
    </row>
    <row r="60" spans="1:13">
      <c r="A60" s="12"/>
      <c r="B60" s="12"/>
      <c r="C60" s="12"/>
      <c r="D60" s="12"/>
      <c r="E60" s="12"/>
      <c r="F60" s="12"/>
      <c r="G60" s="12"/>
      <c r="H60" s="12"/>
      <c r="I60" s="12"/>
      <c r="J60" s="12"/>
      <c r="K60" s="12"/>
      <c r="L60" s="12"/>
      <c r="M60" s="12"/>
    </row>
    <row r="61" spans="1:13">
      <c r="A61" s="12"/>
      <c r="B61" s="12"/>
      <c r="C61" s="12"/>
      <c r="D61" s="12"/>
      <c r="E61" s="12"/>
      <c r="F61" s="12"/>
      <c r="G61" s="12"/>
      <c r="H61" s="12"/>
      <c r="I61" s="12"/>
      <c r="J61" s="12"/>
      <c r="K61" s="12"/>
      <c r="L61" s="12"/>
      <c r="M61" s="12"/>
    </row>
    <row r="62" spans="1:13">
      <c r="A62" s="12"/>
      <c r="B62" s="12"/>
      <c r="C62" s="12"/>
      <c r="D62" s="12"/>
      <c r="E62" s="12"/>
      <c r="F62" s="12"/>
      <c r="G62" s="12"/>
      <c r="H62" s="12"/>
      <c r="I62" s="12"/>
      <c r="J62" s="12"/>
      <c r="K62" s="12"/>
      <c r="L62" s="12"/>
      <c r="M62" s="12"/>
    </row>
    <row r="63" spans="1:13">
      <c r="A63" s="12"/>
      <c r="B63" s="12"/>
      <c r="C63" s="12"/>
      <c r="D63" s="12"/>
      <c r="E63" s="12"/>
      <c r="F63" s="12"/>
      <c r="G63" s="12"/>
      <c r="H63" s="12"/>
      <c r="I63" s="12"/>
      <c r="J63" s="12"/>
      <c r="K63" s="12"/>
      <c r="L63" s="12"/>
      <c r="M63" s="12"/>
    </row>
    <row r="64" spans="1:13">
      <c r="A64" s="12"/>
      <c r="B64" s="12"/>
      <c r="C64" s="12"/>
      <c r="D64" s="12"/>
      <c r="E64" s="12"/>
      <c r="F64" s="12"/>
      <c r="G64" s="12"/>
      <c r="H64" s="12"/>
      <c r="I64" s="12"/>
      <c r="J64" s="12"/>
      <c r="K64" s="12"/>
      <c r="L64" s="12"/>
      <c r="M64" s="12"/>
    </row>
    <row r="65" spans="1:13">
      <c r="A65" s="12"/>
      <c r="B65" s="12"/>
      <c r="C65" s="12"/>
      <c r="D65" s="12"/>
      <c r="E65" s="12"/>
      <c r="F65" s="12"/>
      <c r="G65" s="12"/>
      <c r="H65" s="12"/>
      <c r="I65" s="12"/>
      <c r="J65" s="12"/>
      <c r="K65" s="12"/>
      <c r="L65" s="12"/>
      <c r="M65" s="12"/>
    </row>
    <row r="66" spans="1:13">
      <c r="A66" s="12"/>
      <c r="B66" s="12"/>
      <c r="C66" s="12"/>
      <c r="D66" s="12"/>
      <c r="E66" s="12"/>
      <c r="F66" s="12"/>
      <c r="G66" s="12"/>
      <c r="H66" s="12"/>
      <c r="I66" s="12"/>
      <c r="J66" s="12"/>
      <c r="K66" s="12"/>
      <c r="L66" s="12"/>
      <c r="M66" s="12"/>
    </row>
    <row r="67" spans="1:13">
      <c r="A67" s="12"/>
      <c r="B67" s="12"/>
      <c r="C67" s="12"/>
      <c r="D67" s="12"/>
      <c r="E67" s="12"/>
      <c r="F67" s="12"/>
      <c r="G67" s="12"/>
      <c r="H67" s="12"/>
      <c r="I67" s="12"/>
      <c r="J67" s="12"/>
      <c r="K67" s="12"/>
      <c r="L67" s="12"/>
      <c r="M67" s="12"/>
    </row>
    <row r="68" spans="1:13">
      <c r="A68" s="12"/>
      <c r="B68" s="12"/>
      <c r="C68" s="12"/>
      <c r="D68" s="12"/>
      <c r="E68" s="12"/>
      <c r="F68" s="12"/>
      <c r="G68" s="12"/>
      <c r="H68" s="12"/>
      <c r="I68" s="12"/>
      <c r="J68" s="12"/>
      <c r="K68" s="12"/>
      <c r="L68" s="12"/>
      <c r="M68" s="12"/>
    </row>
    <row r="69" spans="1:13">
      <c r="A69" s="12"/>
      <c r="B69" s="12"/>
      <c r="C69" s="12"/>
      <c r="D69" s="12"/>
      <c r="E69" s="12"/>
      <c r="F69" s="12"/>
      <c r="G69" s="12"/>
      <c r="H69" s="12"/>
      <c r="I69" s="12"/>
      <c r="J69" s="12"/>
      <c r="K69" s="12"/>
      <c r="L69" s="12"/>
      <c r="M69" s="12"/>
    </row>
    <row r="70" spans="1:13">
      <c r="A70" s="12"/>
      <c r="B70" s="12"/>
      <c r="C70" s="12"/>
      <c r="D70" s="12"/>
      <c r="E70" s="12"/>
      <c r="F70" s="12"/>
      <c r="G70" s="12"/>
      <c r="H70" s="12"/>
      <c r="I70" s="12"/>
      <c r="J70" s="12"/>
      <c r="K70" s="12"/>
      <c r="L70" s="12"/>
      <c r="M70" s="12"/>
    </row>
    <row r="71" spans="1:13">
      <c r="A71" s="12"/>
      <c r="B71" s="12"/>
      <c r="C71" s="12"/>
      <c r="D71" s="12"/>
      <c r="E71" s="12"/>
      <c r="F71" s="12"/>
      <c r="G71" s="12"/>
      <c r="H71" s="12"/>
      <c r="I71" s="12"/>
      <c r="J71" s="12"/>
      <c r="K71" s="12"/>
      <c r="L71" s="12"/>
      <c r="M71" s="12"/>
    </row>
  </sheetData>
  <mergeCells count="10">
    <mergeCell ref="J5:K5"/>
    <mergeCell ref="L5:M5"/>
    <mergeCell ref="A31:M31"/>
    <mergeCell ref="A1:M1"/>
    <mergeCell ref="A4:M4"/>
    <mergeCell ref="A5:C6"/>
    <mergeCell ref="D5:E5"/>
    <mergeCell ref="F5:G5"/>
    <mergeCell ref="H5:I5"/>
    <mergeCell ref="A3:M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election activeCell="L30" sqref="L30"/>
    </sheetView>
  </sheetViews>
  <sheetFormatPr defaultRowHeight="13.5"/>
  <cols>
    <col min="1" max="1" width="17.5" style="1" customWidth="1"/>
    <col min="2" max="9" width="9.125" style="1" customWidth="1"/>
    <col min="10" max="16384" width="9" style="3"/>
  </cols>
  <sheetData>
    <row r="1" spans="1:9" ht="13.5" customHeight="1">
      <c r="A1" s="250" t="s">
        <v>269</v>
      </c>
      <c r="B1" s="250"/>
      <c r="C1" s="250"/>
      <c r="D1" s="250"/>
      <c r="E1" s="250"/>
      <c r="F1" s="250"/>
      <c r="G1" s="250"/>
      <c r="H1" s="250"/>
      <c r="I1" s="250"/>
    </row>
    <row r="2" spans="1:9" ht="13.5" customHeight="1" thickBot="1">
      <c r="A2" s="230" t="s">
        <v>277</v>
      </c>
      <c r="B2" s="230"/>
      <c r="C2" s="230"/>
      <c r="D2" s="230"/>
      <c r="E2" s="230"/>
      <c r="F2" s="230"/>
      <c r="G2" s="230"/>
      <c r="H2" s="230"/>
      <c r="I2" s="230"/>
    </row>
    <row r="3" spans="1:9" ht="16.5" customHeight="1">
      <c r="A3" s="236" t="s">
        <v>129</v>
      </c>
      <c r="B3" s="236" t="s">
        <v>124</v>
      </c>
      <c r="C3" s="236" t="s">
        <v>130</v>
      </c>
      <c r="D3" s="251" t="s">
        <v>348</v>
      </c>
      <c r="E3" s="49" t="s">
        <v>125</v>
      </c>
      <c r="F3" s="251" t="s">
        <v>349</v>
      </c>
      <c r="G3" s="49" t="s">
        <v>132</v>
      </c>
      <c r="H3" s="49" t="s">
        <v>126</v>
      </c>
      <c r="I3" s="253" t="s">
        <v>350</v>
      </c>
    </row>
    <row r="4" spans="1:9" ht="14.25" customHeight="1">
      <c r="A4" s="249"/>
      <c r="B4" s="249"/>
      <c r="C4" s="249"/>
      <c r="D4" s="252"/>
      <c r="E4" s="6" t="s">
        <v>127</v>
      </c>
      <c r="F4" s="252"/>
      <c r="G4" s="6" t="s">
        <v>133</v>
      </c>
      <c r="H4" s="6" t="s">
        <v>134</v>
      </c>
      <c r="I4" s="245"/>
    </row>
    <row r="5" spans="1:9" ht="16.5" customHeight="1">
      <c r="A5" s="237"/>
      <c r="B5" s="237"/>
      <c r="C5" s="237"/>
      <c r="D5" s="234"/>
      <c r="E5" s="51" t="s">
        <v>128</v>
      </c>
      <c r="F5" s="234"/>
      <c r="G5" s="51" t="s">
        <v>131</v>
      </c>
      <c r="H5" s="51" t="s">
        <v>131</v>
      </c>
      <c r="I5" s="254"/>
    </row>
    <row r="6" spans="1:9" ht="6" customHeight="1">
      <c r="A6" s="10"/>
      <c r="B6" s="5"/>
      <c r="C6" s="5"/>
      <c r="D6" s="5"/>
      <c r="E6" s="88"/>
      <c r="F6" s="5"/>
      <c r="G6" s="88"/>
      <c r="H6" s="88"/>
      <c r="I6" s="5"/>
    </row>
    <row r="7" spans="1:9" ht="13.5" customHeight="1">
      <c r="A7" s="6" t="s">
        <v>135</v>
      </c>
      <c r="B7" s="84">
        <f>SUM(C7:I7)</f>
        <v>5967</v>
      </c>
      <c r="C7" s="84">
        <f t="shared" ref="C7:I7" si="0">SUM(C9:C18)</f>
        <v>1189</v>
      </c>
      <c r="D7" s="84">
        <f t="shared" si="0"/>
        <v>19</v>
      </c>
      <c r="E7" s="84">
        <f t="shared" si="0"/>
        <v>682</v>
      </c>
      <c r="F7" s="84">
        <f t="shared" si="0"/>
        <v>1964</v>
      </c>
      <c r="G7" s="84">
        <f t="shared" si="0"/>
        <v>180</v>
      </c>
      <c r="H7" s="84">
        <f t="shared" si="0"/>
        <v>335</v>
      </c>
      <c r="I7" s="89">
        <f t="shared" si="0"/>
        <v>1598</v>
      </c>
    </row>
    <row r="8" spans="1:9" ht="6" customHeight="1">
      <c r="A8" s="56"/>
      <c r="B8" s="84" t="s">
        <v>418</v>
      </c>
      <c r="C8" s="84"/>
      <c r="D8" s="84"/>
      <c r="E8" s="84"/>
      <c r="F8" s="84"/>
      <c r="G8" s="84"/>
      <c r="H8" s="84"/>
      <c r="I8" s="89"/>
    </row>
    <row r="9" spans="1:9" ht="13.5" customHeight="1">
      <c r="A9" s="56" t="s">
        <v>136</v>
      </c>
      <c r="B9" s="84">
        <f>SUM(C9:I9)</f>
        <v>2408</v>
      </c>
      <c r="C9" s="84">
        <v>264</v>
      </c>
      <c r="D9" s="85">
        <v>5</v>
      </c>
      <c r="E9" s="84">
        <v>288</v>
      </c>
      <c r="F9" s="84">
        <v>945</v>
      </c>
      <c r="G9" s="84">
        <v>78</v>
      </c>
      <c r="H9" s="84">
        <v>181</v>
      </c>
      <c r="I9" s="89">
        <v>647</v>
      </c>
    </row>
    <row r="10" spans="1:9" ht="13.5" customHeight="1">
      <c r="A10" s="56" t="s">
        <v>137</v>
      </c>
      <c r="B10" s="84">
        <f t="shared" ref="B10:B16" si="1">SUM(C10:I10)</f>
        <v>1428</v>
      </c>
      <c r="C10" s="84">
        <v>286</v>
      </c>
      <c r="D10" s="85">
        <v>2</v>
      </c>
      <c r="E10" s="84">
        <v>226</v>
      </c>
      <c r="F10" s="84">
        <v>451</v>
      </c>
      <c r="G10" s="84">
        <v>39</v>
      </c>
      <c r="H10" s="84">
        <v>70</v>
      </c>
      <c r="I10" s="89">
        <v>354</v>
      </c>
    </row>
    <row r="11" spans="1:9" ht="13.5" customHeight="1">
      <c r="A11" s="56" t="s">
        <v>138</v>
      </c>
      <c r="B11" s="84">
        <f t="shared" si="1"/>
        <v>1220</v>
      </c>
      <c r="C11" s="84">
        <v>330</v>
      </c>
      <c r="D11" s="85">
        <v>0</v>
      </c>
      <c r="E11" s="84">
        <v>124</v>
      </c>
      <c r="F11" s="84">
        <v>295</v>
      </c>
      <c r="G11" s="84">
        <v>20</v>
      </c>
      <c r="H11" s="84">
        <v>49</v>
      </c>
      <c r="I11" s="89">
        <v>402</v>
      </c>
    </row>
    <row r="12" spans="1:9" ht="13.5" customHeight="1">
      <c r="A12" s="56" t="s">
        <v>139</v>
      </c>
      <c r="B12" s="84">
        <f t="shared" si="1"/>
        <v>592</v>
      </c>
      <c r="C12" s="84">
        <v>192</v>
      </c>
      <c r="D12" s="85">
        <v>1</v>
      </c>
      <c r="E12" s="84">
        <v>34</v>
      </c>
      <c r="F12" s="84">
        <v>178</v>
      </c>
      <c r="G12" s="84">
        <v>26</v>
      </c>
      <c r="H12" s="84">
        <v>22</v>
      </c>
      <c r="I12" s="89">
        <v>139</v>
      </c>
    </row>
    <row r="13" spans="1:9" ht="6" customHeight="1">
      <c r="A13" s="56"/>
      <c r="B13" s="84"/>
      <c r="C13" s="84"/>
      <c r="D13" s="152"/>
      <c r="E13" s="152"/>
      <c r="F13" s="84"/>
      <c r="G13" s="84"/>
      <c r="H13" s="84"/>
      <c r="I13" s="89"/>
    </row>
    <row r="14" spans="1:9" ht="13.5" customHeight="1">
      <c r="A14" s="56" t="s">
        <v>140</v>
      </c>
      <c r="B14" s="84">
        <f t="shared" si="1"/>
        <v>145</v>
      </c>
      <c r="C14" s="84">
        <v>57</v>
      </c>
      <c r="D14" s="84">
        <v>0</v>
      </c>
      <c r="E14" s="85">
        <v>5</v>
      </c>
      <c r="F14" s="84">
        <v>47</v>
      </c>
      <c r="G14" s="84">
        <v>10</v>
      </c>
      <c r="H14" s="84">
        <v>4</v>
      </c>
      <c r="I14" s="89">
        <v>22</v>
      </c>
    </row>
    <row r="15" spans="1:9" ht="13.5" customHeight="1">
      <c r="A15" s="56" t="s">
        <v>141</v>
      </c>
      <c r="B15" s="84">
        <f t="shared" si="1"/>
        <v>104</v>
      </c>
      <c r="C15" s="84">
        <v>35</v>
      </c>
      <c r="D15" s="85">
        <v>1</v>
      </c>
      <c r="E15" s="85">
        <v>3</v>
      </c>
      <c r="F15" s="84">
        <v>29</v>
      </c>
      <c r="G15" s="84">
        <v>5</v>
      </c>
      <c r="H15" s="84">
        <v>5</v>
      </c>
      <c r="I15" s="89">
        <v>26</v>
      </c>
    </row>
    <row r="16" spans="1:9" ht="13.5" customHeight="1">
      <c r="A16" s="56" t="s">
        <v>142</v>
      </c>
      <c r="B16" s="84">
        <f t="shared" si="1"/>
        <v>51</v>
      </c>
      <c r="C16" s="84">
        <v>20</v>
      </c>
      <c r="D16" s="85">
        <v>2</v>
      </c>
      <c r="E16" s="85">
        <v>2</v>
      </c>
      <c r="F16" s="84">
        <v>16</v>
      </c>
      <c r="G16" s="84">
        <v>2</v>
      </c>
      <c r="H16" s="85">
        <v>3</v>
      </c>
      <c r="I16" s="89">
        <v>6</v>
      </c>
    </row>
    <row r="17" spans="1:9" ht="13.5" customHeight="1">
      <c r="A17" s="56" t="s">
        <v>271</v>
      </c>
      <c r="B17" s="89">
        <f>SUM(C17:I17)</f>
        <v>19</v>
      </c>
      <c r="C17" s="89">
        <v>5</v>
      </c>
      <c r="D17" s="84">
        <v>8</v>
      </c>
      <c r="E17" s="85">
        <v>0</v>
      </c>
      <c r="F17" s="89">
        <v>3</v>
      </c>
      <c r="G17" s="90">
        <v>0</v>
      </c>
      <c r="H17" s="90">
        <v>1</v>
      </c>
      <c r="I17" s="89">
        <v>2</v>
      </c>
    </row>
    <row r="18" spans="1:9" ht="6" customHeight="1" thickBot="1">
      <c r="A18" s="54"/>
      <c r="B18" s="62"/>
      <c r="C18" s="62"/>
      <c r="D18" s="63"/>
      <c r="E18" s="24"/>
      <c r="F18" s="63"/>
      <c r="G18" s="64"/>
      <c r="H18" s="64"/>
      <c r="I18" s="63"/>
    </row>
    <row r="19" spans="1:9" s="22" customFormat="1" ht="13.5" customHeight="1">
      <c r="A19" s="242" t="s">
        <v>452</v>
      </c>
      <c r="B19" s="242"/>
      <c r="C19" s="242"/>
      <c r="D19" s="242"/>
      <c r="E19" s="242"/>
      <c r="F19" s="242"/>
      <c r="G19" s="242"/>
      <c r="H19" s="242"/>
      <c r="I19" s="242"/>
    </row>
  </sheetData>
  <mergeCells count="9">
    <mergeCell ref="A2:I2"/>
    <mergeCell ref="A1:I1"/>
    <mergeCell ref="A19:I19"/>
    <mergeCell ref="A3:A5"/>
    <mergeCell ref="B3:B5"/>
    <mergeCell ref="C3:C5"/>
    <mergeCell ref="D3:D5"/>
    <mergeCell ref="F3:F5"/>
    <mergeCell ref="I3:I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election activeCell="H32" sqref="H32"/>
    </sheetView>
  </sheetViews>
  <sheetFormatPr defaultRowHeight="13.5"/>
  <cols>
    <col min="1" max="1" width="21.875" style="1" customWidth="1"/>
    <col min="2" max="4" width="18.125" style="1" customWidth="1"/>
    <col min="5" max="5" width="16" style="1" customWidth="1"/>
    <col min="6" max="10" width="15.75" style="1" customWidth="1"/>
    <col min="11" max="11" width="12.125" style="1" customWidth="1"/>
    <col min="12" max="16384" width="9" style="3"/>
  </cols>
  <sheetData>
    <row r="1" spans="1:11" ht="13.5" customHeight="1">
      <c r="A1" s="227" t="s">
        <v>371</v>
      </c>
      <c r="B1" s="227"/>
      <c r="C1" s="227"/>
      <c r="D1" s="227"/>
      <c r="E1" s="227"/>
      <c r="F1" s="228" t="s">
        <v>447</v>
      </c>
      <c r="G1" s="228"/>
      <c r="H1" s="228"/>
      <c r="I1" s="228"/>
      <c r="J1" s="228"/>
      <c r="K1" s="228"/>
    </row>
    <row r="2" spans="1:11" ht="13.5" customHeight="1" thickBot="1">
      <c r="A2" s="229"/>
      <c r="B2" s="229"/>
      <c r="C2" s="229"/>
      <c r="D2" s="229"/>
      <c r="E2" s="229"/>
      <c r="F2" s="230" t="s">
        <v>344</v>
      </c>
      <c r="G2" s="230"/>
      <c r="H2" s="230"/>
      <c r="I2" s="230"/>
      <c r="J2" s="230"/>
      <c r="K2" s="230"/>
    </row>
    <row r="3" spans="1:11" ht="18.75" customHeight="1">
      <c r="A3" s="249" t="s">
        <v>145</v>
      </c>
      <c r="B3" s="232" t="s">
        <v>124</v>
      </c>
      <c r="C3" s="257"/>
      <c r="D3" s="257"/>
      <c r="E3" s="50" t="s">
        <v>148</v>
      </c>
      <c r="F3" s="258" t="s">
        <v>351</v>
      </c>
      <c r="G3" s="259"/>
      <c r="H3" s="232" t="s">
        <v>149</v>
      </c>
      <c r="I3" s="232"/>
      <c r="J3" s="237"/>
      <c r="K3" s="231" t="s">
        <v>161</v>
      </c>
    </row>
    <row r="4" spans="1:11" ht="18.75" customHeight="1">
      <c r="A4" s="237"/>
      <c r="B4" s="8" t="s">
        <v>146</v>
      </c>
      <c r="C4" s="8" t="s">
        <v>114</v>
      </c>
      <c r="D4" s="8" t="s">
        <v>147</v>
      </c>
      <c r="E4" s="58" t="s">
        <v>146</v>
      </c>
      <c r="F4" s="77" t="s">
        <v>114</v>
      </c>
      <c r="G4" s="8" t="s">
        <v>147</v>
      </c>
      <c r="H4" s="8" t="s">
        <v>146</v>
      </c>
      <c r="I4" s="8" t="s">
        <v>150</v>
      </c>
      <c r="J4" s="8" t="s">
        <v>144</v>
      </c>
      <c r="K4" s="232"/>
    </row>
    <row r="5" spans="1:11" ht="6" customHeight="1">
      <c r="A5" s="10"/>
      <c r="B5" s="5"/>
      <c r="C5" s="5"/>
      <c r="D5" s="5"/>
      <c r="E5" s="5"/>
      <c r="F5" s="5"/>
      <c r="G5" s="5"/>
      <c r="H5" s="5"/>
      <c r="I5" s="5"/>
      <c r="J5" s="5"/>
      <c r="K5" s="11"/>
    </row>
    <row r="6" spans="1:11" ht="13.5" customHeight="1">
      <c r="A6" s="6" t="s">
        <v>151</v>
      </c>
      <c r="B6" s="84">
        <f>SUM(E6,H6)</f>
        <v>5967</v>
      </c>
      <c r="C6" s="84">
        <f>SUM(F6,I6)</f>
        <v>114714303</v>
      </c>
      <c r="D6" s="84">
        <f>C6/B6</f>
        <v>19224.786827551532</v>
      </c>
      <c r="E6" s="84">
        <f>SUM(E8:E17)</f>
        <v>1189</v>
      </c>
      <c r="F6" s="84">
        <f>SUM(F8:F17)</f>
        <v>74223288</v>
      </c>
      <c r="G6" s="84">
        <f>F6/E6</f>
        <v>62424.968881412955</v>
      </c>
      <c r="H6" s="84">
        <f>SUM(H8:H17)</f>
        <v>4778</v>
      </c>
      <c r="I6" s="84">
        <f>SUM(I8:I17)</f>
        <v>40491015</v>
      </c>
      <c r="J6" s="84">
        <f>I6/H6</f>
        <v>8474.4694432817087</v>
      </c>
      <c r="K6" s="13" t="s">
        <v>160</v>
      </c>
    </row>
    <row r="7" spans="1:11" ht="6" customHeight="1">
      <c r="A7" s="27"/>
      <c r="B7" s="84" t="s">
        <v>418</v>
      </c>
      <c r="C7" s="84" t="s">
        <v>418</v>
      </c>
      <c r="D7" s="84"/>
      <c r="E7" s="84"/>
      <c r="F7" s="84"/>
      <c r="G7" s="84"/>
      <c r="H7" s="84"/>
      <c r="I7" s="84"/>
      <c r="J7" s="84"/>
      <c r="K7" s="57"/>
    </row>
    <row r="8" spans="1:11" ht="13.5" customHeight="1">
      <c r="A8" s="56" t="s">
        <v>153</v>
      </c>
      <c r="B8" s="84">
        <f t="shared" ref="B8:C11" si="0">SUM(E8,H8)</f>
        <v>2408</v>
      </c>
      <c r="C8" s="84">
        <f t="shared" si="0"/>
        <v>5379800</v>
      </c>
      <c r="D8" s="84">
        <f>C8/B8</f>
        <v>2234.1362126245849</v>
      </c>
      <c r="E8" s="84">
        <v>264</v>
      </c>
      <c r="F8" s="84">
        <v>2461610</v>
      </c>
      <c r="G8" s="84">
        <f>F8/E8</f>
        <v>9324.2803030303039</v>
      </c>
      <c r="H8" s="84">
        <v>2144</v>
      </c>
      <c r="I8" s="84">
        <v>2918190</v>
      </c>
      <c r="J8" s="84">
        <f t="shared" ref="J8:J15" si="1">I8/H8</f>
        <v>1361.0960820895523</v>
      </c>
      <c r="K8" s="55" t="s">
        <v>162</v>
      </c>
    </row>
    <row r="9" spans="1:11" ht="13.5" customHeight="1">
      <c r="A9" s="56" t="s">
        <v>154</v>
      </c>
      <c r="B9" s="84">
        <f t="shared" si="0"/>
        <v>1428</v>
      </c>
      <c r="C9" s="84">
        <f t="shared" si="0"/>
        <v>9746540</v>
      </c>
      <c r="D9" s="84">
        <f>C9/B9</f>
        <v>6825.3081232492996</v>
      </c>
      <c r="E9" s="84">
        <v>286</v>
      </c>
      <c r="F9" s="84">
        <v>5164289</v>
      </c>
      <c r="G9" s="84">
        <f>F9/E9</f>
        <v>18056.954545454544</v>
      </c>
      <c r="H9" s="84">
        <v>1142</v>
      </c>
      <c r="I9" s="84">
        <v>4582251</v>
      </c>
      <c r="J9" s="84">
        <f t="shared" si="1"/>
        <v>4012.4789842381788</v>
      </c>
      <c r="K9" s="55" t="s">
        <v>163</v>
      </c>
    </row>
    <row r="10" spans="1:11" ht="13.5" customHeight="1">
      <c r="A10" s="56" t="s">
        <v>155</v>
      </c>
      <c r="B10" s="84">
        <f t="shared" si="0"/>
        <v>1220</v>
      </c>
      <c r="C10" s="84">
        <f t="shared" si="0"/>
        <v>24171188</v>
      </c>
      <c r="D10" s="84">
        <f>C10/B10</f>
        <v>19812.449180327869</v>
      </c>
      <c r="E10" s="84">
        <v>330</v>
      </c>
      <c r="F10" s="84">
        <v>15716201</v>
      </c>
      <c r="G10" s="84">
        <f>F10/E10</f>
        <v>47624.851515151517</v>
      </c>
      <c r="H10" s="84">
        <v>890</v>
      </c>
      <c r="I10" s="84">
        <v>8454987</v>
      </c>
      <c r="J10" s="84">
        <f t="shared" si="1"/>
        <v>9499.9853932584265</v>
      </c>
      <c r="K10" s="55" t="s">
        <v>164</v>
      </c>
    </row>
    <row r="11" spans="1:11" ht="13.5" customHeight="1">
      <c r="A11" s="56" t="s">
        <v>152</v>
      </c>
      <c r="B11" s="84">
        <f t="shared" si="0"/>
        <v>592</v>
      </c>
      <c r="C11" s="84">
        <f t="shared" si="0"/>
        <v>28351633</v>
      </c>
      <c r="D11" s="84">
        <f>C11/B11</f>
        <v>47891.27195945946</v>
      </c>
      <c r="E11" s="84">
        <v>192</v>
      </c>
      <c r="F11" s="84">
        <v>21323854</v>
      </c>
      <c r="G11" s="84">
        <f>F11/E11</f>
        <v>111061.73958333333</v>
      </c>
      <c r="H11" s="84">
        <v>400</v>
      </c>
      <c r="I11" s="84">
        <v>7027779</v>
      </c>
      <c r="J11" s="84">
        <f t="shared" si="1"/>
        <v>17569.447499999998</v>
      </c>
      <c r="K11" s="55" t="s">
        <v>165</v>
      </c>
    </row>
    <row r="12" spans="1:11" ht="6" customHeight="1">
      <c r="A12" s="56"/>
      <c r="B12" s="84" t="s">
        <v>419</v>
      </c>
      <c r="C12" s="84" t="s">
        <v>419</v>
      </c>
      <c r="D12" s="84"/>
      <c r="E12" s="84"/>
      <c r="F12" s="84"/>
      <c r="G12" s="84"/>
      <c r="H12" s="84"/>
      <c r="I12" s="84"/>
      <c r="J12" s="84"/>
      <c r="K12" s="55"/>
    </row>
    <row r="13" spans="1:11" ht="13.5" customHeight="1">
      <c r="A13" s="56" t="s">
        <v>156</v>
      </c>
      <c r="B13" s="84">
        <f t="shared" ref="B13:C16" si="2">SUM(E13,H13)</f>
        <v>145</v>
      </c>
      <c r="C13" s="84">
        <f t="shared" si="2"/>
        <v>12314145</v>
      </c>
      <c r="D13" s="84">
        <f>C13/B13</f>
        <v>84925.137931034478</v>
      </c>
      <c r="E13" s="84">
        <v>57</v>
      </c>
      <c r="F13" s="84">
        <v>9494119</v>
      </c>
      <c r="G13" s="84">
        <f>F13/E13</f>
        <v>166563.49122807017</v>
      </c>
      <c r="H13" s="84">
        <v>88</v>
      </c>
      <c r="I13" s="84">
        <v>2820026</v>
      </c>
      <c r="J13" s="84">
        <f t="shared" si="1"/>
        <v>32045.75</v>
      </c>
      <c r="K13" s="55" t="s">
        <v>166</v>
      </c>
    </row>
    <row r="14" spans="1:11" ht="13.5" customHeight="1">
      <c r="A14" s="56" t="s">
        <v>157</v>
      </c>
      <c r="B14" s="84">
        <f t="shared" si="2"/>
        <v>104</v>
      </c>
      <c r="C14" s="84">
        <f t="shared" si="2"/>
        <v>13646829</v>
      </c>
      <c r="D14" s="84">
        <f>C14/B14</f>
        <v>131219.50961538462</v>
      </c>
      <c r="E14" s="84">
        <v>35</v>
      </c>
      <c r="F14" s="84">
        <v>9540659</v>
      </c>
      <c r="G14" s="84">
        <f>F14/E14</f>
        <v>272590.25714285712</v>
      </c>
      <c r="H14" s="84">
        <v>69</v>
      </c>
      <c r="I14" s="84">
        <v>4106170</v>
      </c>
      <c r="J14" s="84">
        <f t="shared" si="1"/>
        <v>59509.710144927536</v>
      </c>
      <c r="K14" s="55" t="s">
        <v>167</v>
      </c>
    </row>
    <row r="15" spans="1:11" ht="13.5" customHeight="1">
      <c r="A15" s="56" t="s">
        <v>158</v>
      </c>
      <c r="B15" s="84">
        <f t="shared" si="2"/>
        <v>51</v>
      </c>
      <c r="C15" s="84">
        <f t="shared" si="2"/>
        <v>10671918</v>
      </c>
      <c r="D15" s="84">
        <f>C15/B15</f>
        <v>209253.29411764705</v>
      </c>
      <c r="E15" s="84">
        <v>20</v>
      </c>
      <c r="F15" s="84">
        <v>6233553</v>
      </c>
      <c r="G15" s="84">
        <f>F15/E15</f>
        <v>311677.65000000002</v>
      </c>
      <c r="H15" s="84">
        <v>31</v>
      </c>
      <c r="I15" s="84">
        <v>4438365</v>
      </c>
      <c r="J15" s="84">
        <f t="shared" si="1"/>
        <v>143173.06451612903</v>
      </c>
      <c r="K15" s="55" t="s">
        <v>168</v>
      </c>
    </row>
    <row r="16" spans="1:11" s="69" customFormat="1" ht="13.5" customHeight="1">
      <c r="A16" s="56" t="s">
        <v>159</v>
      </c>
      <c r="B16" s="89">
        <f t="shared" si="2"/>
        <v>19</v>
      </c>
      <c r="C16" s="89">
        <f t="shared" si="2"/>
        <v>10432250</v>
      </c>
      <c r="D16" s="89">
        <f>C16/B16</f>
        <v>549065.78947368416</v>
      </c>
      <c r="E16" s="89">
        <v>5</v>
      </c>
      <c r="F16" s="89">
        <v>4289003</v>
      </c>
      <c r="G16" s="89">
        <f>F16/E16</f>
        <v>857800.6</v>
      </c>
      <c r="H16" s="89">
        <v>14</v>
      </c>
      <c r="I16" s="89">
        <v>6143247</v>
      </c>
      <c r="J16" s="151">
        <f>I16/H16</f>
        <v>438803.35714285716</v>
      </c>
      <c r="K16" s="55" t="s">
        <v>169</v>
      </c>
    </row>
    <row r="17" spans="1:11" ht="6" customHeight="1" thickBot="1">
      <c r="A17" s="54"/>
      <c r="B17" s="63"/>
      <c r="C17" s="63"/>
      <c r="D17" s="63"/>
      <c r="E17" s="63"/>
      <c r="F17" s="63"/>
      <c r="G17" s="63"/>
      <c r="H17" s="63"/>
      <c r="I17" s="63"/>
      <c r="J17" s="65"/>
      <c r="K17" s="52"/>
    </row>
    <row r="18" spans="1:11" s="22" customFormat="1" ht="13.5" customHeight="1">
      <c r="A18" s="255" t="s">
        <v>453</v>
      </c>
      <c r="B18" s="256"/>
      <c r="C18" s="256"/>
      <c r="D18" s="256"/>
      <c r="E18" s="256"/>
      <c r="F18" s="255"/>
      <c r="G18" s="255"/>
      <c r="H18" s="255"/>
      <c r="I18" s="255"/>
      <c r="J18" s="255"/>
      <c r="K18" s="255"/>
    </row>
  </sheetData>
  <mergeCells count="11">
    <mergeCell ref="F1:K1"/>
    <mergeCell ref="A1:E1"/>
    <mergeCell ref="A2:E2"/>
    <mergeCell ref="F2:K2"/>
    <mergeCell ref="A18:E18"/>
    <mergeCell ref="F18:K18"/>
    <mergeCell ref="K3:K4"/>
    <mergeCell ref="A3:A4"/>
    <mergeCell ref="B3:D3"/>
    <mergeCell ref="F3:G3"/>
    <mergeCell ref="H3:J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election activeCell="E16" sqref="E16"/>
    </sheetView>
  </sheetViews>
  <sheetFormatPr defaultRowHeight="13.5"/>
  <cols>
    <col min="1" max="1" width="17.5" style="1" customWidth="1"/>
    <col min="2" max="9" width="9.125" style="1" customWidth="1"/>
    <col min="10" max="16384" width="9" style="3"/>
  </cols>
  <sheetData>
    <row r="1" spans="1:9" ht="13.5" customHeight="1">
      <c r="A1" s="250" t="s">
        <v>270</v>
      </c>
      <c r="B1" s="250"/>
      <c r="C1" s="250"/>
      <c r="D1" s="250"/>
      <c r="E1" s="250"/>
      <c r="F1" s="250"/>
      <c r="G1" s="250"/>
      <c r="H1" s="250"/>
      <c r="I1" s="250"/>
    </row>
    <row r="2" spans="1:9" ht="13.5" customHeight="1" thickBot="1">
      <c r="A2" s="230" t="s">
        <v>278</v>
      </c>
      <c r="B2" s="230"/>
      <c r="C2" s="230"/>
      <c r="D2" s="230"/>
      <c r="E2" s="230"/>
      <c r="F2" s="230"/>
      <c r="G2" s="230"/>
      <c r="H2" s="230"/>
      <c r="I2" s="230"/>
    </row>
    <row r="3" spans="1:9" ht="16.5" customHeight="1">
      <c r="A3" s="236" t="s">
        <v>129</v>
      </c>
      <c r="B3" s="236" t="s">
        <v>124</v>
      </c>
      <c r="C3" s="236" t="s">
        <v>130</v>
      </c>
      <c r="D3" s="251" t="s">
        <v>352</v>
      </c>
      <c r="E3" s="49" t="s">
        <v>125</v>
      </c>
      <c r="F3" s="251" t="s">
        <v>353</v>
      </c>
      <c r="G3" s="49" t="s">
        <v>132</v>
      </c>
      <c r="H3" s="49" t="s">
        <v>126</v>
      </c>
      <c r="I3" s="253" t="s">
        <v>354</v>
      </c>
    </row>
    <row r="4" spans="1:9" ht="14.25" customHeight="1">
      <c r="A4" s="249"/>
      <c r="B4" s="249"/>
      <c r="C4" s="249"/>
      <c r="D4" s="252"/>
      <c r="E4" s="6" t="s">
        <v>127</v>
      </c>
      <c r="F4" s="252"/>
      <c r="G4" s="6" t="s">
        <v>133</v>
      </c>
      <c r="H4" s="6" t="s">
        <v>134</v>
      </c>
      <c r="I4" s="245"/>
    </row>
    <row r="5" spans="1:9" ht="16.5" customHeight="1">
      <c r="A5" s="237"/>
      <c r="B5" s="237"/>
      <c r="C5" s="237"/>
      <c r="D5" s="234"/>
      <c r="E5" s="51" t="s">
        <v>128</v>
      </c>
      <c r="F5" s="234"/>
      <c r="G5" s="51" t="s">
        <v>131</v>
      </c>
      <c r="H5" s="51" t="s">
        <v>131</v>
      </c>
      <c r="I5" s="254"/>
    </row>
    <row r="6" spans="1:9" s="69" customFormat="1" ht="6" customHeight="1">
      <c r="A6" s="10"/>
      <c r="B6" s="89"/>
      <c r="C6" s="89"/>
      <c r="D6" s="89"/>
      <c r="E6" s="89"/>
      <c r="F6" s="89"/>
      <c r="G6" s="89"/>
      <c r="H6" s="89"/>
      <c r="I6" s="89"/>
    </row>
    <row r="7" spans="1:9" ht="13.5" customHeight="1">
      <c r="A7" s="6" t="s">
        <v>135</v>
      </c>
      <c r="B7" s="84">
        <f>SUM(C7:I7)</f>
        <v>38767</v>
      </c>
      <c r="C7" s="84">
        <f>SUM(C9:C17)</f>
        <v>10815</v>
      </c>
      <c r="D7" s="84">
        <f t="shared" ref="D7:I7" si="0">SUM(D9:D17)</f>
        <v>1967</v>
      </c>
      <c r="E7" s="84">
        <f t="shared" si="0"/>
        <v>2794</v>
      </c>
      <c r="F7" s="84">
        <f t="shared" si="0"/>
        <v>11205</v>
      </c>
      <c r="G7" s="84">
        <f t="shared" si="0"/>
        <v>1330</v>
      </c>
      <c r="H7" s="84">
        <f t="shared" si="0"/>
        <v>1724</v>
      </c>
      <c r="I7" s="84">
        <f t="shared" si="0"/>
        <v>8932</v>
      </c>
    </row>
    <row r="8" spans="1:9" ht="6" customHeight="1">
      <c r="A8" s="56"/>
      <c r="B8" s="84" t="s">
        <v>420</v>
      </c>
      <c r="C8" s="84"/>
      <c r="D8" s="84"/>
      <c r="E8" s="84"/>
      <c r="F8" s="84"/>
      <c r="G8" s="84"/>
      <c r="H8" s="84"/>
      <c r="I8" s="84"/>
    </row>
    <row r="9" spans="1:9" ht="13.5" customHeight="1">
      <c r="A9" s="56" t="s">
        <v>136</v>
      </c>
      <c r="B9" s="84">
        <f>SUM(C9:I9)</f>
        <v>3878</v>
      </c>
      <c r="C9" s="84">
        <v>456</v>
      </c>
      <c r="D9" s="84">
        <v>9</v>
      </c>
      <c r="E9" s="84">
        <v>463</v>
      </c>
      <c r="F9" s="84">
        <v>1533</v>
      </c>
      <c r="G9" s="84">
        <v>125</v>
      </c>
      <c r="H9" s="84">
        <v>297</v>
      </c>
      <c r="I9" s="84">
        <v>995</v>
      </c>
    </row>
    <row r="10" spans="1:9" ht="13.5" customHeight="1">
      <c r="A10" s="56" t="s">
        <v>137</v>
      </c>
      <c r="B10" s="84">
        <f>SUM(C10:I10)</f>
        <v>4891</v>
      </c>
      <c r="C10" s="84">
        <v>991</v>
      </c>
      <c r="D10" s="85">
        <v>8</v>
      </c>
      <c r="E10" s="84">
        <v>770</v>
      </c>
      <c r="F10" s="84">
        <v>1536</v>
      </c>
      <c r="G10" s="84">
        <v>135</v>
      </c>
      <c r="H10" s="84">
        <v>232</v>
      </c>
      <c r="I10" s="84">
        <v>1219</v>
      </c>
    </row>
    <row r="11" spans="1:9" ht="13.5" customHeight="1">
      <c r="A11" s="56" t="s">
        <v>138</v>
      </c>
      <c r="B11" s="84">
        <f>SUM(C11:I11)</f>
        <v>7828</v>
      </c>
      <c r="C11" s="84">
        <v>2108</v>
      </c>
      <c r="D11" s="85">
        <v>0</v>
      </c>
      <c r="E11" s="84">
        <v>772</v>
      </c>
      <c r="F11" s="84">
        <v>1903</v>
      </c>
      <c r="G11" s="84">
        <v>125</v>
      </c>
      <c r="H11" s="84">
        <v>287</v>
      </c>
      <c r="I11" s="84">
        <v>2633</v>
      </c>
    </row>
    <row r="12" spans="1:9" ht="13.5" customHeight="1">
      <c r="A12" s="56" t="s">
        <v>139</v>
      </c>
      <c r="B12" s="84">
        <f>SUM(C12:I12)</f>
        <v>7896</v>
      </c>
      <c r="C12" s="84">
        <v>2497</v>
      </c>
      <c r="D12" s="85">
        <v>13</v>
      </c>
      <c r="E12" s="84">
        <v>438</v>
      </c>
      <c r="F12" s="84">
        <v>2427</v>
      </c>
      <c r="G12" s="84">
        <v>365</v>
      </c>
      <c r="H12" s="84">
        <v>307</v>
      </c>
      <c r="I12" s="85">
        <v>1849</v>
      </c>
    </row>
    <row r="13" spans="1:9" ht="6" customHeight="1">
      <c r="A13" s="56"/>
      <c r="B13" s="84"/>
      <c r="C13" s="84"/>
      <c r="D13" s="84"/>
      <c r="E13" s="84"/>
      <c r="F13" s="84"/>
      <c r="G13" s="84"/>
      <c r="H13" s="84"/>
      <c r="I13" s="84"/>
    </row>
    <row r="14" spans="1:9" ht="13.5" customHeight="1">
      <c r="A14" s="56" t="s">
        <v>140</v>
      </c>
      <c r="B14" s="84">
        <f>SUM(C14:I14)</f>
        <v>3437</v>
      </c>
      <c r="C14" s="84">
        <v>1382</v>
      </c>
      <c r="D14" s="85">
        <v>0</v>
      </c>
      <c r="E14" s="84">
        <v>120</v>
      </c>
      <c r="F14" s="84">
        <v>1082</v>
      </c>
      <c r="G14" s="85">
        <v>240</v>
      </c>
      <c r="H14" s="85">
        <v>102</v>
      </c>
      <c r="I14" s="84">
        <v>511</v>
      </c>
    </row>
    <row r="15" spans="1:9" ht="13.5" customHeight="1">
      <c r="A15" s="56" t="s">
        <v>141</v>
      </c>
      <c r="B15" s="84">
        <f>SUM(C15:I15)</f>
        <v>4040</v>
      </c>
      <c r="C15" s="84">
        <v>1386</v>
      </c>
      <c r="D15" s="85">
        <v>42</v>
      </c>
      <c r="E15" s="85">
        <v>102</v>
      </c>
      <c r="F15" s="84">
        <v>1118</v>
      </c>
      <c r="G15" s="85">
        <v>206</v>
      </c>
      <c r="H15" s="85">
        <v>174</v>
      </c>
      <c r="I15" s="84">
        <v>1012</v>
      </c>
    </row>
    <row r="16" spans="1:9" ht="13.5" customHeight="1">
      <c r="A16" s="56" t="s">
        <v>142</v>
      </c>
      <c r="B16" s="84">
        <f>SUM(C16:I16)</f>
        <v>3679</v>
      </c>
      <c r="C16" s="84">
        <v>1339</v>
      </c>
      <c r="D16" s="85">
        <v>181</v>
      </c>
      <c r="E16" s="90">
        <v>129</v>
      </c>
      <c r="F16" s="85">
        <v>1234</v>
      </c>
      <c r="G16" s="85">
        <v>134</v>
      </c>
      <c r="H16" s="85">
        <v>188</v>
      </c>
      <c r="I16" s="85">
        <v>474</v>
      </c>
    </row>
    <row r="17" spans="1:9" s="69" customFormat="1" ht="13.5" customHeight="1">
      <c r="A17" s="56" t="s">
        <v>143</v>
      </c>
      <c r="B17" s="84">
        <f>SUM(C17:I17)</f>
        <v>3118</v>
      </c>
      <c r="C17" s="89">
        <v>656</v>
      </c>
      <c r="D17" s="89">
        <v>1714</v>
      </c>
      <c r="E17" s="90">
        <v>0</v>
      </c>
      <c r="F17" s="90">
        <v>372</v>
      </c>
      <c r="G17" s="90">
        <v>0</v>
      </c>
      <c r="H17" s="90">
        <v>137</v>
      </c>
      <c r="I17" s="90">
        <v>239</v>
      </c>
    </row>
    <row r="18" spans="1:9" ht="6" customHeight="1" thickBot="1">
      <c r="A18" s="54"/>
      <c r="B18" s="84"/>
      <c r="C18" s="86"/>
      <c r="D18" s="86"/>
      <c r="E18" s="85"/>
      <c r="F18" s="87"/>
      <c r="G18" s="85"/>
      <c r="H18" s="85"/>
      <c r="I18" s="85"/>
    </row>
    <row r="19" spans="1:9" s="22" customFormat="1" ht="13.5" customHeight="1">
      <c r="A19" s="242" t="s">
        <v>453</v>
      </c>
      <c r="B19" s="242"/>
      <c r="C19" s="242"/>
      <c r="D19" s="242"/>
      <c r="E19" s="242"/>
      <c r="F19" s="242"/>
      <c r="G19" s="242"/>
      <c r="H19" s="242"/>
      <c r="I19" s="242"/>
    </row>
    <row r="20" spans="1:9" s="22" customFormat="1" ht="13.5" customHeight="1">
      <c r="A20" s="260"/>
      <c r="B20" s="261"/>
      <c r="C20" s="261"/>
      <c r="D20" s="261"/>
      <c r="E20" s="261"/>
      <c r="F20" s="261"/>
      <c r="G20" s="261"/>
      <c r="H20" s="261"/>
      <c r="I20" s="261"/>
    </row>
  </sheetData>
  <mergeCells count="10">
    <mergeCell ref="A19:I19"/>
    <mergeCell ref="A20:I20"/>
    <mergeCell ref="A1:I1"/>
    <mergeCell ref="A2:I2"/>
    <mergeCell ref="A3:A5"/>
    <mergeCell ref="B3:B5"/>
    <mergeCell ref="C3:C5"/>
    <mergeCell ref="D3:D5"/>
    <mergeCell ref="F3:F5"/>
    <mergeCell ref="I3:I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zoomScaleNormal="100" workbookViewId="0">
      <selection activeCell="J63" sqref="J63"/>
    </sheetView>
  </sheetViews>
  <sheetFormatPr defaultRowHeight="13.5"/>
  <cols>
    <col min="1" max="1" width="2.125" style="95" customWidth="1"/>
    <col min="2" max="2" width="3.625" style="95" customWidth="1"/>
    <col min="3" max="3" width="1.875" style="95" customWidth="1"/>
    <col min="4" max="4" width="24.5" style="95" customWidth="1"/>
    <col min="5" max="5" width="1" style="95" customWidth="1"/>
    <col min="6" max="7" width="8.125" style="95" customWidth="1"/>
    <col min="8" max="8" width="12.25" style="95" customWidth="1"/>
    <col min="9" max="10" width="8.125" style="95" customWidth="1"/>
    <col min="11" max="11" width="12.25" style="95" customWidth="1"/>
    <col min="12" max="12" width="2.125" style="95" customWidth="1"/>
    <col min="13" max="13" width="3.625" style="95" customWidth="1"/>
    <col min="14" max="14" width="1.875" style="95" customWidth="1"/>
    <col min="15" max="15" width="24.5" style="95" customWidth="1"/>
    <col min="16" max="16" width="1.875" style="95" customWidth="1"/>
    <col min="17" max="18" width="8.125" style="95" customWidth="1"/>
    <col min="19" max="19" width="12.25" style="95" customWidth="1"/>
    <col min="20" max="21" width="8.125" style="95" customWidth="1"/>
    <col min="22" max="22" width="12.25" style="95" customWidth="1"/>
    <col min="23" max="16384" width="9" style="76"/>
  </cols>
  <sheetData>
    <row r="1" spans="1:25" ht="17.25">
      <c r="A1" s="274" t="s">
        <v>609</v>
      </c>
      <c r="B1" s="274"/>
      <c r="C1" s="274"/>
      <c r="D1" s="274"/>
      <c r="E1" s="274"/>
      <c r="F1" s="274"/>
      <c r="G1" s="274"/>
      <c r="H1" s="274"/>
      <c r="I1" s="275"/>
      <c r="J1" s="275"/>
      <c r="K1" s="275"/>
      <c r="L1" s="272" t="s">
        <v>4</v>
      </c>
      <c r="M1" s="272"/>
      <c r="N1" s="272"/>
      <c r="O1" s="272"/>
      <c r="P1" s="272"/>
      <c r="Q1" s="272"/>
      <c r="R1" s="272"/>
      <c r="S1" s="272"/>
      <c r="T1" s="273"/>
      <c r="U1" s="273"/>
      <c r="V1" s="273"/>
    </row>
    <row r="3" spans="1:25" ht="15.75" customHeight="1">
      <c r="A3" s="276" t="s">
        <v>5</v>
      </c>
      <c r="B3" s="276"/>
      <c r="C3" s="276"/>
      <c r="D3" s="276"/>
      <c r="E3" s="276"/>
      <c r="F3" s="276"/>
      <c r="G3" s="276"/>
      <c r="H3" s="276"/>
      <c r="I3" s="275"/>
      <c r="J3" s="275"/>
      <c r="K3" s="275"/>
      <c r="L3" s="279" t="s">
        <v>2</v>
      </c>
      <c r="M3" s="279"/>
      <c r="N3" s="279"/>
      <c r="O3" s="279"/>
      <c r="P3" s="279"/>
      <c r="Q3" s="279"/>
      <c r="R3" s="279"/>
      <c r="S3" s="279"/>
      <c r="T3" s="273"/>
      <c r="U3" s="273"/>
      <c r="V3" s="273"/>
    </row>
    <row r="5" spans="1:25" ht="15.75" customHeight="1" thickBot="1">
      <c r="A5" s="280"/>
      <c r="B5" s="280"/>
      <c r="C5" s="280"/>
      <c r="D5" s="280"/>
      <c r="E5" s="280"/>
      <c r="F5" s="280"/>
      <c r="G5" s="280"/>
      <c r="H5" s="280"/>
      <c r="I5" s="96"/>
      <c r="J5" s="96"/>
      <c r="K5" s="96"/>
      <c r="L5" s="277" t="s">
        <v>345</v>
      </c>
      <c r="M5" s="277"/>
      <c r="N5" s="277"/>
      <c r="O5" s="277"/>
      <c r="P5" s="277"/>
      <c r="Q5" s="277"/>
      <c r="R5" s="277"/>
      <c r="S5" s="277"/>
      <c r="T5" s="278"/>
      <c r="U5" s="278"/>
      <c r="V5" s="278"/>
    </row>
    <row r="6" spans="1:25" ht="24" customHeight="1">
      <c r="A6" s="266" t="s">
        <v>170</v>
      </c>
      <c r="B6" s="266"/>
      <c r="C6" s="266"/>
      <c r="D6" s="266"/>
      <c r="E6" s="267"/>
      <c r="F6" s="265" t="s">
        <v>421</v>
      </c>
      <c r="G6" s="265"/>
      <c r="H6" s="265"/>
      <c r="I6" s="270" t="s">
        <v>422</v>
      </c>
      <c r="J6" s="271"/>
      <c r="K6" s="271"/>
      <c r="L6" s="266" t="s">
        <v>170</v>
      </c>
      <c r="M6" s="266"/>
      <c r="N6" s="266"/>
      <c r="O6" s="266"/>
      <c r="P6" s="267"/>
      <c r="Q6" s="270" t="s">
        <v>389</v>
      </c>
      <c r="R6" s="271"/>
      <c r="S6" s="271"/>
      <c r="T6" s="270" t="s">
        <v>422</v>
      </c>
      <c r="U6" s="271"/>
      <c r="V6" s="271"/>
      <c r="Y6" s="76" t="s">
        <v>340</v>
      </c>
    </row>
    <row r="7" spans="1:25" ht="24" customHeight="1">
      <c r="A7" s="265"/>
      <c r="B7" s="265"/>
      <c r="C7" s="265"/>
      <c r="D7" s="265"/>
      <c r="E7" s="268"/>
      <c r="F7" s="94" t="s">
        <v>386</v>
      </c>
      <c r="G7" s="94" t="s">
        <v>387</v>
      </c>
      <c r="H7" s="92" t="s">
        <v>388</v>
      </c>
      <c r="I7" s="99" t="s">
        <v>171</v>
      </c>
      <c r="J7" s="94" t="s">
        <v>172</v>
      </c>
      <c r="K7" s="92" t="s">
        <v>173</v>
      </c>
      <c r="L7" s="265"/>
      <c r="M7" s="265"/>
      <c r="N7" s="265"/>
      <c r="O7" s="265"/>
      <c r="P7" s="268"/>
      <c r="Q7" s="100" t="s">
        <v>171</v>
      </c>
      <c r="R7" s="94" t="s">
        <v>172</v>
      </c>
      <c r="S7" s="92" t="s">
        <v>173</v>
      </c>
      <c r="T7" s="100" t="s">
        <v>171</v>
      </c>
      <c r="U7" s="94" t="s">
        <v>172</v>
      </c>
      <c r="V7" s="92" t="s">
        <v>173</v>
      </c>
    </row>
    <row r="8" spans="1:25" ht="9" customHeight="1">
      <c r="A8" s="101"/>
      <c r="B8" s="101"/>
      <c r="C8" s="101"/>
      <c r="D8" s="101"/>
      <c r="E8" s="102"/>
      <c r="F8" s="101"/>
      <c r="G8" s="101"/>
      <c r="H8" s="101"/>
      <c r="I8" s="101"/>
      <c r="J8" s="101"/>
      <c r="K8" s="101"/>
      <c r="L8" s="101"/>
      <c r="M8" s="101"/>
      <c r="N8" s="101"/>
      <c r="O8" s="101"/>
      <c r="P8" s="102"/>
      <c r="Q8" s="101"/>
      <c r="R8" s="101"/>
      <c r="S8" s="101"/>
      <c r="T8" s="101"/>
      <c r="U8" s="101"/>
      <c r="V8" s="101"/>
    </row>
    <row r="9" spans="1:25" ht="21" customHeight="1">
      <c r="A9" s="266" t="s">
        <v>174</v>
      </c>
      <c r="B9" s="266"/>
      <c r="C9" s="266"/>
      <c r="D9" s="266"/>
      <c r="E9" s="267"/>
      <c r="F9" s="204">
        <v>6257</v>
      </c>
      <c r="G9" s="204">
        <v>41188</v>
      </c>
      <c r="H9" s="204">
        <v>136544915</v>
      </c>
      <c r="I9" s="204">
        <v>5967</v>
      </c>
      <c r="J9" s="204">
        <v>38767</v>
      </c>
      <c r="K9" s="204">
        <v>114714303</v>
      </c>
      <c r="L9" s="104"/>
      <c r="M9" s="104"/>
      <c r="N9" s="262" t="s">
        <v>119</v>
      </c>
      <c r="O9" s="262"/>
      <c r="P9" s="107"/>
      <c r="Q9" s="204">
        <v>2038</v>
      </c>
      <c r="R9" s="204">
        <v>10912</v>
      </c>
      <c r="S9" s="204">
        <v>12738366</v>
      </c>
      <c r="T9" s="204">
        <v>1964</v>
      </c>
      <c r="U9" s="204">
        <v>11205</v>
      </c>
      <c r="V9" s="204">
        <v>12742043</v>
      </c>
    </row>
    <row r="10" spans="1:25" ht="21" customHeight="1">
      <c r="A10" s="105"/>
      <c r="B10" s="105"/>
      <c r="C10" s="105"/>
      <c r="D10" s="79"/>
      <c r="E10" s="106"/>
      <c r="F10" s="204"/>
      <c r="G10" s="204"/>
      <c r="H10" s="204"/>
      <c r="I10" s="204"/>
      <c r="J10" s="204"/>
      <c r="K10" s="204"/>
      <c r="L10" s="104"/>
      <c r="M10" s="104"/>
      <c r="N10" s="105"/>
      <c r="O10" s="45" t="s">
        <v>198</v>
      </c>
      <c r="P10" s="106"/>
      <c r="Q10" s="204">
        <v>118</v>
      </c>
      <c r="R10" s="204">
        <v>2054</v>
      </c>
      <c r="S10" s="204">
        <v>4638066</v>
      </c>
      <c r="T10" s="204">
        <v>125</v>
      </c>
      <c r="U10" s="204">
        <v>2579</v>
      </c>
      <c r="V10" s="204">
        <v>4482974</v>
      </c>
    </row>
    <row r="11" spans="1:25" ht="21" customHeight="1">
      <c r="A11" s="269"/>
      <c r="B11" s="269"/>
      <c r="C11" s="262" t="s">
        <v>175</v>
      </c>
      <c r="D11" s="262"/>
      <c r="E11" s="107"/>
      <c r="F11" s="204">
        <v>1309</v>
      </c>
      <c r="G11" s="204">
        <v>12433</v>
      </c>
      <c r="H11" s="204">
        <v>91888783</v>
      </c>
      <c r="I11" s="204">
        <v>1189</v>
      </c>
      <c r="J11" s="204">
        <v>10815</v>
      </c>
      <c r="K11" s="204">
        <v>74223288</v>
      </c>
      <c r="L11" s="104"/>
      <c r="M11" s="104"/>
      <c r="N11" s="105"/>
      <c r="O11" s="45" t="s">
        <v>199</v>
      </c>
      <c r="P11" s="106"/>
      <c r="Q11" s="204">
        <v>236</v>
      </c>
      <c r="R11" s="204">
        <v>775</v>
      </c>
      <c r="S11" s="204">
        <v>1588849</v>
      </c>
      <c r="T11" s="204">
        <v>221</v>
      </c>
      <c r="U11" s="204">
        <v>628</v>
      </c>
      <c r="V11" s="204">
        <v>1071216</v>
      </c>
    </row>
    <row r="12" spans="1:25" ht="21" customHeight="1">
      <c r="A12" s="97"/>
      <c r="B12" s="97"/>
      <c r="C12" s="108"/>
      <c r="D12" s="45" t="s">
        <v>176</v>
      </c>
      <c r="E12" s="46"/>
      <c r="F12" s="204">
        <v>7</v>
      </c>
      <c r="G12" s="204">
        <v>39</v>
      </c>
      <c r="H12" s="205" t="s">
        <v>608</v>
      </c>
      <c r="I12" s="204">
        <v>6</v>
      </c>
      <c r="J12" s="204">
        <v>47</v>
      </c>
      <c r="K12" s="206">
        <v>155608</v>
      </c>
      <c r="L12" s="104"/>
      <c r="M12" s="104"/>
      <c r="N12" s="105"/>
      <c r="O12" s="45" t="s">
        <v>200</v>
      </c>
      <c r="P12" s="106"/>
      <c r="Q12" s="204">
        <v>72</v>
      </c>
      <c r="R12" s="204">
        <v>210</v>
      </c>
      <c r="S12" s="204">
        <v>281478</v>
      </c>
      <c r="T12" s="204">
        <v>68</v>
      </c>
      <c r="U12" s="204">
        <v>198</v>
      </c>
      <c r="V12" s="204">
        <v>204870</v>
      </c>
    </row>
    <row r="13" spans="1:25" ht="21" customHeight="1">
      <c r="A13" s="97"/>
      <c r="B13" s="97"/>
      <c r="C13" s="108"/>
      <c r="D13" s="45" t="s">
        <v>177</v>
      </c>
      <c r="E13" s="46"/>
      <c r="F13" s="204">
        <v>2</v>
      </c>
      <c r="G13" s="206">
        <v>12</v>
      </c>
      <c r="H13" s="205" t="s">
        <v>608</v>
      </c>
      <c r="I13" s="204">
        <v>6</v>
      </c>
      <c r="J13" s="206">
        <v>32</v>
      </c>
      <c r="K13" s="206">
        <v>99394</v>
      </c>
      <c r="L13" s="104"/>
      <c r="M13" s="104"/>
      <c r="N13" s="105"/>
      <c r="O13" s="45" t="s">
        <v>201</v>
      </c>
      <c r="P13" s="106"/>
      <c r="Q13" s="204">
        <v>181</v>
      </c>
      <c r="R13" s="204">
        <v>535</v>
      </c>
      <c r="S13" s="204">
        <v>453236</v>
      </c>
      <c r="T13" s="204">
        <v>178</v>
      </c>
      <c r="U13" s="204">
        <v>475</v>
      </c>
      <c r="V13" s="204">
        <v>406409</v>
      </c>
    </row>
    <row r="14" spans="1:25" ht="21" customHeight="1">
      <c r="A14" s="97"/>
      <c r="B14" s="97"/>
      <c r="C14" s="108"/>
      <c r="D14" s="45" t="s">
        <v>178</v>
      </c>
      <c r="E14" s="46"/>
      <c r="F14" s="204">
        <v>33</v>
      </c>
      <c r="G14" s="204">
        <v>235</v>
      </c>
      <c r="H14" s="204">
        <v>522396</v>
      </c>
      <c r="I14" s="204">
        <v>35</v>
      </c>
      <c r="J14" s="204">
        <v>241</v>
      </c>
      <c r="K14" s="204">
        <v>505313</v>
      </c>
      <c r="L14" s="104"/>
      <c r="M14" s="104"/>
      <c r="N14" s="105"/>
      <c r="O14" s="45" t="s">
        <v>368</v>
      </c>
      <c r="P14" s="106"/>
      <c r="Q14" s="204">
        <v>215</v>
      </c>
      <c r="R14" s="204">
        <v>639</v>
      </c>
      <c r="S14" s="204">
        <v>560946</v>
      </c>
      <c r="T14" s="204">
        <v>197</v>
      </c>
      <c r="U14" s="204">
        <v>614</v>
      </c>
      <c r="V14" s="204">
        <v>543967</v>
      </c>
    </row>
    <row r="15" spans="1:25" ht="21" customHeight="1">
      <c r="A15" s="97"/>
      <c r="B15" s="97"/>
      <c r="C15" s="108"/>
      <c r="D15" s="45" t="s">
        <v>179</v>
      </c>
      <c r="E15" s="46"/>
      <c r="F15" s="204">
        <v>254</v>
      </c>
      <c r="G15" s="204">
        <v>2287</v>
      </c>
      <c r="H15" s="204">
        <v>21229895</v>
      </c>
      <c r="I15" s="204">
        <v>221</v>
      </c>
      <c r="J15" s="204">
        <v>1955</v>
      </c>
      <c r="K15" s="204">
        <v>11226017</v>
      </c>
      <c r="L15" s="104"/>
      <c r="M15" s="104"/>
      <c r="N15" s="105"/>
      <c r="O15" s="45" t="s">
        <v>202</v>
      </c>
      <c r="P15" s="106"/>
      <c r="Q15" s="204">
        <v>346</v>
      </c>
      <c r="R15" s="204">
        <v>1629</v>
      </c>
      <c r="S15" s="204">
        <v>1117671</v>
      </c>
      <c r="T15" s="204">
        <v>302</v>
      </c>
      <c r="U15" s="204">
        <v>1443</v>
      </c>
      <c r="V15" s="204">
        <v>934902</v>
      </c>
    </row>
    <row r="16" spans="1:25" ht="21" customHeight="1">
      <c r="A16" s="97"/>
      <c r="B16" s="97"/>
      <c r="C16" s="108"/>
      <c r="D16" s="45" t="s">
        <v>180</v>
      </c>
      <c r="E16" s="46"/>
      <c r="F16" s="204">
        <v>197</v>
      </c>
      <c r="G16" s="204">
        <v>1833</v>
      </c>
      <c r="H16" s="204">
        <v>13133947</v>
      </c>
      <c r="I16" s="204">
        <v>184</v>
      </c>
      <c r="J16" s="204">
        <v>1657</v>
      </c>
      <c r="K16" s="204">
        <v>9124110</v>
      </c>
      <c r="L16" s="104"/>
      <c r="M16" s="104"/>
      <c r="N16" s="91"/>
      <c r="O16" s="45" t="s">
        <v>203</v>
      </c>
      <c r="P16" s="46"/>
      <c r="Q16" s="204">
        <v>120</v>
      </c>
      <c r="R16" s="204">
        <v>299</v>
      </c>
      <c r="S16" s="204">
        <v>267554</v>
      </c>
      <c r="T16" s="204">
        <v>109</v>
      </c>
      <c r="U16" s="204">
        <v>263</v>
      </c>
      <c r="V16" s="204">
        <v>184919</v>
      </c>
    </row>
    <row r="17" spans="1:22" ht="21" customHeight="1">
      <c r="A17" s="97"/>
      <c r="B17" s="97"/>
      <c r="C17" s="108"/>
      <c r="D17" s="45" t="s">
        <v>181</v>
      </c>
      <c r="E17" s="46"/>
      <c r="F17" s="204">
        <v>118</v>
      </c>
      <c r="G17" s="204">
        <v>735</v>
      </c>
      <c r="H17" s="204">
        <v>4578087</v>
      </c>
      <c r="I17" s="204">
        <v>114</v>
      </c>
      <c r="J17" s="204">
        <v>754</v>
      </c>
      <c r="K17" s="204">
        <v>4251374</v>
      </c>
      <c r="L17" s="104"/>
      <c r="M17" s="104"/>
      <c r="N17" s="91"/>
      <c r="O17" s="45" t="s">
        <v>204</v>
      </c>
      <c r="P17" s="46"/>
      <c r="Q17" s="204">
        <v>750</v>
      </c>
      <c r="R17" s="204">
        <v>4771</v>
      </c>
      <c r="S17" s="204">
        <v>3830566</v>
      </c>
      <c r="T17" s="204">
        <v>764</v>
      </c>
      <c r="U17" s="204">
        <v>5005</v>
      </c>
      <c r="V17" s="204">
        <v>4912786</v>
      </c>
    </row>
    <row r="18" spans="1:22" ht="21" customHeight="1">
      <c r="A18" s="97"/>
      <c r="B18" s="97"/>
      <c r="C18" s="108"/>
      <c r="D18" s="45" t="s">
        <v>182</v>
      </c>
      <c r="E18" s="46"/>
      <c r="F18" s="204">
        <v>34</v>
      </c>
      <c r="G18" s="204">
        <v>192</v>
      </c>
      <c r="H18" s="204">
        <v>828177</v>
      </c>
      <c r="I18" s="204">
        <v>37</v>
      </c>
      <c r="J18" s="204">
        <v>322</v>
      </c>
      <c r="K18" s="204">
        <v>2099828</v>
      </c>
      <c r="L18" s="104"/>
      <c r="M18" s="104"/>
      <c r="N18" s="91"/>
      <c r="O18" s="45"/>
      <c r="P18" s="46"/>
      <c r="Q18" s="204"/>
      <c r="R18" s="204"/>
      <c r="S18" s="204"/>
      <c r="T18" s="204"/>
      <c r="U18" s="204"/>
      <c r="V18" s="204"/>
    </row>
    <row r="19" spans="1:22" ht="21" customHeight="1">
      <c r="A19" s="97"/>
      <c r="B19" s="97"/>
      <c r="C19" s="108"/>
      <c r="D19" s="45" t="s">
        <v>183</v>
      </c>
      <c r="E19" s="46"/>
      <c r="F19" s="204">
        <v>58</v>
      </c>
      <c r="G19" s="204">
        <v>512</v>
      </c>
      <c r="H19" s="204">
        <v>9366057</v>
      </c>
      <c r="I19" s="204">
        <v>54</v>
      </c>
      <c r="J19" s="204">
        <v>436</v>
      </c>
      <c r="K19" s="204">
        <v>12096292</v>
      </c>
      <c r="L19" s="104"/>
      <c r="M19" s="104"/>
      <c r="N19" s="263" t="s">
        <v>120</v>
      </c>
      <c r="O19" s="264"/>
      <c r="P19" s="107"/>
      <c r="Q19" s="204">
        <v>179</v>
      </c>
      <c r="R19" s="204">
        <v>1307</v>
      </c>
      <c r="S19" s="204">
        <v>3360728</v>
      </c>
      <c r="T19" s="204">
        <v>180</v>
      </c>
      <c r="U19" s="204">
        <v>1330</v>
      </c>
      <c r="V19" s="204">
        <v>3177829</v>
      </c>
    </row>
    <row r="20" spans="1:22" ht="21" customHeight="1">
      <c r="A20" s="97"/>
      <c r="B20" s="97"/>
      <c r="C20" s="108"/>
      <c r="D20" s="45" t="s">
        <v>184</v>
      </c>
      <c r="E20" s="46"/>
      <c r="F20" s="204">
        <v>19</v>
      </c>
      <c r="G20" s="204">
        <v>179</v>
      </c>
      <c r="H20" s="204">
        <v>1822621</v>
      </c>
      <c r="I20" s="204">
        <v>21</v>
      </c>
      <c r="J20" s="204">
        <v>201</v>
      </c>
      <c r="K20" s="204">
        <v>3077873</v>
      </c>
      <c r="L20" s="104"/>
      <c r="M20" s="104"/>
      <c r="N20" s="91"/>
      <c r="O20" s="45" t="s">
        <v>205</v>
      </c>
      <c r="P20" s="46"/>
      <c r="Q20" s="204">
        <v>177</v>
      </c>
      <c r="R20" s="204">
        <v>1304</v>
      </c>
      <c r="S20" s="205" t="s">
        <v>608</v>
      </c>
      <c r="T20" s="204">
        <v>178</v>
      </c>
      <c r="U20" s="204">
        <v>1326</v>
      </c>
      <c r="V20" s="205" t="s">
        <v>608</v>
      </c>
    </row>
    <row r="21" spans="1:22" ht="21" customHeight="1">
      <c r="A21" s="97"/>
      <c r="B21" s="97"/>
      <c r="C21" s="108"/>
      <c r="D21" s="45" t="s">
        <v>185</v>
      </c>
      <c r="E21" s="46"/>
      <c r="F21" s="204">
        <v>109</v>
      </c>
      <c r="G21" s="204">
        <v>1430</v>
      </c>
      <c r="H21" s="204">
        <v>15510879</v>
      </c>
      <c r="I21" s="204">
        <v>98</v>
      </c>
      <c r="J21" s="204">
        <v>1117</v>
      </c>
      <c r="K21" s="204">
        <v>8669369</v>
      </c>
      <c r="L21" s="104"/>
      <c r="M21" s="104"/>
      <c r="N21" s="91"/>
      <c r="O21" s="45" t="s">
        <v>369</v>
      </c>
      <c r="P21" s="46"/>
      <c r="Q21" s="204">
        <v>2</v>
      </c>
      <c r="R21" s="204">
        <v>3</v>
      </c>
      <c r="S21" s="205" t="s">
        <v>608</v>
      </c>
      <c r="T21" s="204">
        <v>2</v>
      </c>
      <c r="U21" s="204">
        <v>4</v>
      </c>
      <c r="V21" s="205" t="s">
        <v>608</v>
      </c>
    </row>
    <row r="22" spans="1:22" ht="21" customHeight="1">
      <c r="A22" s="97"/>
      <c r="B22" s="97"/>
      <c r="C22" s="108"/>
      <c r="D22" s="45" t="s">
        <v>186</v>
      </c>
      <c r="E22" s="46"/>
      <c r="F22" s="204">
        <v>36</v>
      </c>
      <c r="G22" s="204">
        <v>338</v>
      </c>
      <c r="H22" s="204">
        <v>938340</v>
      </c>
      <c r="I22" s="204">
        <v>34</v>
      </c>
      <c r="J22" s="204">
        <v>349</v>
      </c>
      <c r="K22" s="204">
        <v>933833</v>
      </c>
      <c r="L22" s="104"/>
      <c r="M22" s="104"/>
      <c r="N22" s="91"/>
      <c r="O22" s="45"/>
      <c r="P22" s="46"/>
      <c r="Q22" s="204"/>
      <c r="R22" s="204"/>
      <c r="S22" s="204"/>
      <c r="T22" s="204"/>
      <c r="U22" s="204"/>
      <c r="V22" s="204"/>
    </row>
    <row r="23" spans="1:22" ht="21" customHeight="1">
      <c r="A23" s="97"/>
      <c r="B23" s="97"/>
      <c r="C23" s="108"/>
      <c r="D23" s="45" t="s">
        <v>187</v>
      </c>
      <c r="E23" s="46"/>
      <c r="F23" s="204">
        <v>95</v>
      </c>
      <c r="G23" s="204">
        <v>1113</v>
      </c>
      <c r="H23" s="204">
        <v>6129334</v>
      </c>
      <c r="I23" s="204">
        <v>73</v>
      </c>
      <c r="J23" s="204">
        <v>858</v>
      </c>
      <c r="K23" s="204">
        <v>5590304</v>
      </c>
      <c r="L23" s="104"/>
      <c r="M23" s="104"/>
      <c r="N23" s="263" t="s">
        <v>206</v>
      </c>
      <c r="O23" s="264"/>
      <c r="P23" s="107"/>
      <c r="Q23" s="204">
        <v>392</v>
      </c>
      <c r="R23" s="204">
        <v>2244</v>
      </c>
      <c r="S23" s="204">
        <v>4592693</v>
      </c>
      <c r="T23" s="204">
        <v>335</v>
      </c>
      <c r="U23" s="204">
        <v>1724</v>
      </c>
      <c r="V23" s="204">
        <v>3062497</v>
      </c>
    </row>
    <row r="24" spans="1:22" ht="21" customHeight="1">
      <c r="A24" s="97"/>
      <c r="B24" s="97"/>
      <c r="C24" s="108"/>
      <c r="D24" s="45" t="s">
        <v>188</v>
      </c>
      <c r="E24" s="46"/>
      <c r="F24" s="204">
        <v>62</v>
      </c>
      <c r="G24" s="204">
        <v>674</v>
      </c>
      <c r="H24" s="204">
        <v>3106110</v>
      </c>
      <c r="I24" s="204">
        <v>55</v>
      </c>
      <c r="J24" s="204">
        <v>465</v>
      </c>
      <c r="K24" s="204">
        <v>3005968</v>
      </c>
      <c r="L24" s="104"/>
      <c r="M24" s="104"/>
      <c r="N24" s="91"/>
      <c r="O24" s="45" t="s">
        <v>207</v>
      </c>
      <c r="P24" s="46"/>
      <c r="Q24" s="204">
        <v>84</v>
      </c>
      <c r="R24" s="204">
        <v>397</v>
      </c>
      <c r="S24" s="204">
        <v>698987</v>
      </c>
      <c r="T24" s="204">
        <v>80</v>
      </c>
      <c r="U24" s="204">
        <v>329</v>
      </c>
      <c r="V24" s="204">
        <v>371039</v>
      </c>
    </row>
    <row r="25" spans="1:22" ht="21" customHeight="1">
      <c r="A25" s="97"/>
      <c r="B25" s="97"/>
      <c r="C25" s="108"/>
      <c r="D25" s="45" t="s">
        <v>189</v>
      </c>
      <c r="E25" s="46"/>
      <c r="F25" s="204">
        <v>47</v>
      </c>
      <c r="G25" s="204">
        <v>279</v>
      </c>
      <c r="H25" s="204">
        <v>1085764</v>
      </c>
      <c r="I25" s="204">
        <v>33</v>
      </c>
      <c r="J25" s="204">
        <v>235</v>
      </c>
      <c r="K25" s="204">
        <v>1003201</v>
      </c>
      <c r="L25" s="104"/>
      <c r="M25" s="104"/>
      <c r="N25" s="91"/>
      <c r="O25" s="45" t="s">
        <v>370</v>
      </c>
      <c r="P25" s="46"/>
      <c r="Q25" s="204">
        <v>226</v>
      </c>
      <c r="R25" s="204">
        <v>1620</v>
      </c>
      <c r="S25" s="204">
        <v>3680045</v>
      </c>
      <c r="T25" s="204">
        <v>181</v>
      </c>
      <c r="U25" s="204">
        <v>955</v>
      </c>
      <c r="V25" s="204">
        <v>2173850</v>
      </c>
    </row>
    <row r="26" spans="1:22" ht="21" customHeight="1">
      <c r="A26" s="97"/>
      <c r="B26" s="97"/>
      <c r="C26" s="108"/>
      <c r="D26" s="45" t="s">
        <v>190</v>
      </c>
      <c r="E26" s="46"/>
      <c r="F26" s="204">
        <v>116</v>
      </c>
      <c r="G26" s="204">
        <v>1550</v>
      </c>
      <c r="H26" s="204">
        <v>8761799</v>
      </c>
      <c r="I26" s="204">
        <v>82</v>
      </c>
      <c r="J26" s="204">
        <v>1112</v>
      </c>
      <c r="K26" s="204">
        <v>6736602</v>
      </c>
      <c r="L26" s="104"/>
      <c r="M26" s="104"/>
      <c r="N26" s="91"/>
      <c r="O26" s="45" t="s">
        <v>208</v>
      </c>
      <c r="P26" s="46"/>
      <c r="Q26" s="204">
        <v>82</v>
      </c>
      <c r="R26" s="204">
        <v>227</v>
      </c>
      <c r="S26" s="204">
        <v>213661</v>
      </c>
      <c r="T26" s="204">
        <v>74</v>
      </c>
      <c r="U26" s="204">
        <v>440</v>
      </c>
      <c r="V26" s="204">
        <v>517608</v>
      </c>
    </row>
    <row r="27" spans="1:22" ht="21" customHeight="1">
      <c r="A27" s="97"/>
      <c r="B27" s="97"/>
      <c r="C27" s="108"/>
      <c r="D27" s="45" t="s">
        <v>191</v>
      </c>
      <c r="E27" s="46"/>
      <c r="F27" s="204">
        <v>122</v>
      </c>
      <c r="G27" s="204">
        <v>1025</v>
      </c>
      <c r="H27" s="204">
        <v>4702608</v>
      </c>
      <c r="I27" s="204">
        <v>136</v>
      </c>
      <c r="J27" s="204">
        <v>1034</v>
      </c>
      <c r="K27" s="204">
        <v>5648202</v>
      </c>
      <c r="L27" s="104"/>
      <c r="M27" s="104"/>
      <c r="N27" s="91"/>
      <c r="O27" s="45"/>
      <c r="P27" s="46"/>
      <c r="Q27" s="204"/>
      <c r="R27" s="204"/>
      <c r="S27" s="204"/>
      <c r="T27" s="204"/>
      <c r="U27" s="204"/>
      <c r="V27" s="204"/>
    </row>
    <row r="28" spans="1:22" ht="21" customHeight="1">
      <c r="A28" s="97"/>
      <c r="B28" s="97"/>
      <c r="C28" s="108"/>
      <c r="D28" s="45"/>
      <c r="E28" s="46"/>
      <c r="F28" s="204"/>
      <c r="G28" s="204"/>
      <c r="H28" s="204"/>
      <c r="I28" s="204"/>
      <c r="J28" s="204"/>
      <c r="K28" s="204"/>
      <c r="L28" s="104"/>
      <c r="M28" s="104"/>
      <c r="N28" s="263" t="s">
        <v>122</v>
      </c>
      <c r="O28" s="264"/>
      <c r="P28" s="107"/>
      <c r="Q28" s="204">
        <v>1573</v>
      </c>
      <c r="R28" s="204">
        <v>8666</v>
      </c>
      <c r="S28" s="204">
        <v>12106032</v>
      </c>
      <c r="T28" s="204">
        <v>1598</v>
      </c>
      <c r="U28" s="204">
        <v>8932</v>
      </c>
      <c r="V28" s="204">
        <v>11603803</v>
      </c>
    </row>
    <row r="29" spans="1:22" ht="21" customHeight="1">
      <c r="A29" s="97"/>
      <c r="B29" s="97"/>
      <c r="C29" s="262" t="s">
        <v>118</v>
      </c>
      <c r="D29" s="262"/>
      <c r="E29" s="107"/>
      <c r="F29" s="204">
        <v>23</v>
      </c>
      <c r="G29" s="204">
        <v>2433</v>
      </c>
      <c r="H29" s="204">
        <v>7460007</v>
      </c>
      <c r="I29" s="204">
        <v>19</v>
      </c>
      <c r="J29" s="204">
        <v>1967</v>
      </c>
      <c r="K29" s="204">
        <v>6120958</v>
      </c>
      <c r="L29" s="104"/>
      <c r="M29" s="104"/>
      <c r="N29" s="91"/>
      <c r="O29" s="45" t="s">
        <v>209</v>
      </c>
      <c r="P29" s="46"/>
      <c r="Q29" s="204">
        <v>434</v>
      </c>
      <c r="R29" s="204">
        <v>2083</v>
      </c>
      <c r="S29" s="204">
        <v>3044049</v>
      </c>
      <c r="T29" s="204">
        <v>398</v>
      </c>
      <c r="U29" s="204">
        <v>2064</v>
      </c>
      <c r="V29" s="204">
        <v>3202422</v>
      </c>
    </row>
    <row r="30" spans="1:22" ht="21" customHeight="1">
      <c r="A30" s="97"/>
      <c r="B30" s="97"/>
      <c r="C30" s="108"/>
      <c r="D30" s="45" t="s">
        <v>366</v>
      </c>
      <c r="E30" s="46"/>
      <c r="F30" s="204">
        <v>12</v>
      </c>
      <c r="G30" s="204">
        <v>2352</v>
      </c>
      <c r="H30" s="204">
        <v>7375688</v>
      </c>
      <c r="I30" s="204">
        <v>10</v>
      </c>
      <c r="J30" s="204">
        <v>1895</v>
      </c>
      <c r="K30" s="204">
        <v>5904545</v>
      </c>
      <c r="L30" s="104"/>
      <c r="M30" s="104"/>
      <c r="N30" s="91"/>
      <c r="O30" s="45" t="s">
        <v>210</v>
      </c>
      <c r="P30" s="46"/>
      <c r="Q30" s="204">
        <v>11</v>
      </c>
      <c r="R30" s="204">
        <v>28</v>
      </c>
      <c r="S30" s="204">
        <v>19990</v>
      </c>
      <c r="T30" s="204">
        <v>12</v>
      </c>
      <c r="U30" s="204">
        <v>31</v>
      </c>
      <c r="V30" s="206">
        <v>57095</v>
      </c>
    </row>
    <row r="31" spans="1:22" ht="21" customHeight="1">
      <c r="A31" s="97"/>
      <c r="B31" s="97"/>
      <c r="C31" s="108"/>
      <c r="D31" s="45" t="s">
        <v>192</v>
      </c>
      <c r="E31" s="46"/>
      <c r="F31" s="204">
        <v>11</v>
      </c>
      <c r="G31" s="204">
        <v>81</v>
      </c>
      <c r="H31" s="204">
        <v>84319</v>
      </c>
      <c r="I31" s="204">
        <v>9</v>
      </c>
      <c r="J31" s="204">
        <v>72</v>
      </c>
      <c r="K31" s="204">
        <v>216413</v>
      </c>
      <c r="L31" s="104"/>
      <c r="M31" s="104"/>
      <c r="N31" s="91"/>
      <c r="O31" s="45" t="s">
        <v>211</v>
      </c>
      <c r="P31" s="46"/>
      <c r="Q31" s="204">
        <v>167</v>
      </c>
      <c r="R31" s="204">
        <v>1286</v>
      </c>
      <c r="S31" s="204">
        <v>3655423</v>
      </c>
      <c r="T31" s="204">
        <v>186</v>
      </c>
      <c r="U31" s="204">
        <v>1185</v>
      </c>
      <c r="V31" s="204">
        <v>3498228</v>
      </c>
    </row>
    <row r="32" spans="1:22" ht="21" customHeight="1">
      <c r="A32" s="97"/>
      <c r="B32" s="97"/>
      <c r="C32" s="108"/>
      <c r="D32" s="45"/>
      <c r="E32" s="46"/>
      <c r="F32" s="204"/>
      <c r="G32" s="204"/>
      <c r="H32" s="204"/>
      <c r="I32" s="204"/>
      <c r="J32" s="204"/>
      <c r="K32" s="204"/>
      <c r="L32" s="104"/>
      <c r="M32" s="104"/>
      <c r="N32" s="91"/>
      <c r="O32" s="45" t="s">
        <v>212</v>
      </c>
      <c r="P32" s="46"/>
      <c r="Q32" s="204">
        <v>184</v>
      </c>
      <c r="R32" s="204">
        <v>2297</v>
      </c>
      <c r="S32" s="204">
        <v>1650906</v>
      </c>
      <c r="T32" s="204">
        <v>173</v>
      </c>
      <c r="U32" s="204">
        <v>2341</v>
      </c>
      <c r="V32" s="204">
        <v>1386218</v>
      </c>
    </row>
    <row r="33" spans="1:24" ht="21" customHeight="1">
      <c r="A33" s="97"/>
      <c r="B33" s="97"/>
      <c r="C33" s="262" t="s">
        <v>193</v>
      </c>
      <c r="D33" s="262"/>
      <c r="E33" s="107"/>
      <c r="F33" s="204">
        <v>743</v>
      </c>
      <c r="G33" s="204">
        <v>3193</v>
      </c>
      <c r="H33" s="204">
        <v>4398306</v>
      </c>
      <c r="I33" s="204">
        <v>682</v>
      </c>
      <c r="J33" s="204">
        <v>2794</v>
      </c>
      <c r="K33" s="204">
        <v>3783885</v>
      </c>
      <c r="L33" s="104"/>
      <c r="M33" s="109"/>
      <c r="N33" s="91"/>
      <c r="O33" s="45" t="s">
        <v>213</v>
      </c>
      <c r="P33" s="46"/>
      <c r="Q33" s="204">
        <v>12</v>
      </c>
      <c r="R33" s="204">
        <v>48</v>
      </c>
      <c r="S33" s="204">
        <v>57686</v>
      </c>
      <c r="T33" s="204">
        <v>114</v>
      </c>
      <c r="U33" s="204">
        <v>803</v>
      </c>
      <c r="V33" s="204">
        <v>1021592</v>
      </c>
    </row>
    <row r="34" spans="1:24" ht="21" customHeight="1">
      <c r="A34" s="97"/>
      <c r="B34" s="97"/>
      <c r="C34" s="108"/>
      <c r="D34" s="45" t="s">
        <v>194</v>
      </c>
      <c r="E34" s="46"/>
      <c r="F34" s="204">
        <v>99</v>
      </c>
      <c r="G34" s="204">
        <v>588</v>
      </c>
      <c r="H34" s="204">
        <v>733034</v>
      </c>
      <c r="I34" s="204">
        <v>89</v>
      </c>
      <c r="J34" s="204">
        <v>464</v>
      </c>
      <c r="K34" s="204">
        <v>512448</v>
      </c>
      <c r="L34" s="104"/>
      <c r="M34" s="109"/>
      <c r="N34" s="91"/>
      <c r="O34" s="45" t="s">
        <v>214</v>
      </c>
      <c r="P34" s="46"/>
      <c r="Q34" s="204">
        <v>85</v>
      </c>
      <c r="R34" s="204">
        <v>303</v>
      </c>
      <c r="S34" s="204">
        <v>358412</v>
      </c>
      <c r="T34" s="204">
        <v>9</v>
      </c>
      <c r="U34" s="204">
        <v>33</v>
      </c>
      <c r="V34" s="206">
        <v>26916</v>
      </c>
    </row>
    <row r="35" spans="1:24" ht="21" customHeight="1">
      <c r="A35" s="97"/>
      <c r="B35" s="97"/>
      <c r="C35" s="108"/>
      <c r="D35" s="45" t="s">
        <v>195</v>
      </c>
      <c r="E35" s="46"/>
      <c r="F35" s="204">
        <v>88</v>
      </c>
      <c r="G35" s="204">
        <v>365</v>
      </c>
      <c r="H35" s="204">
        <v>653911</v>
      </c>
      <c r="I35" s="204">
        <v>87</v>
      </c>
      <c r="J35" s="204">
        <v>342</v>
      </c>
      <c r="K35" s="204">
        <v>544549</v>
      </c>
      <c r="L35" s="109"/>
      <c r="M35" s="109"/>
      <c r="N35" s="91"/>
      <c r="O35" s="45" t="s">
        <v>215</v>
      </c>
      <c r="P35" s="46"/>
      <c r="Q35" s="204">
        <v>110</v>
      </c>
      <c r="R35" s="204">
        <v>730</v>
      </c>
      <c r="S35" s="204">
        <v>1160129</v>
      </c>
      <c r="T35" s="204">
        <v>85</v>
      </c>
      <c r="U35" s="204">
        <v>304</v>
      </c>
      <c r="V35" s="204">
        <v>362950</v>
      </c>
    </row>
    <row r="36" spans="1:24" ht="21" customHeight="1">
      <c r="A36" s="97"/>
      <c r="B36" s="97"/>
      <c r="C36" s="108"/>
      <c r="D36" s="45" t="s">
        <v>196</v>
      </c>
      <c r="E36" s="46"/>
      <c r="F36" s="204">
        <v>344</v>
      </c>
      <c r="G36" s="204">
        <v>1389</v>
      </c>
      <c r="H36" s="204">
        <v>1798328</v>
      </c>
      <c r="I36" s="204">
        <v>327</v>
      </c>
      <c r="J36" s="204">
        <v>1262</v>
      </c>
      <c r="K36" s="204">
        <v>1783599</v>
      </c>
      <c r="L36" s="109"/>
      <c r="M36" s="109"/>
      <c r="N36" s="91"/>
      <c r="O36" s="45" t="s">
        <v>216</v>
      </c>
      <c r="P36" s="46"/>
      <c r="Q36" s="204">
        <v>570</v>
      </c>
      <c r="R36" s="204">
        <v>1891</v>
      </c>
      <c r="S36" s="204">
        <v>2159437</v>
      </c>
      <c r="T36" s="206">
        <v>621</v>
      </c>
      <c r="U36" s="206">
        <v>2171</v>
      </c>
      <c r="V36" s="206">
        <v>2048382</v>
      </c>
    </row>
    <row r="37" spans="1:24" ht="21" customHeight="1">
      <c r="A37" s="97"/>
      <c r="B37" s="97"/>
      <c r="C37" s="108"/>
      <c r="D37" s="45" t="s">
        <v>367</v>
      </c>
      <c r="E37" s="46"/>
      <c r="F37" s="204">
        <v>69</v>
      </c>
      <c r="G37" s="204">
        <v>231</v>
      </c>
      <c r="H37" s="204">
        <v>302045</v>
      </c>
      <c r="I37" s="204">
        <v>57</v>
      </c>
      <c r="J37" s="204">
        <v>216</v>
      </c>
      <c r="K37" s="204">
        <v>290892</v>
      </c>
      <c r="L37" s="109"/>
      <c r="M37" s="109"/>
      <c r="N37" s="91"/>
      <c r="O37" s="45"/>
      <c r="P37" s="46"/>
      <c r="Q37" s="103"/>
      <c r="R37" s="103"/>
      <c r="S37" s="103"/>
      <c r="T37" s="103"/>
      <c r="U37" s="103"/>
      <c r="V37" s="103"/>
    </row>
    <row r="38" spans="1:24" ht="21" customHeight="1">
      <c r="A38" s="97"/>
      <c r="B38" s="97"/>
      <c r="C38" s="108"/>
      <c r="D38" s="45" t="s">
        <v>197</v>
      </c>
      <c r="E38" s="46"/>
      <c r="F38" s="204">
        <v>143</v>
      </c>
      <c r="G38" s="204">
        <v>620</v>
      </c>
      <c r="H38" s="204">
        <v>910988</v>
      </c>
      <c r="I38" s="204">
        <v>122</v>
      </c>
      <c r="J38" s="204">
        <v>510</v>
      </c>
      <c r="K38" s="204">
        <v>652397</v>
      </c>
      <c r="L38" s="109"/>
      <c r="M38" s="109"/>
      <c r="N38" s="91"/>
      <c r="O38" s="45"/>
      <c r="P38" s="46"/>
      <c r="Q38" s="103"/>
      <c r="R38" s="103"/>
      <c r="S38" s="103"/>
      <c r="T38" s="103"/>
      <c r="U38" s="103"/>
      <c r="V38" s="103"/>
    </row>
    <row r="39" spans="1:24" ht="9" customHeight="1" thickBot="1">
      <c r="A39" s="110"/>
      <c r="B39" s="110"/>
      <c r="C39" s="111"/>
      <c r="D39" s="112"/>
      <c r="E39" s="113"/>
      <c r="F39" s="114"/>
      <c r="G39" s="114"/>
      <c r="H39" s="114"/>
      <c r="I39" s="114"/>
      <c r="J39" s="114"/>
      <c r="K39" s="114"/>
      <c r="L39" s="111"/>
      <c r="M39" s="111"/>
      <c r="N39" s="115"/>
      <c r="O39" s="112"/>
      <c r="P39" s="116"/>
      <c r="Q39" s="117"/>
      <c r="R39" s="117"/>
      <c r="S39" s="117"/>
      <c r="T39" s="117"/>
      <c r="U39" s="117"/>
      <c r="V39" s="117"/>
    </row>
    <row r="40" spans="1:24" ht="15.75" customHeight="1">
      <c r="A40" s="128" t="s">
        <v>453</v>
      </c>
      <c r="B40" s="128"/>
      <c r="C40" s="128"/>
      <c r="D40" s="128"/>
      <c r="E40" s="128"/>
      <c r="F40" s="128"/>
      <c r="G40" s="128"/>
      <c r="H40" s="128"/>
      <c r="I40" s="128"/>
      <c r="J40" s="128"/>
      <c r="K40" s="128"/>
      <c r="L40" s="119"/>
      <c r="M40" s="119"/>
      <c r="N40" s="119"/>
      <c r="O40" s="119"/>
      <c r="P40" s="119"/>
      <c r="Q40" s="119"/>
      <c r="R40" s="119"/>
      <c r="S40" s="119"/>
      <c r="T40" s="119"/>
      <c r="U40" s="119"/>
      <c r="V40" s="119"/>
    </row>
    <row r="41" spans="1:24" ht="15.75" customHeight="1">
      <c r="A41" s="98" t="s">
        <v>438</v>
      </c>
      <c r="B41" s="98"/>
      <c r="C41" s="98"/>
      <c r="D41" s="98"/>
      <c r="E41" s="98"/>
      <c r="F41" s="98"/>
      <c r="G41" s="98"/>
      <c r="H41" s="98"/>
      <c r="I41" s="98"/>
      <c r="J41" s="98"/>
      <c r="K41" s="98"/>
      <c r="L41" s="109"/>
      <c r="M41" s="109"/>
      <c r="N41" s="109"/>
      <c r="W41" s="118"/>
      <c r="X41" s="118"/>
    </row>
    <row r="42" spans="1:24">
      <c r="A42" s="109"/>
      <c r="B42" s="109"/>
      <c r="C42" s="109"/>
      <c r="L42" s="109"/>
      <c r="M42" s="109"/>
      <c r="N42" s="109"/>
    </row>
    <row r="43" spans="1:24">
      <c r="A43" s="109"/>
      <c r="B43" s="109"/>
      <c r="C43" s="109"/>
      <c r="L43" s="109"/>
      <c r="M43" s="109"/>
      <c r="N43" s="109"/>
    </row>
    <row r="44" spans="1:24">
      <c r="A44" s="109"/>
      <c r="B44" s="109"/>
      <c r="C44" s="109"/>
      <c r="L44" s="109"/>
      <c r="M44" s="109"/>
      <c r="N44" s="109"/>
    </row>
    <row r="45" spans="1:24">
      <c r="A45" s="109"/>
      <c r="B45" s="109"/>
      <c r="C45" s="109"/>
      <c r="L45" s="109"/>
      <c r="M45" s="109"/>
      <c r="N45" s="109"/>
    </row>
    <row r="46" spans="1:24">
      <c r="A46" s="109"/>
      <c r="B46" s="109"/>
      <c r="C46" s="109"/>
      <c r="L46" s="109"/>
      <c r="M46" s="109"/>
      <c r="N46" s="109"/>
    </row>
    <row r="47" spans="1:24">
      <c r="A47" s="109"/>
      <c r="B47" s="109"/>
      <c r="C47" s="109"/>
      <c r="L47" s="109"/>
      <c r="M47" s="109"/>
      <c r="N47" s="109"/>
    </row>
    <row r="48" spans="1:24">
      <c r="A48" s="109"/>
      <c r="B48" s="109"/>
      <c r="C48" s="109"/>
      <c r="L48" s="109"/>
      <c r="M48" s="109"/>
      <c r="N48" s="109"/>
    </row>
    <row r="49" spans="1:14">
      <c r="A49" s="109"/>
      <c r="B49" s="109"/>
      <c r="C49" s="109"/>
      <c r="L49" s="109"/>
      <c r="M49" s="109"/>
      <c r="N49" s="109"/>
    </row>
    <row r="50" spans="1:14">
      <c r="A50" s="109"/>
      <c r="B50" s="109"/>
      <c r="C50" s="109"/>
      <c r="L50" s="109"/>
      <c r="M50" s="109"/>
      <c r="N50" s="109"/>
    </row>
    <row r="51" spans="1:14">
      <c r="A51" s="109"/>
      <c r="B51" s="109"/>
      <c r="C51" s="109"/>
      <c r="L51" s="109"/>
      <c r="M51" s="109"/>
      <c r="N51" s="109"/>
    </row>
    <row r="52" spans="1:14">
      <c r="A52" s="109"/>
      <c r="B52" s="109"/>
      <c r="C52" s="109"/>
      <c r="L52" s="109"/>
      <c r="M52" s="109"/>
      <c r="N52" s="109"/>
    </row>
    <row r="53" spans="1:14">
      <c r="A53" s="109"/>
      <c r="B53" s="109"/>
      <c r="C53" s="109"/>
      <c r="L53" s="109"/>
      <c r="M53" s="109"/>
      <c r="N53" s="109"/>
    </row>
    <row r="54" spans="1:14">
      <c r="A54" s="109"/>
      <c r="B54" s="109"/>
      <c r="C54" s="109"/>
      <c r="L54" s="109"/>
      <c r="M54" s="109"/>
      <c r="N54" s="109"/>
    </row>
    <row r="55" spans="1:14">
      <c r="A55" s="109"/>
      <c r="B55" s="109"/>
      <c r="C55" s="109"/>
      <c r="L55" s="109"/>
      <c r="M55" s="109"/>
      <c r="N55" s="109"/>
    </row>
    <row r="56" spans="1:14">
      <c r="A56" s="109"/>
      <c r="B56" s="109"/>
      <c r="C56" s="109"/>
      <c r="L56" s="109"/>
      <c r="M56" s="109"/>
      <c r="N56" s="109"/>
    </row>
    <row r="57" spans="1:14">
      <c r="A57" s="109"/>
      <c r="B57" s="109"/>
      <c r="C57" s="109"/>
      <c r="L57" s="109"/>
      <c r="M57" s="109"/>
      <c r="N57" s="109"/>
    </row>
    <row r="58" spans="1:14">
      <c r="A58" s="109"/>
      <c r="B58" s="109"/>
      <c r="C58" s="109"/>
      <c r="L58" s="109"/>
      <c r="M58" s="109"/>
      <c r="N58" s="109"/>
    </row>
    <row r="59" spans="1:14">
      <c r="A59" s="109"/>
      <c r="B59" s="109"/>
      <c r="C59" s="109"/>
      <c r="L59" s="109"/>
      <c r="M59" s="109"/>
      <c r="N59" s="109"/>
    </row>
    <row r="60" spans="1:14">
      <c r="A60" s="109"/>
      <c r="B60" s="109"/>
      <c r="C60" s="109"/>
      <c r="L60" s="109"/>
      <c r="M60" s="109"/>
      <c r="N60" s="109"/>
    </row>
    <row r="61" spans="1:14">
      <c r="A61" s="109"/>
      <c r="B61" s="109"/>
      <c r="C61" s="109"/>
      <c r="L61" s="109"/>
      <c r="M61" s="109"/>
      <c r="N61" s="109"/>
    </row>
    <row r="62" spans="1:14">
      <c r="A62" s="109"/>
      <c r="B62" s="109"/>
      <c r="C62" s="109"/>
      <c r="L62" s="109"/>
      <c r="M62" s="109"/>
      <c r="N62" s="109"/>
    </row>
    <row r="63" spans="1:14">
      <c r="A63" s="109"/>
      <c r="B63" s="109"/>
      <c r="C63" s="109"/>
      <c r="L63" s="109"/>
      <c r="M63" s="109"/>
      <c r="N63" s="109"/>
    </row>
    <row r="64" spans="1:14">
      <c r="A64" s="109"/>
      <c r="B64" s="109"/>
      <c r="C64" s="109"/>
      <c r="L64" s="109"/>
      <c r="M64" s="109"/>
      <c r="N64" s="109"/>
    </row>
    <row r="65" spans="1:14">
      <c r="A65" s="109"/>
      <c r="B65" s="109"/>
      <c r="C65" s="109"/>
      <c r="L65" s="109"/>
      <c r="M65" s="109"/>
      <c r="N65" s="109"/>
    </row>
    <row r="66" spans="1:14">
      <c r="A66" s="109"/>
      <c r="B66" s="109"/>
      <c r="C66" s="109"/>
      <c r="L66" s="109"/>
      <c r="M66" s="109"/>
      <c r="N66" s="109"/>
    </row>
    <row r="67" spans="1:14">
      <c r="A67" s="109"/>
      <c r="B67" s="109"/>
      <c r="C67" s="109"/>
      <c r="L67" s="109"/>
      <c r="M67" s="109"/>
      <c r="N67" s="109"/>
    </row>
    <row r="68" spans="1:14">
      <c r="A68" s="109"/>
      <c r="B68" s="109"/>
      <c r="C68" s="109"/>
      <c r="L68" s="109"/>
      <c r="M68" s="109"/>
      <c r="N68" s="109"/>
    </row>
    <row r="69" spans="1:14">
      <c r="A69" s="109"/>
      <c r="B69" s="109"/>
      <c r="C69" s="109"/>
      <c r="L69" s="109"/>
      <c r="M69" s="109"/>
      <c r="N69" s="109"/>
    </row>
    <row r="70" spans="1:14">
      <c r="A70" s="109"/>
      <c r="B70" s="109"/>
      <c r="C70" s="109"/>
      <c r="L70" s="109"/>
      <c r="M70" s="109"/>
      <c r="N70" s="109"/>
    </row>
    <row r="71" spans="1:14">
      <c r="A71" s="109"/>
      <c r="B71" s="109"/>
      <c r="C71" s="109"/>
      <c r="L71" s="109"/>
      <c r="M71" s="109"/>
      <c r="N71" s="109"/>
    </row>
    <row r="72" spans="1:14">
      <c r="A72" s="109"/>
      <c r="B72" s="109"/>
      <c r="C72" s="109"/>
      <c r="L72" s="109"/>
      <c r="M72" s="109"/>
      <c r="N72" s="109"/>
    </row>
    <row r="73" spans="1:14">
      <c r="A73" s="109"/>
      <c r="B73" s="109"/>
      <c r="C73" s="109"/>
      <c r="L73" s="109"/>
      <c r="M73" s="109"/>
      <c r="N73" s="109"/>
    </row>
    <row r="74" spans="1:14">
      <c r="A74" s="109"/>
      <c r="B74" s="109"/>
      <c r="C74" s="109"/>
      <c r="L74" s="109"/>
      <c r="M74" s="109"/>
      <c r="N74" s="109"/>
    </row>
    <row r="75" spans="1:14">
      <c r="A75" s="109"/>
      <c r="B75" s="109"/>
      <c r="C75" s="109"/>
      <c r="L75" s="109"/>
      <c r="M75" s="109"/>
      <c r="N75" s="109"/>
    </row>
    <row r="76" spans="1:14">
      <c r="A76" s="109"/>
      <c r="B76" s="109"/>
      <c r="C76" s="109"/>
      <c r="L76" s="109"/>
      <c r="M76" s="109"/>
      <c r="N76" s="109"/>
    </row>
    <row r="77" spans="1:14">
      <c r="A77" s="109"/>
      <c r="B77" s="109"/>
      <c r="C77" s="109"/>
      <c r="L77" s="109"/>
      <c r="M77" s="109"/>
      <c r="N77" s="109"/>
    </row>
    <row r="78" spans="1:14">
      <c r="A78" s="109"/>
      <c r="B78" s="109"/>
      <c r="C78" s="109"/>
      <c r="L78" s="109"/>
      <c r="M78" s="109"/>
      <c r="N78" s="109"/>
    </row>
    <row r="79" spans="1:14">
      <c r="A79" s="109"/>
      <c r="B79" s="109"/>
      <c r="C79" s="109"/>
      <c r="L79" s="109"/>
      <c r="M79" s="109"/>
      <c r="N79" s="109"/>
    </row>
    <row r="80" spans="1:14">
      <c r="A80" s="109"/>
      <c r="B80" s="109"/>
      <c r="C80" s="109"/>
      <c r="L80" s="109"/>
      <c r="M80" s="109"/>
      <c r="N80" s="109"/>
    </row>
    <row r="81" spans="1:14">
      <c r="A81" s="109"/>
      <c r="B81" s="109"/>
      <c r="C81" s="109"/>
      <c r="L81" s="109"/>
      <c r="M81" s="109"/>
      <c r="N81" s="109"/>
    </row>
    <row r="82" spans="1:14">
      <c r="A82" s="109"/>
      <c r="B82" s="109"/>
      <c r="C82" s="109"/>
      <c r="L82" s="109"/>
      <c r="M82" s="109"/>
      <c r="N82" s="109"/>
    </row>
    <row r="83" spans="1:14">
      <c r="A83" s="109"/>
      <c r="B83" s="109"/>
      <c r="C83" s="109"/>
      <c r="L83" s="109"/>
      <c r="M83" s="109"/>
      <c r="N83" s="109"/>
    </row>
    <row r="84" spans="1:14">
      <c r="A84" s="109"/>
      <c r="B84" s="109"/>
      <c r="C84" s="109"/>
      <c r="L84" s="109"/>
      <c r="M84" s="109"/>
      <c r="N84" s="109"/>
    </row>
    <row r="85" spans="1:14">
      <c r="A85" s="109"/>
      <c r="B85" s="109"/>
      <c r="C85" s="109"/>
      <c r="L85" s="109"/>
      <c r="M85" s="109"/>
      <c r="N85" s="109"/>
    </row>
    <row r="86" spans="1:14">
      <c r="A86" s="109"/>
      <c r="B86" s="109"/>
      <c r="C86" s="109"/>
      <c r="L86" s="109"/>
      <c r="M86" s="109"/>
      <c r="N86" s="109"/>
    </row>
  </sheetData>
  <mergeCells count="21">
    <mergeCell ref="L1:V1"/>
    <mergeCell ref="Q6:S6"/>
    <mergeCell ref="A1:K1"/>
    <mergeCell ref="A3:K3"/>
    <mergeCell ref="L5:V5"/>
    <mergeCell ref="T6:V6"/>
    <mergeCell ref="L3:V3"/>
    <mergeCell ref="A5:H5"/>
    <mergeCell ref="C33:D33"/>
    <mergeCell ref="N28:O28"/>
    <mergeCell ref="F6:H6"/>
    <mergeCell ref="L6:P7"/>
    <mergeCell ref="A6:E7"/>
    <mergeCell ref="C11:D11"/>
    <mergeCell ref="N23:O23"/>
    <mergeCell ref="N19:O19"/>
    <mergeCell ref="A11:B11"/>
    <mergeCell ref="A9:E9"/>
    <mergeCell ref="C29:D29"/>
    <mergeCell ref="N9:O9"/>
    <mergeCell ref="I6:K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election sqref="A1:H1"/>
    </sheetView>
  </sheetViews>
  <sheetFormatPr defaultRowHeight="13.5"/>
  <cols>
    <col min="1" max="1" width="1.875" style="1" customWidth="1"/>
    <col min="2" max="2" width="9" style="1"/>
    <col min="3" max="3" width="1.875" style="1" customWidth="1"/>
    <col min="4" max="8" width="15.125" style="1" customWidth="1"/>
    <col min="9" max="16384" width="9" style="3"/>
  </cols>
  <sheetData>
    <row r="1" spans="1:8" ht="17.25">
      <c r="A1" s="240" t="s">
        <v>609</v>
      </c>
      <c r="B1" s="240"/>
      <c r="C1" s="240"/>
      <c r="D1" s="240"/>
      <c r="E1" s="240"/>
      <c r="F1" s="240"/>
      <c r="G1" s="240"/>
      <c r="H1" s="240"/>
    </row>
    <row r="2" spans="1:8" ht="11.25" customHeight="1">
      <c r="A2" s="250" t="s">
        <v>7</v>
      </c>
      <c r="B2" s="250"/>
      <c r="C2" s="250"/>
      <c r="D2" s="250"/>
      <c r="E2" s="250"/>
      <c r="F2" s="250"/>
      <c r="G2" s="250"/>
      <c r="H2" s="250"/>
    </row>
    <row r="3" spans="1:8" ht="12.75" customHeight="1" thickBot="1">
      <c r="A3" s="53"/>
      <c r="B3" s="53"/>
      <c r="C3" s="53"/>
      <c r="D3" s="53"/>
      <c r="E3" s="53"/>
      <c r="F3" s="53"/>
      <c r="G3" s="53"/>
      <c r="H3" s="53" t="s">
        <v>279</v>
      </c>
    </row>
    <row r="4" spans="1:8" ht="8.25" customHeight="1">
      <c r="A4" s="235"/>
      <c r="B4" s="235"/>
      <c r="C4" s="236"/>
      <c r="D4" s="233" t="s">
        <v>146</v>
      </c>
      <c r="E4" s="233" t="s">
        <v>218</v>
      </c>
      <c r="F4" s="288" t="s">
        <v>217</v>
      </c>
      <c r="G4" s="285" t="s">
        <v>339</v>
      </c>
      <c r="H4" s="285"/>
    </row>
    <row r="5" spans="1:8" ht="12" customHeight="1" thickBot="1">
      <c r="A5" s="290"/>
      <c r="B5" s="290"/>
      <c r="C5" s="291"/>
      <c r="D5" s="287"/>
      <c r="E5" s="287"/>
      <c r="F5" s="289"/>
      <c r="G5" s="156" t="s">
        <v>219</v>
      </c>
      <c r="H5" s="157" t="s">
        <v>220</v>
      </c>
    </row>
    <row r="6" spans="1:8" s="69" customFormat="1" ht="3" customHeight="1">
      <c r="A6" s="43"/>
      <c r="B6" s="43"/>
      <c r="C6" s="44"/>
      <c r="D6" s="43"/>
      <c r="E6" s="43"/>
      <c r="F6" s="43"/>
      <c r="G6" s="5"/>
      <c r="H6" s="5"/>
    </row>
    <row r="7" spans="1:8" s="69" customFormat="1" ht="12" customHeight="1">
      <c r="A7" s="283" t="s">
        <v>3</v>
      </c>
      <c r="B7" s="283"/>
      <c r="C7" s="284"/>
      <c r="D7" s="215">
        <v>5967</v>
      </c>
      <c r="E7" s="215">
        <v>38767</v>
      </c>
      <c r="F7" s="215">
        <v>114714303</v>
      </c>
      <c r="G7" s="215">
        <v>74223288</v>
      </c>
      <c r="H7" s="215">
        <v>40491015</v>
      </c>
    </row>
    <row r="8" spans="1:8" s="69" customFormat="1" ht="12" customHeight="1">
      <c r="A8" s="281" t="s">
        <v>392</v>
      </c>
      <c r="B8" s="281"/>
      <c r="C8" s="282"/>
      <c r="D8" s="215"/>
      <c r="E8" s="215"/>
      <c r="F8" s="215"/>
      <c r="G8" s="215"/>
      <c r="H8" s="215"/>
    </row>
    <row r="9" spans="1:8" s="69" customFormat="1" ht="12" customHeight="1">
      <c r="A9" s="286"/>
      <c r="B9" s="15" t="s">
        <v>9</v>
      </c>
      <c r="C9" s="46"/>
      <c r="D9" s="215">
        <v>1877</v>
      </c>
      <c r="E9" s="215">
        <v>12008</v>
      </c>
      <c r="F9" s="215">
        <v>44729847</v>
      </c>
      <c r="G9" s="215">
        <v>29763104</v>
      </c>
      <c r="H9" s="215">
        <f>F9-G9</f>
        <v>14966743</v>
      </c>
    </row>
    <row r="10" spans="1:8" s="69" customFormat="1" ht="12" customHeight="1">
      <c r="A10" s="286"/>
      <c r="B10" s="15" t="s">
        <v>10</v>
      </c>
      <c r="C10" s="46"/>
      <c r="D10" s="215">
        <v>66</v>
      </c>
      <c r="E10" s="215">
        <v>491</v>
      </c>
      <c r="F10" s="216">
        <v>1110734</v>
      </c>
      <c r="G10" s="215">
        <v>610327</v>
      </c>
      <c r="H10" s="215">
        <f>F10-G10</f>
        <v>500407</v>
      </c>
    </row>
    <row r="11" spans="1:8" s="69" customFormat="1" ht="12" customHeight="1">
      <c r="A11" s="286"/>
      <c r="B11" s="15" t="s">
        <v>11</v>
      </c>
      <c r="C11" s="46"/>
      <c r="D11" s="215">
        <v>422</v>
      </c>
      <c r="E11" s="215">
        <v>4362</v>
      </c>
      <c r="F11" s="215">
        <v>15173281</v>
      </c>
      <c r="G11" s="215">
        <v>11907483</v>
      </c>
      <c r="H11" s="215">
        <f>F11-G11</f>
        <v>3265798</v>
      </c>
    </row>
    <row r="12" spans="1:8" s="69" customFormat="1" ht="12" customHeight="1">
      <c r="A12" s="281" t="s">
        <v>394</v>
      </c>
      <c r="B12" s="281"/>
      <c r="C12" s="282"/>
      <c r="D12" s="215"/>
      <c r="E12" s="215"/>
      <c r="F12" s="215"/>
      <c r="G12" s="215"/>
      <c r="H12" s="215"/>
    </row>
    <row r="13" spans="1:8" s="69" customFormat="1" ht="12" customHeight="1">
      <c r="A13" s="286"/>
      <c r="B13" s="15" t="s">
        <v>9</v>
      </c>
      <c r="C13" s="46"/>
      <c r="D13" s="215">
        <v>336</v>
      </c>
      <c r="E13" s="215">
        <v>2230</v>
      </c>
      <c r="F13" s="216">
        <v>9151196</v>
      </c>
      <c r="G13" s="216">
        <v>7057803</v>
      </c>
      <c r="H13" s="215">
        <f t="shared" ref="H13:H19" si="0">F13-G13</f>
        <v>2093393</v>
      </c>
    </row>
    <row r="14" spans="1:8" s="69" customFormat="1" ht="12" customHeight="1">
      <c r="A14" s="286"/>
      <c r="B14" s="15" t="s">
        <v>13</v>
      </c>
      <c r="C14" s="46"/>
      <c r="D14" s="215">
        <v>29</v>
      </c>
      <c r="E14" s="215">
        <v>283</v>
      </c>
      <c r="F14" s="216">
        <v>1007533</v>
      </c>
      <c r="G14" s="216">
        <v>896683</v>
      </c>
      <c r="H14" s="215">
        <f t="shared" si="0"/>
        <v>110850</v>
      </c>
    </row>
    <row r="15" spans="1:8" s="69" customFormat="1" ht="12" customHeight="1">
      <c r="A15" s="286"/>
      <c r="B15" s="15" t="s">
        <v>14</v>
      </c>
      <c r="C15" s="46"/>
      <c r="D15" s="215">
        <v>72</v>
      </c>
      <c r="E15" s="215">
        <v>511</v>
      </c>
      <c r="F15" s="216">
        <v>962934</v>
      </c>
      <c r="G15" s="216">
        <v>407184</v>
      </c>
      <c r="H15" s="215">
        <f t="shared" si="0"/>
        <v>555750</v>
      </c>
    </row>
    <row r="16" spans="1:8" s="69" customFormat="1" ht="12" customHeight="1">
      <c r="A16" s="286"/>
      <c r="B16" s="15" t="s">
        <v>15</v>
      </c>
      <c r="C16" s="46"/>
      <c r="D16" s="215">
        <v>39</v>
      </c>
      <c r="E16" s="215">
        <v>135</v>
      </c>
      <c r="F16" s="216">
        <v>114941</v>
      </c>
      <c r="G16" s="217" t="s">
        <v>608</v>
      </c>
      <c r="H16" s="217" t="s">
        <v>608</v>
      </c>
    </row>
    <row r="17" spans="1:8" s="69" customFormat="1" ht="12" customHeight="1">
      <c r="A17" s="286"/>
      <c r="B17" s="15" t="s">
        <v>16</v>
      </c>
      <c r="C17" s="46"/>
      <c r="D17" s="215">
        <v>186</v>
      </c>
      <c r="E17" s="215">
        <v>1491</v>
      </c>
      <c r="F17" s="216">
        <v>7477438</v>
      </c>
      <c r="G17" s="216">
        <v>6566561</v>
      </c>
      <c r="H17" s="215">
        <f t="shared" si="0"/>
        <v>910877</v>
      </c>
    </row>
    <row r="18" spans="1:8" s="69" customFormat="1" ht="12" customHeight="1">
      <c r="A18" s="286"/>
      <c r="B18" s="15" t="s">
        <v>423</v>
      </c>
      <c r="C18" s="46"/>
      <c r="D18" s="215">
        <v>72</v>
      </c>
      <c r="E18" s="215">
        <v>225</v>
      </c>
      <c r="F18" s="216">
        <v>162464</v>
      </c>
      <c r="G18" s="216">
        <v>17280</v>
      </c>
      <c r="H18" s="215">
        <f t="shared" si="0"/>
        <v>145184</v>
      </c>
    </row>
    <row r="19" spans="1:8" s="69" customFormat="1" ht="12" customHeight="1">
      <c r="A19" s="286"/>
      <c r="B19" s="15" t="s">
        <v>424</v>
      </c>
      <c r="C19" s="46"/>
      <c r="D19" s="215">
        <v>115</v>
      </c>
      <c r="E19" s="215">
        <v>680</v>
      </c>
      <c r="F19" s="216">
        <v>935599</v>
      </c>
      <c r="G19" s="216">
        <v>283379</v>
      </c>
      <c r="H19" s="216">
        <f t="shared" si="0"/>
        <v>652220</v>
      </c>
    </row>
    <row r="20" spans="1:8" s="69" customFormat="1" ht="12" customHeight="1">
      <c r="A20" s="281" t="s">
        <v>396</v>
      </c>
      <c r="B20" s="281"/>
      <c r="C20" s="282"/>
      <c r="D20" s="215"/>
      <c r="E20" s="215"/>
      <c r="F20" s="216"/>
      <c r="G20" s="216"/>
      <c r="H20" s="216"/>
    </row>
    <row r="21" spans="1:8" s="69" customFormat="1" ht="12" customHeight="1">
      <c r="A21" s="286"/>
      <c r="B21" s="15" t="s">
        <v>9</v>
      </c>
      <c r="C21" s="46"/>
      <c r="D21" s="215">
        <v>485</v>
      </c>
      <c r="E21" s="215">
        <v>2606</v>
      </c>
      <c r="F21" s="216">
        <v>5662911</v>
      </c>
      <c r="G21" s="216">
        <v>2862080</v>
      </c>
      <c r="H21" s="215">
        <f t="shared" ref="H21:H30" si="1">F21-G21</f>
        <v>2800831</v>
      </c>
    </row>
    <row r="22" spans="1:8" s="69" customFormat="1" ht="12" customHeight="1">
      <c r="A22" s="286"/>
      <c r="B22" s="15" t="s">
        <v>18</v>
      </c>
      <c r="C22" s="46"/>
      <c r="D22" s="215">
        <v>61</v>
      </c>
      <c r="E22" s="215">
        <v>402</v>
      </c>
      <c r="F22" s="216">
        <v>868079</v>
      </c>
      <c r="G22" s="216">
        <v>407217</v>
      </c>
      <c r="H22" s="215">
        <f t="shared" si="1"/>
        <v>460862</v>
      </c>
    </row>
    <row r="23" spans="1:8" s="69" customFormat="1" ht="12" customHeight="1">
      <c r="A23" s="286"/>
      <c r="B23" s="15" t="s">
        <v>19</v>
      </c>
      <c r="C23" s="46"/>
      <c r="D23" s="215">
        <v>127</v>
      </c>
      <c r="E23" s="215">
        <v>1006</v>
      </c>
      <c r="F23" s="216">
        <v>1711187</v>
      </c>
      <c r="G23" s="216">
        <v>360330</v>
      </c>
      <c r="H23" s="215">
        <f t="shared" si="1"/>
        <v>1350857</v>
      </c>
    </row>
    <row r="24" spans="1:8" s="69" customFormat="1" ht="12" customHeight="1">
      <c r="A24" s="286"/>
      <c r="B24" s="15" t="s">
        <v>20</v>
      </c>
      <c r="C24" s="46"/>
      <c r="D24" s="215">
        <v>69</v>
      </c>
      <c r="E24" s="215">
        <v>572</v>
      </c>
      <c r="F24" s="216">
        <v>382218</v>
      </c>
      <c r="G24" s="216">
        <v>33535</v>
      </c>
      <c r="H24" s="215">
        <f t="shared" si="1"/>
        <v>348683</v>
      </c>
    </row>
    <row r="25" spans="1:8" s="69" customFormat="1" ht="12" customHeight="1">
      <c r="A25" s="286"/>
      <c r="B25" s="15" t="s">
        <v>21</v>
      </c>
      <c r="C25" s="46"/>
      <c r="D25" s="215">
        <v>105</v>
      </c>
      <c r="E25" s="215">
        <v>444</v>
      </c>
      <c r="F25" s="216">
        <v>737764</v>
      </c>
      <c r="G25" s="216">
        <v>347956</v>
      </c>
      <c r="H25" s="215">
        <f t="shared" si="1"/>
        <v>389808</v>
      </c>
    </row>
    <row r="26" spans="1:8" s="69" customFormat="1" ht="12" customHeight="1">
      <c r="A26" s="286"/>
      <c r="B26" s="15" t="s">
        <v>425</v>
      </c>
      <c r="C26" s="46"/>
      <c r="D26" s="215">
        <v>55</v>
      </c>
      <c r="E26" s="215">
        <v>139</v>
      </c>
      <c r="F26" s="216">
        <v>220368</v>
      </c>
      <c r="G26" s="216">
        <v>87148</v>
      </c>
      <c r="H26" s="215">
        <f t="shared" si="1"/>
        <v>133220</v>
      </c>
    </row>
    <row r="27" spans="1:8" s="69" customFormat="1" ht="12" customHeight="1">
      <c r="A27" s="286"/>
      <c r="B27" s="15" t="s">
        <v>426</v>
      </c>
      <c r="C27" s="46"/>
      <c r="D27" s="215">
        <v>21</v>
      </c>
      <c r="E27" s="215">
        <v>42</v>
      </c>
      <c r="F27" s="216">
        <v>38755</v>
      </c>
      <c r="G27" s="217" t="s">
        <v>608</v>
      </c>
      <c r="H27" s="217" t="s">
        <v>608</v>
      </c>
    </row>
    <row r="28" spans="1:8" s="69" customFormat="1" ht="12" customHeight="1">
      <c r="A28" s="286"/>
      <c r="B28" s="15" t="s">
        <v>427</v>
      </c>
      <c r="C28" s="46"/>
      <c r="D28" s="215">
        <v>13</v>
      </c>
      <c r="E28" s="215">
        <v>36</v>
      </c>
      <c r="F28" s="216">
        <v>23344</v>
      </c>
      <c r="G28" s="90">
        <v>0</v>
      </c>
      <c r="H28" s="215">
        <f t="shared" si="1"/>
        <v>23344</v>
      </c>
    </row>
    <row r="29" spans="1:8" ht="12" customHeight="1">
      <c r="A29" s="286"/>
      <c r="B29" s="15" t="s">
        <v>428</v>
      </c>
      <c r="C29" s="46"/>
      <c r="D29" s="215">
        <v>97</v>
      </c>
      <c r="E29" s="215">
        <v>297</v>
      </c>
      <c r="F29" s="216">
        <v>335383</v>
      </c>
      <c r="G29" s="216">
        <v>81581</v>
      </c>
      <c r="H29" s="215">
        <f t="shared" si="1"/>
        <v>253802</v>
      </c>
    </row>
    <row r="30" spans="1:8" ht="12" customHeight="1">
      <c r="A30" s="286"/>
      <c r="B30" s="15" t="s">
        <v>429</v>
      </c>
      <c r="C30" s="46"/>
      <c r="D30" s="215">
        <v>62</v>
      </c>
      <c r="E30" s="215">
        <v>353</v>
      </c>
      <c r="F30" s="216">
        <v>407987</v>
      </c>
      <c r="G30" s="216">
        <v>5075</v>
      </c>
      <c r="H30" s="215">
        <f t="shared" si="1"/>
        <v>402912</v>
      </c>
    </row>
    <row r="31" spans="1:8" ht="12" customHeight="1">
      <c r="A31" s="281" t="s">
        <v>398</v>
      </c>
      <c r="B31" s="281"/>
      <c r="C31" s="282"/>
      <c r="D31" s="215"/>
      <c r="E31" s="215"/>
      <c r="F31" s="216"/>
      <c r="G31" s="216"/>
      <c r="H31" s="216"/>
    </row>
    <row r="32" spans="1:8" ht="12" customHeight="1">
      <c r="A32" s="286"/>
      <c r="B32" s="45" t="s">
        <v>9</v>
      </c>
      <c r="C32" s="46"/>
      <c r="D32" s="218">
        <v>819</v>
      </c>
      <c r="E32" s="218">
        <v>4804</v>
      </c>
      <c r="F32" s="219">
        <v>11272292</v>
      </c>
      <c r="G32" s="219">
        <v>7279444</v>
      </c>
      <c r="H32" s="216">
        <f>F32-G32</f>
        <v>3992848</v>
      </c>
    </row>
    <row r="33" spans="1:8" ht="12" customHeight="1">
      <c r="A33" s="286"/>
      <c r="B33" s="45" t="s">
        <v>23</v>
      </c>
      <c r="C33" s="46"/>
      <c r="D33" s="220">
        <v>839</v>
      </c>
      <c r="E33" s="220">
        <v>5650</v>
      </c>
      <c r="F33" s="160">
        <v>12228048</v>
      </c>
      <c r="G33" s="160">
        <v>5233332</v>
      </c>
      <c r="H33" s="216">
        <f>F33-G33</f>
        <v>6994716</v>
      </c>
    </row>
    <row r="34" spans="1:8" ht="4.5" customHeight="1" thickBot="1">
      <c r="A34" s="4"/>
      <c r="B34" s="4"/>
      <c r="C34" s="4"/>
      <c r="D34" s="47"/>
      <c r="E34" s="4"/>
      <c r="F34" s="4"/>
      <c r="G34" s="4"/>
      <c r="H34" s="4"/>
    </row>
    <row r="35" spans="1:8">
      <c r="A35" s="1" t="s">
        <v>560</v>
      </c>
    </row>
  </sheetData>
  <mergeCells count="16">
    <mergeCell ref="A31:C31"/>
    <mergeCell ref="A32:A33"/>
    <mergeCell ref="A4:C5"/>
    <mergeCell ref="A13:A19"/>
    <mergeCell ref="A20:C20"/>
    <mergeCell ref="A21:A30"/>
    <mergeCell ref="A1:H1"/>
    <mergeCell ref="A2:H2"/>
    <mergeCell ref="A8:C8"/>
    <mergeCell ref="A12:C12"/>
    <mergeCell ref="A7:C7"/>
    <mergeCell ref="G4:H4"/>
    <mergeCell ref="A9:A11"/>
    <mergeCell ref="D4:D5"/>
    <mergeCell ref="E4:E5"/>
    <mergeCell ref="F4:F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election activeCell="K12" sqref="K12"/>
    </sheetView>
  </sheetViews>
  <sheetFormatPr defaultRowHeight="13.5"/>
  <cols>
    <col min="1" max="1" width="1.875" style="1" customWidth="1"/>
    <col min="2" max="2" width="9" style="1"/>
    <col min="3" max="3" width="1.875" style="1" customWidth="1"/>
    <col min="4" max="9" width="13.125" style="1" customWidth="1"/>
    <col min="10" max="16384" width="9" style="3"/>
  </cols>
  <sheetData>
    <row r="1" spans="1:9" ht="9" customHeight="1" thickBot="1">
      <c r="A1" s="4"/>
      <c r="B1" s="4"/>
      <c r="C1" s="4"/>
      <c r="D1" s="4"/>
      <c r="E1" s="4"/>
      <c r="F1" s="4"/>
      <c r="G1" s="4"/>
      <c r="H1" s="4"/>
      <c r="I1" s="4"/>
    </row>
    <row r="2" spans="1:9" ht="13.5" customHeight="1">
      <c r="A2" s="235"/>
      <c r="B2" s="235"/>
      <c r="C2" s="236"/>
      <c r="D2" s="292" t="s">
        <v>415</v>
      </c>
      <c r="E2" s="292" t="s">
        <v>410</v>
      </c>
      <c r="F2" s="124" t="s">
        <v>412</v>
      </c>
      <c r="G2" s="124" t="s">
        <v>412</v>
      </c>
      <c r="H2" s="124" t="s">
        <v>412</v>
      </c>
      <c r="I2" s="142" t="s">
        <v>412</v>
      </c>
    </row>
    <row r="3" spans="1:9" ht="13.5" customHeight="1">
      <c r="A3" s="232"/>
      <c r="B3" s="232"/>
      <c r="C3" s="237"/>
      <c r="D3" s="293"/>
      <c r="E3" s="293"/>
      <c r="F3" s="125" t="s">
        <v>413</v>
      </c>
      <c r="G3" s="125" t="s">
        <v>414</v>
      </c>
      <c r="H3" s="125" t="s">
        <v>415</v>
      </c>
      <c r="I3" s="141" t="s">
        <v>411</v>
      </c>
    </row>
    <row r="4" spans="1:9" ht="3.75" customHeight="1">
      <c r="A4" s="43"/>
      <c r="B4" s="43"/>
      <c r="C4" s="44"/>
      <c r="D4" s="43"/>
      <c r="E4" s="43"/>
      <c r="F4" s="5"/>
      <c r="G4" s="5"/>
      <c r="H4" s="5"/>
      <c r="I4" s="5"/>
    </row>
    <row r="5" spans="1:9" ht="12" customHeight="1">
      <c r="A5" s="283" t="s">
        <v>399</v>
      </c>
      <c r="B5" s="283"/>
      <c r="C5" s="284"/>
      <c r="D5" s="207">
        <f>SUM(D7:D9,D11:D17,D19:D28,D30:D31)</f>
        <v>6907190</v>
      </c>
      <c r="E5" s="207">
        <f>SUM(E7:E9,E11:E17,E19:E28,E30:E31)</f>
        <v>468132</v>
      </c>
      <c r="F5" s="209">
        <v>6.4968996145466731</v>
      </c>
      <c r="G5" s="209">
        <v>19224.786827551532</v>
      </c>
      <c r="H5" s="210">
        <v>1157.564940506117</v>
      </c>
      <c r="I5" s="210">
        <v>78.453494218200106</v>
      </c>
    </row>
    <row r="6" spans="1:9" s="69" customFormat="1" ht="12" customHeight="1">
      <c r="A6" s="281" t="s">
        <v>391</v>
      </c>
      <c r="B6" s="281"/>
      <c r="C6" s="282"/>
      <c r="D6" s="207"/>
      <c r="E6" s="207"/>
      <c r="F6" s="207"/>
      <c r="G6" s="207"/>
      <c r="H6" s="207"/>
      <c r="I6" s="207"/>
    </row>
    <row r="7" spans="1:9" ht="12" customHeight="1">
      <c r="A7" s="286"/>
      <c r="B7" s="15" t="s">
        <v>400</v>
      </c>
      <c r="C7" s="16"/>
      <c r="D7" s="210">
        <v>3270308</v>
      </c>
      <c r="E7" s="210">
        <v>164006</v>
      </c>
      <c r="F7" s="209">
        <v>6.3974427277570589</v>
      </c>
      <c r="G7" s="209">
        <v>23830.499200852424</v>
      </c>
      <c r="H7" s="210">
        <v>1742.3058071390517</v>
      </c>
      <c r="I7" s="210">
        <v>87.376664890783161</v>
      </c>
    </row>
    <row r="8" spans="1:9" ht="12" customHeight="1">
      <c r="A8" s="286"/>
      <c r="B8" s="15" t="s">
        <v>401</v>
      </c>
      <c r="C8" s="16"/>
      <c r="D8" s="210">
        <v>64659</v>
      </c>
      <c r="E8" s="210">
        <v>4320</v>
      </c>
      <c r="F8" s="209">
        <v>7.4393939393939394</v>
      </c>
      <c r="G8" s="209">
        <v>16829.303030303032</v>
      </c>
      <c r="H8" s="210">
        <v>979.68181818181813</v>
      </c>
      <c r="I8" s="210">
        <v>65.454545454545453</v>
      </c>
    </row>
    <row r="9" spans="1:9" ht="12" customHeight="1">
      <c r="A9" s="286"/>
      <c r="B9" s="15" t="s">
        <v>402</v>
      </c>
      <c r="C9" s="16"/>
      <c r="D9" s="210">
        <v>707568</v>
      </c>
      <c r="E9" s="210">
        <v>40654</v>
      </c>
      <c r="F9" s="209">
        <v>10.336492890995261</v>
      </c>
      <c r="G9" s="209">
        <v>35955.642180094786</v>
      </c>
      <c r="H9" s="210">
        <v>1676.7014218009479</v>
      </c>
      <c r="I9" s="210">
        <v>96.33649289099526</v>
      </c>
    </row>
    <row r="10" spans="1:9" s="69" customFormat="1" ht="12" customHeight="1">
      <c r="A10" s="281" t="s">
        <v>393</v>
      </c>
      <c r="B10" s="281"/>
      <c r="C10" s="282"/>
      <c r="D10" s="207"/>
      <c r="E10" s="207"/>
      <c r="F10" s="207"/>
      <c r="G10" s="207"/>
      <c r="H10" s="207"/>
      <c r="I10" s="207"/>
    </row>
    <row r="11" spans="1:9" ht="12" customHeight="1">
      <c r="A11" s="286"/>
      <c r="B11" s="15" t="s">
        <v>400</v>
      </c>
      <c r="C11" s="16"/>
      <c r="D11" s="210">
        <v>324419</v>
      </c>
      <c r="E11" s="210">
        <v>24216</v>
      </c>
      <c r="F11" s="209">
        <v>6.6369047619047619</v>
      </c>
      <c r="G11" s="209">
        <v>27235.702380952382</v>
      </c>
      <c r="H11" s="210">
        <v>965.53273809523807</v>
      </c>
      <c r="I11" s="210">
        <v>72.071428571428569</v>
      </c>
    </row>
    <row r="12" spans="1:9" ht="12" customHeight="1">
      <c r="A12" s="286"/>
      <c r="B12" s="15" t="s">
        <v>403</v>
      </c>
      <c r="C12" s="16"/>
      <c r="D12" s="210">
        <v>51615</v>
      </c>
      <c r="E12" s="210">
        <v>2170</v>
      </c>
      <c r="F12" s="209">
        <v>9.7586206896551726</v>
      </c>
      <c r="G12" s="209">
        <v>34742.517241379312</v>
      </c>
      <c r="H12" s="210">
        <v>1779.8275862068965</v>
      </c>
      <c r="I12" s="210">
        <v>74.827586206896555</v>
      </c>
    </row>
    <row r="13" spans="1:9" ht="12" customHeight="1">
      <c r="A13" s="286"/>
      <c r="B13" s="15" t="s">
        <v>404</v>
      </c>
      <c r="C13" s="16"/>
      <c r="D13" s="210">
        <v>46358</v>
      </c>
      <c r="E13" s="210">
        <v>6409</v>
      </c>
      <c r="F13" s="209">
        <v>7.0972222222222223</v>
      </c>
      <c r="G13" s="209">
        <v>13374.083333333334</v>
      </c>
      <c r="H13" s="210">
        <v>643.86111111111109</v>
      </c>
      <c r="I13" s="210">
        <v>89.013888888888886</v>
      </c>
    </row>
    <row r="14" spans="1:9" ht="12" customHeight="1">
      <c r="A14" s="286"/>
      <c r="B14" s="15" t="s">
        <v>405</v>
      </c>
      <c r="C14" s="16"/>
      <c r="D14" s="210">
        <v>9982</v>
      </c>
      <c r="E14" s="210">
        <v>1192</v>
      </c>
      <c r="F14" s="209">
        <v>3.4615384615384617</v>
      </c>
      <c r="G14" s="209">
        <v>2947.2051282051284</v>
      </c>
      <c r="H14" s="210">
        <v>255.94871794871796</v>
      </c>
      <c r="I14" s="210">
        <v>30.564102564102566</v>
      </c>
    </row>
    <row r="15" spans="1:9" ht="12" customHeight="1">
      <c r="A15" s="286"/>
      <c r="B15" s="15" t="s">
        <v>16</v>
      </c>
      <c r="C15" s="16"/>
      <c r="D15" s="210">
        <v>269202</v>
      </c>
      <c r="E15" s="210">
        <v>11225</v>
      </c>
      <c r="F15" s="209">
        <v>8.0161290322580641</v>
      </c>
      <c r="G15" s="209">
        <v>40201.279569892475</v>
      </c>
      <c r="H15" s="210">
        <v>1447.3225806451612</v>
      </c>
      <c r="I15" s="210">
        <v>60.3494623655914</v>
      </c>
    </row>
    <row r="16" spans="1:9" ht="12" customHeight="1">
      <c r="A16" s="286"/>
      <c r="B16" s="15" t="s">
        <v>423</v>
      </c>
      <c r="C16" s="16"/>
      <c r="D16" s="210">
        <v>10391</v>
      </c>
      <c r="E16" s="210">
        <v>2628</v>
      </c>
      <c r="F16" s="209">
        <v>3.125</v>
      </c>
      <c r="G16" s="209">
        <v>2256.4444444444443</v>
      </c>
      <c r="H16" s="210">
        <v>144.31944444444446</v>
      </c>
      <c r="I16" s="210">
        <v>36.5</v>
      </c>
    </row>
    <row r="17" spans="1:9" s="69" customFormat="1" ht="12" customHeight="1">
      <c r="A17" s="286"/>
      <c r="B17" s="15" t="s">
        <v>424</v>
      </c>
      <c r="C17" s="16"/>
      <c r="D17" s="210">
        <v>86813</v>
      </c>
      <c r="E17" s="210">
        <v>11258</v>
      </c>
      <c r="F17" s="209">
        <v>5.9130434782608692</v>
      </c>
      <c r="G17" s="209">
        <v>8135.6434782608694</v>
      </c>
      <c r="H17" s="210">
        <v>754.89565217391305</v>
      </c>
      <c r="I17" s="210">
        <v>97.895652173913049</v>
      </c>
    </row>
    <row r="18" spans="1:9" ht="12" customHeight="1">
      <c r="A18" s="281" t="s">
        <v>395</v>
      </c>
      <c r="B18" s="281"/>
      <c r="C18" s="282"/>
      <c r="D18" s="207"/>
      <c r="E18" s="207"/>
      <c r="F18" s="207"/>
      <c r="G18" s="207"/>
      <c r="H18" s="207"/>
      <c r="I18" s="207"/>
    </row>
    <row r="19" spans="1:9" ht="12" customHeight="1">
      <c r="A19" s="286"/>
      <c r="B19" s="15" t="s">
        <v>400</v>
      </c>
      <c r="C19" s="16"/>
      <c r="D19" s="210">
        <v>273319</v>
      </c>
      <c r="E19" s="210">
        <v>25864</v>
      </c>
      <c r="F19" s="209">
        <v>5.3731958762886594</v>
      </c>
      <c r="G19" s="209">
        <v>11676.105154639175</v>
      </c>
      <c r="H19" s="210">
        <v>563.54432989690724</v>
      </c>
      <c r="I19" s="210">
        <v>53.327835051546394</v>
      </c>
    </row>
    <row r="20" spans="1:9" ht="12" customHeight="1">
      <c r="A20" s="286"/>
      <c r="B20" s="15" t="s">
        <v>406</v>
      </c>
      <c r="C20" s="16"/>
      <c r="D20" s="210">
        <v>35623</v>
      </c>
      <c r="E20" s="210">
        <v>3215</v>
      </c>
      <c r="F20" s="209">
        <v>6.5901639344262293</v>
      </c>
      <c r="G20" s="209">
        <v>14230.803278688525</v>
      </c>
      <c r="H20" s="210">
        <v>583.98360655737702</v>
      </c>
      <c r="I20" s="210">
        <v>52.704918032786885</v>
      </c>
    </row>
    <row r="21" spans="1:9" ht="12" customHeight="1">
      <c r="A21" s="286"/>
      <c r="B21" s="15" t="s">
        <v>407</v>
      </c>
      <c r="C21" s="16"/>
      <c r="D21" s="210">
        <v>210051</v>
      </c>
      <c r="E21" s="210">
        <v>25305</v>
      </c>
      <c r="F21" s="209">
        <v>7.9212598425196852</v>
      </c>
      <c r="G21" s="209">
        <v>13473.913385826772</v>
      </c>
      <c r="H21" s="210">
        <v>1653.9448818897638</v>
      </c>
      <c r="I21" s="210">
        <v>199.25196850393701</v>
      </c>
    </row>
    <row r="22" spans="1:9" ht="12" customHeight="1">
      <c r="A22" s="286"/>
      <c r="B22" s="15" t="s">
        <v>408</v>
      </c>
      <c r="C22" s="16"/>
      <c r="D22" s="210">
        <v>21169</v>
      </c>
      <c r="E22" s="210">
        <v>13854</v>
      </c>
      <c r="F22" s="209">
        <v>8.2898550724637676</v>
      </c>
      <c r="G22" s="209">
        <v>5539.391304347826</v>
      </c>
      <c r="H22" s="210">
        <v>306.79710144927537</v>
      </c>
      <c r="I22" s="210">
        <v>200.78260869565219</v>
      </c>
    </row>
    <row r="23" spans="1:9" s="69" customFormat="1" ht="12" customHeight="1">
      <c r="A23" s="286"/>
      <c r="B23" s="15" t="s">
        <v>21</v>
      </c>
      <c r="C23" s="16"/>
      <c r="D23" s="210">
        <v>31458</v>
      </c>
      <c r="E23" s="210">
        <v>3511</v>
      </c>
      <c r="F23" s="209">
        <v>4.2285714285714286</v>
      </c>
      <c r="G23" s="209">
        <v>7026.3238095238094</v>
      </c>
      <c r="H23" s="210">
        <v>299.60000000000002</v>
      </c>
      <c r="I23" s="210">
        <v>33.438095238095237</v>
      </c>
    </row>
    <row r="24" spans="1:9" ht="12" customHeight="1">
      <c r="A24" s="286"/>
      <c r="B24" s="15" t="s">
        <v>425</v>
      </c>
      <c r="C24" s="16"/>
      <c r="D24" s="210">
        <v>6989</v>
      </c>
      <c r="E24" s="210">
        <v>1242</v>
      </c>
      <c r="F24" s="209">
        <v>2.5272727272727273</v>
      </c>
      <c r="G24" s="209">
        <v>4006.6909090909089</v>
      </c>
      <c r="H24" s="210">
        <v>127.07272727272728</v>
      </c>
      <c r="I24" s="210">
        <v>22.581818181818182</v>
      </c>
    </row>
    <row r="25" spans="1:9" ht="12" customHeight="1">
      <c r="A25" s="286"/>
      <c r="B25" s="15" t="s">
        <v>426</v>
      </c>
      <c r="C25" s="16"/>
      <c r="D25" s="210">
        <v>2109</v>
      </c>
      <c r="E25" s="210">
        <v>910</v>
      </c>
      <c r="F25" s="209">
        <v>2</v>
      </c>
      <c r="G25" s="209">
        <v>1845.4761904761904</v>
      </c>
      <c r="H25" s="210">
        <v>100.42857142857143</v>
      </c>
      <c r="I25" s="210">
        <v>43.333333333333336</v>
      </c>
    </row>
    <row r="26" spans="1:9" ht="12" customHeight="1">
      <c r="A26" s="286"/>
      <c r="B26" s="15" t="s">
        <v>427</v>
      </c>
      <c r="C26" s="16"/>
      <c r="D26" s="210">
        <v>1842</v>
      </c>
      <c r="E26" s="210">
        <v>636</v>
      </c>
      <c r="F26" s="209">
        <v>2.7692307692307692</v>
      </c>
      <c r="G26" s="209">
        <v>1795.6923076923076</v>
      </c>
      <c r="H26" s="210">
        <v>141.69230769230768</v>
      </c>
      <c r="I26" s="210">
        <v>48.92307692307692</v>
      </c>
    </row>
    <row r="27" spans="1:9" ht="12" customHeight="1">
      <c r="A27" s="286"/>
      <c r="B27" s="15" t="s">
        <v>428</v>
      </c>
      <c r="C27" s="16"/>
      <c r="D27" s="210">
        <v>17175</v>
      </c>
      <c r="E27" s="210">
        <v>4196</v>
      </c>
      <c r="F27" s="209">
        <v>3.0618556701030926</v>
      </c>
      <c r="G27" s="209">
        <v>3457.5567010309278</v>
      </c>
      <c r="H27" s="210">
        <v>177.06185567010309</v>
      </c>
      <c r="I27" s="210">
        <v>43.257731958762889</v>
      </c>
    </row>
    <row r="28" spans="1:9" ht="12" customHeight="1">
      <c r="A28" s="286"/>
      <c r="B28" s="15" t="s">
        <v>429</v>
      </c>
      <c r="C28" s="16"/>
      <c r="D28" s="210">
        <v>17877</v>
      </c>
      <c r="E28" s="210">
        <v>3928</v>
      </c>
      <c r="F28" s="209">
        <v>5.693548387096774</v>
      </c>
      <c r="G28" s="209">
        <v>6580.4354838709678</v>
      </c>
      <c r="H28" s="210">
        <v>288.33870967741933</v>
      </c>
      <c r="I28" s="210">
        <v>63.354838709677416</v>
      </c>
    </row>
    <row r="29" spans="1:9" ht="12" customHeight="1">
      <c r="A29" s="281" t="s">
        <v>397</v>
      </c>
      <c r="B29" s="281"/>
      <c r="C29" s="282"/>
      <c r="D29" s="207"/>
      <c r="E29" s="207"/>
      <c r="F29" s="207"/>
      <c r="G29" s="207"/>
      <c r="H29" s="207"/>
      <c r="I29" s="207"/>
    </row>
    <row r="30" spans="1:9" ht="12" customHeight="1">
      <c r="A30" s="286"/>
      <c r="B30" s="15" t="s">
        <v>400</v>
      </c>
      <c r="C30" s="16"/>
      <c r="D30" s="210">
        <v>751243</v>
      </c>
      <c r="E30" s="210">
        <v>31981</v>
      </c>
      <c r="F30" s="209">
        <v>5.8656898656898653</v>
      </c>
      <c r="G30" s="209">
        <v>13763.482295482296</v>
      </c>
      <c r="H30" s="210">
        <v>917.26862026862023</v>
      </c>
      <c r="I30" s="210">
        <v>39.048840048840049</v>
      </c>
    </row>
    <row r="31" spans="1:9" ht="12" customHeight="1">
      <c r="A31" s="286"/>
      <c r="B31" s="15" t="s">
        <v>409</v>
      </c>
      <c r="C31" s="16"/>
      <c r="D31" s="210">
        <v>697020</v>
      </c>
      <c r="E31" s="207">
        <v>85412</v>
      </c>
      <c r="F31" s="209">
        <v>6.7342073897497023</v>
      </c>
      <c r="G31" s="209">
        <v>14574.550655542313</v>
      </c>
      <c r="H31" s="210">
        <v>830.7747318235995</v>
      </c>
      <c r="I31" s="210">
        <v>101.80214541120381</v>
      </c>
    </row>
    <row r="32" spans="1:9" ht="3" customHeight="1" thickBot="1">
      <c r="A32" s="31"/>
      <c r="B32" s="31"/>
      <c r="C32" s="31"/>
      <c r="D32" s="33"/>
      <c r="E32" s="30"/>
      <c r="F32" s="123"/>
      <c r="G32" s="30"/>
      <c r="H32" s="23"/>
      <c r="I32" s="23"/>
    </row>
    <row r="33" spans="1:9">
      <c r="A33" s="261" t="s">
        <v>614</v>
      </c>
      <c r="B33" s="261"/>
      <c r="C33" s="261"/>
      <c r="D33" s="261"/>
      <c r="E33" s="261"/>
      <c r="F33" s="261"/>
      <c r="G33" s="261"/>
      <c r="H33" s="261"/>
      <c r="I33" s="26"/>
    </row>
    <row r="34" spans="1:9">
      <c r="A34" s="261"/>
      <c r="B34" s="261"/>
      <c r="C34" s="261"/>
      <c r="D34" s="261"/>
      <c r="E34" s="261"/>
      <c r="F34" s="261"/>
      <c r="G34" s="261"/>
      <c r="H34" s="261"/>
    </row>
  </sheetData>
  <mergeCells count="14">
    <mergeCell ref="A33:H33"/>
    <mergeCell ref="A11:A17"/>
    <mergeCell ref="A18:C18"/>
    <mergeCell ref="A34:H34"/>
    <mergeCell ref="E2:E3"/>
    <mergeCell ref="A5:C5"/>
    <mergeCell ref="A6:C6"/>
    <mergeCell ref="A10:C10"/>
    <mergeCell ref="A2:C3"/>
    <mergeCell ref="D2:D3"/>
    <mergeCell ref="A7:A9"/>
    <mergeCell ref="A19:A28"/>
    <mergeCell ref="A29:C29"/>
    <mergeCell ref="A30:A3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election activeCell="A88" sqref="A88:K88"/>
    </sheetView>
  </sheetViews>
  <sheetFormatPr defaultRowHeight="13.5"/>
  <cols>
    <col min="1" max="1" width="2.625" style="42" customWidth="1"/>
    <col min="2" max="2" width="9.125" style="42" customWidth="1"/>
    <col min="3" max="3" width="2.625" style="42" customWidth="1"/>
    <col min="4" max="11" width="9.5" style="42" customWidth="1"/>
    <col min="12" max="16384" width="9" style="40"/>
  </cols>
  <sheetData>
    <row r="1" spans="1:11" s="3" customFormat="1" ht="17.25">
      <c r="A1" s="241" t="s">
        <v>6</v>
      </c>
      <c r="B1" s="241"/>
      <c r="C1" s="241"/>
      <c r="D1" s="241"/>
      <c r="E1" s="241"/>
      <c r="F1" s="241"/>
      <c r="G1" s="241"/>
      <c r="H1" s="241"/>
      <c r="I1" s="241"/>
      <c r="J1" s="241"/>
      <c r="K1" s="241"/>
    </row>
    <row r="2" spans="1:11" s="3" customFormat="1" ht="4.5" customHeight="1">
      <c r="A2" s="1"/>
      <c r="B2" s="1"/>
      <c r="C2" s="1"/>
      <c r="D2" s="1"/>
      <c r="E2" s="1"/>
      <c r="F2" s="1"/>
      <c r="G2" s="1"/>
      <c r="H2" s="1"/>
      <c r="I2" s="1"/>
      <c r="J2" s="1"/>
      <c r="K2" s="1"/>
    </row>
    <row r="3" spans="1:11" s="3" customFormat="1" ht="9.75" customHeight="1">
      <c r="A3" s="250" t="s">
        <v>448</v>
      </c>
      <c r="B3" s="250"/>
      <c r="C3" s="250"/>
      <c r="D3" s="250"/>
      <c r="E3" s="250"/>
      <c r="F3" s="250"/>
      <c r="G3" s="250"/>
      <c r="H3" s="250"/>
      <c r="I3" s="250"/>
      <c r="J3" s="250"/>
      <c r="K3" s="250"/>
    </row>
    <row r="4" spans="1:11" s="3" customFormat="1" ht="12" customHeight="1" thickBot="1">
      <c r="A4" s="230" t="s">
        <v>280</v>
      </c>
      <c r="B4" s="230"/>
      <c r="C4" s="230"/>
      <c r="D4" s="230"/>
      <c r="E4" s="230"/>
      <c r="F4" s="230"/>
      <c r="G4" s="230"/>
      <c r="H4" s="230"/>
      <c r="I4" s="230"/>
      <c r="J4" s="230"/>
      <c r="K4" s="230"/>
    </row>
    <row r="5" spans="1:11" ht="2.25" customHeight="1">
      <c r="A5" s="235" t="s">
        <v>221</v>
      </c>
      <c r="B5" s="235"/>
      <c r="C5" s="236"/>
      <c r="D5" s="120"/>
      <c r="E5" s="120"/>
      <c r="F5" s="120"/>
      <c r="G5" s="120"/>
      <c r="H5" s="120"/>
      <c r="I5" s="120"/>
      <c r="J5" s="120"/>
      <c r="K5" s="39"/>
    </row>
    <row r="6" spans="1:11" ht="14.25" customHeight="1">
      <c r="A6" s="231"/>
      <c r="B6" s="231"/>
      <c r="C6" s="249"/>
      <c r="D6" s="296" t="s">
        <v>3</v>
      </c>
      <c r="E6" s="296" t="s">
        <v>175</v>
      </c>
      <c r="F6" s="297" t="s">
        <v>356</v>
      </c>
      <c r="G6" s="297" t="s">
        <v>355</v>
      </c>
      <c r="H6" s="297" t="s">
        <v>357</v>
      </c>
      <c r="I6" s="297" t="s">
        <v>358</v>
      </c>
      <c r="J6" s="297" t="s">
        <v>437</v>
      </c>
      <c r="K6" s="299" t="s">
        <v>359</v>
      </c>
    </row>
    <row r="7" spans="1:11" ht="14.25" customHeight="1">
      <c r="A7" s="231"/>
      <c r="B7" s="231"/>
      <c r="C7" s="249"/>
      <c r="D7" s="296"/>
      <c r="E7" s="296"/>
      <c r="F7" s="298"/>
      <c r="G7" s="298"/>
      <c r="H7" s="298"/>
      <c r="I7" s="298"/>
      <c r="J7" s="298"/>
      <c r="K7" s="300"/>
    </row>
    <row r="8" spans="1:11" ht="14.25" customHeight="1">
      <c r="A8" s="231"/>
      <c r="B8" s="231"/>
      <c r="C8" s="249"/>
      <c r="D8" s="296"/>
      <c r="E8" s="296"/>
      <c r="F8" s="298"/>
      <c r="G8" s="298"/>
      <c r="H8" s="298"/>
      <c r="I8" s="298"/>
      <c r="J8" s="298"/>
      <c r="K8" s="300"/>
    </row>
    <row r="9" spans="1:11" ht="14.25" customHeight="1">
      <c r="A9" s="231"/>
      <c r="B9" s="231"/>
      <c r="C9" s="249"/>
      <c r="D9" s="296"/>
      <c r="E9" s="296"/>
      <c r="F9" s="298"/>
      <c r="G9" s="298"/>
      <c r="H9" s="298"/>
      <c r="I9" s="298"/>
      <c r="J9" s="298"/>
      <c r="K9" s="300"/>
    </row>
    <row r="10" spans="1:11" ht="3.75" customHeight="1">
      <c r="A10" s="232"/>
      <c r="B10" s="232"/>
      <c r="C10" s="237"/>
      <c r="D10" s="121"/>
      <c r="E10" s="121"/>
      <c r="F10" s="121"/>
      <c r="G10" s="121"/>
      <c r="H10" s="121"/>
      <c r="I10" s="121"/>
      <c r="J10" s="121"/>
      <c r="K10" s="41"/>
    </row>
    <row r="11" spans="1:11" s="3" customFormat="1" ht="3.75" customHeight="1">
      <c r="A11" s="1"/>
      <c r="B11" s="1"/>
      <c r="C11" s="27"/>
      <c r="D11" s="294" t="s">
        <v>223</v>
      </c>
      <c r="E11" s="295"/>
      <c r="F11" s="295"/>
      <c r="G11" s="295"/>
      <c r="H11" s="295"/>
      <c r="I11" s="295"/>
      <c r="J11" s="295"/>
      <c r="K11" s="295"/>
    </row>
    <row r="12" spans="1:11" s="3" customFormat="1" ht="7.5" customHeight="1">
      <c r="A12" s="1"/>
      <c r="B12" s="1"/>
      <c r="C12" s="12"/>
      <c r="D12" s="254"/>
      <c r="E12" s="232"/>
      <c r="F12" s="232"/>
      <c r="G12" s="232"/>
      <c r="H12" s="232"/>
      <c r="I12" s="232"/>
      <c r="J12" s="232"/>
      <c r="K12" s="232"/>
    </row>
    <row r="13" spans="1:11" s="3" customFormat="1" ht="3.75" customHeight="1">
      <c r="A13" s="1"/>
      <c r="B13" s="1"/>
      <c r="C13" s="27"/>
      <c r="D13" s="1"/>
      <c r="E13" s="1"/>
      <c r="F13" s="1"/>
      <c r="G13" s="1"/>
      <c r="H13" s="1"/>
      <c r="I13" s="1"/>
      <c r="J13" s="1"/>
      <c r="K13" s="1"/>
    </row>
    <row r="14" spans="1:11" s="3" customFormat="1" ht="11.25" customHeight="1">
      <c r="A14" s="1"/>
      <c r="B14" s="2" t="s">
        <v>433</v>
      </c>
      <c r="C14" s="27"/>
      <c r="D14" s="211">
        <v>7073</v>
      </c>
      <c r="E14" s="210">
        <v>1294</v>
      </c>
      <c r="F14" s="210">
        <v>25</v>
      </c>
      <c r="G14" s="210">
        <v>876</v>
      </c>
      <c r="H14" s="210">
        <v>2499</v>
      </c>
      <c r="I14" s="210">
        <v>192</v>
      </c>
      <c r="J14" s="210">
        <v>517</v>
      </c>
      <c r="K14" s="210">
        <v>1670</v>
      </c>
    </row>
    <row r="15" spans="1:11" s="3" customFormat="1" ht="11.25" customHeight="1">
      <c r="A15" s="1"/>
      <c r="B15" s="2" t="s">
        <v>390</v>
      </c>
      <c r="C15" s="27"/>
      <c r="D15" s="211">
        <v>7222</v>
      </c>
      <c r="E15" s="210">
        <v>1530</v>
      </c>
      <c r="F15" s="210">
        <v>33</v>
      </c>
      <c r="G15" s="210">
        <v>836</v>
      </c>
      <c r="H15" s="210">
        <v>2310</v>
      </c>
      <c r="I15" s="210">
        <v>220</v>
      </c>
      <c r="J15" s="210">
        <v>496</v>
      </c>
      <c r="K15" s="210">
        <v>1797</v>
      </c>
    </row>
    <row r="16" spans="1:11" s="3" customFormat="1" ht="11.25" customHeight="1">
      <c r="A16" s="1"/>
      <c r="B16" s="2" t="s">
        <v>375</v>
      </c>
      <c r="C16" s="27"/>
      <c r="D16" s="211">
        <v>6515</v>
      </c>
      <c r="E16" s="210">
        <v>1234</v>
      </c>
      <c r="F16" s="210">
        <v>20</v>
      </c>
      <c r="G16" s="210">
        <v>805</v>
      </c>
      <c r="H16" s="210">
        <v>2197</v>
      </c>
      <c r="I16" s="210">
        <v>202</v>
      </c>
      <c r="J16" s="210">
        <v>437</v>
      </c>
      <c r="K16" s="210">
        <v>1620</v>
      </c>
    </row>
    <row r="17" spans="1:11" s="3" customFormat="1" ht="11.25" customHeight="1">
      <c r="A17" s="1"/>
      <c r="B17" s="2" t="s">
        <v>440</v>
      </c>
      <c r="C17" s="27"/>
      <c r="D17" s="211">
        <v>6257</v>
      </c>
      <c r="E17" s="210">
        <v>1309</v>
      </c>
      <c r="F17" s="210">
        <v>23</v>
      </c>
      <c r="G17" s="210">
        <v>743</v>
      </c>
      <c r="H17" s="210">
        <v>2038</v>
      </c>
      <c r="I17" s="210">
        <v>179</v>
      </c>
      <c r="J17" s="210">
        <v>392</v>
      </c>
      <c r="K17" s="210">
        <v>1573</v>
      </c>
    </row>
    <row r="18" spans="1:11" s="3" customFormat="1" ht="11.25" customHeight="1">
      <c r="A18" s="1"/>
      <c r="B18" s="2" t="s">
        <v>416</v>
      </c>
      <c r="C18" s="27"/>
      <c r="D18" s="211">
        <f t="shared" ref="D18:K18" si="0">SUM(D20,D25,D34,D46)</f>
        <v>5967</v>
      </c>
      <c r="E18" s="210">
        <f t="shared" si="0"/>
        <v>1189</v>
      </c>
      <c r="F18" s="210">
        <f t="shared" si="0"/>
        <v>19</v>
      </c>
      <c r="G18" s="210">
        <f t="shared" si="0"/>
        <v>682</v>
      </c>
      <c r="H18" s="210">
        <f t="shared" si="0"/>
        <v>1964</v>
      </c>
      <c r="I18" s="210">
        <f t="shared" si="0"/>
        <v>180</v>
      </c>
      <c r="J18" s="210">
        <f t="shared" si="0"/>
        <v>335</v>
      </c>
      <c r="K18" s="210">
        <f t="shared" si="0"/>
        <v>1598</v>
      </c>
    </row>
    <row r="19" spans="1:11" s="3" customFormat="1" ht="2.25" customHeight="1">
      <c r="A19" s="1"/>
      <c r="B19" s="1"/>
      <c r="C19" s="27"/>
      <c r="D19" s="211"/>
      <c r="E19" s="210"/>
      <c r="F19" s="210"/>
      <c r="G19" s="210"/>
      <c r="H19" s="210"/>
      <c r="I19" s="210"/>
      <c r="J19" s="210"/>
      <c r="K19" s="210"/>
    </row>
    <row r="20" spans="1:11" s="3" customFormat="1" ht="11.25" customHeight="1">
      <c r="A20" s="301" t="s">
        <v>8</v>
      </c>
      <c r="B20" s="301"/>
      <c r="C20" s="302"/>
      <c r="D20" s="210">
        <f>SUM(E20:K20)</f>
        <v>2365</v>
      </c>
      <c r="E20" s="210">
        <f t="shared" ref="E20:K20" si="1">SUM(E21:E23)</f>
        <v>516</v>
      </c>
      <c r="F20" s="210">
        <f t="shared" si="1"/>
        <v>12</v>
      </c>
      <c r="G20" s="210">
        <f t="shared" si="1"/>
        <v>398</v>
      </c>
      <c r="H20" s="210">
        <f t="shared" si="1"/>
        <v>663</v>
      </c>
      <c r="I20" s="210">
        <f t="shared" si="1"/>
        <v>71</v>
      </c>
      <c r="J20" s="210">
        <f t="shared" si="1"/>
        <v>116</v>
      </c>
      <c r="K20" s="210">
        <f t="shared" si="1"/>
        <v>589</v>
      </c>
    </row>
    <row r="21" spans="1:11" s="3" customFormat="1" ht="11.25" customHeight="1">
      <c r="A21" s="34"/>
      <c r="B21" s="34" t="s">
        <v>9</v>
      </c>
      <c r="C21" s="16"/>
      <c r="D21" s="210">
        <f>SUM(E21:K21)</f>
        <v>1877</v>
      </c>
      <c r="E21" s="210">
        <v>347</v>
      </c>
      <c r="F21" s="210">
        <v>10</v>
      </c>
      <c r="G21" s="210">
        <v>375</v>
      </c>
      <c r="H21" s="210">
        <v>553</v>
      </c>
      <c r="I21" s="210">
        <v>22</v>
      </c>
      <c r="J21" s="210">
        <v>95</v>
      </c>
      <c r="K21" s="210">
        <v>475</v>
      </c>
    </row>
    <row r="22" spans="1:11" s="3" customFormat="1" ht="11.25" customHeight="1">
      <c r="A22" s="34"/>
      <c r="B22" s="34" t="s">
        <v>10</v>
      </c>
      <c r="C22" s="16"/>
      <c r="D22" s="210">
        <f>SUM(E22:K22)</f>
        <v>66</v>
      </c>
      <c r="E22" s="210">
        <v>10</v>
      </c>
      <c r="F22" s="210">
        <v>0</v>
      </c>
      <c r="G22" s="210">
        <v>2</v>
      </c>
      <c r="H22" s="210">
        <v>29</v>
      </c>
      <c r="I22" s="210">
        <v>4</v>
      </c>
      <c r="J22" s="210">
        <v>4</v>
      </c>
      <c r="K22" s="210">
        <v>17</v>
      </c>
    </row>
    <row r="23" spans="1:11" s="3" customFormat="1" ht="11.25" customHeight="1">
      <c r="A23" s="34"/>
      <c r="B23" s="34" t="s">
        <v>11</v>
      </c>
      <c r="C23" s="16"/>
      <c r="D23" s="210">
        <f>SUM(E23:K23)</f>
        <v>422</v>
      </c>
      <c r="E23" s="210">
        <v>159</v>
      </c>
      <c r="F23" s="210">
        <v>2</v>
      </c>
      <c r="G23" s="210">
        <v>21</v>
      </c>
      <c r="H23" s="210">
        <v>81</v>
      </c>
      <c r="I23" s="210">
        <v>45</v>
      </c>
      <c r="J23" s="210">
        <v>17</v>
      </c>
      <c r="K23" s="210">
        <v>97</v>
      </c>
    </row>
    <row r="24" spans="1:11" s="3" customFormat="1" ht="3" customHeight="1">
      <c r="A24" s="34"/>
      <c r="B24" s="34"/>
      <c r="C24" s="16"/>
      <c r="D24" s="210" t="s">
        <v>430</v>
      </c>
      <c r="E24" s="210"/>
      <c r="F24" s="210"/>
      <c r="G24" s="210"/>
      <c r="H24" s="210"/>
      <c r="I24" s="210"/>
      <c r="J24" s="210"/>
      <c r="K24" s="210"/>
    </row>
    <row r="25" spans="1:11" s="3" customFormat="1" ht="11.25" customHeight="1">
      <c r="A25" s="301" t="s">
        <v>12</v>
      </c>
      <c r="B25" s="301"/>
      <c r="C25" s="302"/>
      <c r="D25" s="210">
        <f t="shared" ref="D25:D32" si="2">SUM(E25:K25)</f>
        <v>849</v>
      </c>
      <c r="E25" s="210">
        <f t="shared" ref="E25:K25" si="3">SUM(E26:E32)</f>
        <v>235</v>
      </c>
      <c r="F25" s="210">
        <f t="shared" si="3"/>
        <v>3</v>
      </c>
      <c r="G25" s="210">
        <f t="shared" si="3"/>
        <v>42</v>
      </c>
      <c r="H25" s="210">
        <f t="shared" si="3"/>
        <v>286</v>
      </c>
      <c r="I25" s="210">
        <f t="shared" si="3"/>
        <v>33</v>
      </c>
      <c r="J25" s="210">
        <f t="shared" si="3"/>
        <v>44</v>
      </c>
      <c r="K25" s="210">
        <f t="shared" si="3"/>
        <v>206</v>
      </c>
    </row>
    <row r="26" spans="1:11" s="3" customFormat="1" ht="11.25" customHeight="1">
      <c r="A26" s="34"/>
      <c r="B26" s="34" t="s">
        <v>9</v>
      </c>
      <c r="C26" s="16"/>
      <c r="D26" s="210">
        <f t="shared" si="2"/>
        <v>336</v>
      </c>
      <c r="E26" s="210">
        <v>79</v>
      </c>
      <c r="F26" s="212">
        <v>1</v>
      </c>
      <c r="G26" s="210">
        <v>24</v>
      </c>
      <c r="H26" s="210">
        <v>120</v>
      </c>
      <c r="I26" s="210">
        <v>8</v>
      </c>
      <c r="J26" s="210">
        <v>21</v>
      </c>
      <c r="K26" s="210">
        <v>83</v>
      </c>
    </row>
    <row r="27" spans="1:11" s="3" customFormat="1" ht="11.25" customHeight="1">
      <c r="A27" s="34"/>
      <c r="B27" s="34" t="s">
        <v>13</v>
      </c>
      <c r="C27" s="16"/>
      <c r="D27" s="210">
        <f t="shared" si="2"/>
        <v>29</v>
      </c>
      <c r="E27" s="210">
        <v>12</v>
      </c>
      <c r="F27" s="210">
        <v>0</v>
      </c>
      <c r="G27" s="210">
        <v>0</v>
      </c>
      <c r="H27" s="210">
        <v>10</v>
      </c>
      <c r="I27" s="210">
        <v>0</v>
      </c>
      <c r="J27" s="210">
        <v>0</v>
      </c>
      <c r="K27" s="210">
        <v>7</v>
      </c>
    </row>
    <row r="28" spans="1:11" s="3" customFormat="1" ht="11.25" customHeight="1">
      <c r="A28" s="34"/>
      <c r="B28" s="34" t="s">
        <v>14</v>
      </c>
      <c r="C28" s="16"/>
      <c r="D28" s="210">
        <f t="shared" si="2"/>
        <v>72</v>
      </c>
      <c r="E28" s="210">
        <v>14</v>
      </c>
      <c r="F28" s="210">
        <v>1</v>
      </c>
      <c r="G28" s="210">
        <v>3</v>
      </c>
      <c r="H28" s="210">
        <v>31</v>
      </c>
      <c r="I28" s="210">
        <v>2</v>
      </c>
      <c r="J28" s="210">
        <v>3</v>
      </c>
      <c r="K28" s="210">
        <v>18</v>
      </c>
    </row>
    <row r="29" spans="1:11" s="3" customFormat="1" ht="11.25" customHeight="1">
      <c r="A29" s="34"/>
      <c r="B29" s="34" t="s">
        <v>15</v>
      </c>
      <c r="C29" s="16"/>
      <c r="D29" s="210">
        <f t="shared" si="2"/>
        <v>39</v>
      </c>
      <c r="E29" s="212">
        <v>1</v>
      </c>
      <c r="F29" s="210">
        <v>1</v>
      </c>
      <c r="G29" s="210">
        <v>3</v>
      </c>
      <c r="H29" s="210">
        <v>19</v>
      </c>
      <c r="I29" s="210">
        <v>0</v>
      </c>
      <c r="J29" s="210">
        <v>1</v>
      </c>
      <c r="K29" s="210">
        <v>14</v>
      </c>
    </row>
    <row r="30" spans="1:11" s="3" customFormat="1" ht="11.25" customHeight="1">
      <c r="A30" s="34"/>
      <c r="B30" s="34" t="s">
        <v>16</v>
      </c>
      <c r="C30" s="16"/>
      <c r="D30" s="210">
        <f t="shared" si="2"/>
        <v>186</v>
      </c>
      <c r="E30" s="210">
        <v>101</v>
      </c>
      <c r="F30" s="210">
        <v>0</v>
      </c>
      <c r="G30" s="210">
        <v>4</v>
      </c>
      <c r="H30" s="210">
        <v>27</v>
      </c>
      <c r="I30" s="210">
        <v>9</v>
      </c>
      <c r="J30" s="210">
        <v>5</v>
      </c>
      <c r="K30" s="210">
        <v>40</v>
      </c>
    </row>
    <row r="31" spans="1:11" s="3" customFormat="1" ht="11.25" customHeight="1">
      <c r="A31" s="34"/>
      <c r="B31" s="34" t="s">
        <v>423</v>
      </c>
      <c r="C31" s="16"/>
      <c r="D31" s="210">
        <f t="shared" si="2"/>
        <v>72</v>
      </c>
      <c r="E31" s="212">
        <v>11</v>
      </c>
      <c r="F31" s="210">
        <v>0</v>
      </c>
      <c r="G31" s="210">
        <v>3</v>
      </c>
      <c r="H31" s="210">
        <v>38</v>
      </c>
      <c r="I31" s="210">
        <v>2</v>
      </c>
      <c r="J31" s="210">
        <v>6</v>
      </c>
      <c r="K31" s="210">
        <v>12</v>
      </c>
    </row>
    <row r="32" spans="1:11" s="3" customFormat="1" ht="11.25" customHeight="1">
      <c r="A32" s="34"/>
      <c r="B32" s="34" t="s">
        <v>424</v>
      </c>
      <c r="C32" s="16"/>
      <c r="D32" s="210">
        <f t="shared" si="2"/>
        <v>115</v>
      </c>
      <c r="E32" s="212">
        <v>17</v>
      </c>
      <c r="F32" s="210">
        <v>0</v>
      </c>
      <c r="G32" s="210">
        <v>5</v>
      </c>
      <c r="H32" s="210">
        <v>41</v>
      </c>
      <c r="I32" s="210">
        <v>12</v>
      </c>
      <c r="J32" s="210">
        <v>8</v>
      </c>
      <c r="K32" s="210">
        <v>32</v>
      </c>
    </row>
    <row r="33" spans="1:11" s="3" customFormat="1" ht="2.25" customHeight="1">
      <c r="A33" s="34"/>
      <c r="B33" s="34"/>
      <c r="C33" s="16"/>
      <c r="D33" s="210" t="s">
        <v>431</v>
      </c>
      <c r="E33" s="210"/>
      <c r="F33" s="210"/>
      <c r="G33" s="210"/>
      <c r="H33" s="210"/>
      <c r="I33" s="210"/>
      <c r="J33" s="210"/>
      <c r="K33" s="210"/>
    </row>
    <row r="34" spans="1:11" s="3" customFormat="1" ht="11.25" customHeight="1">
      <c r="A34" s="301" t="s">
        <v>17</v>
      </c>
      <c r="B34" s="301"/>
      <c r="C34" s="302"/>
      <c r="D34" s="210">
        <f t="shared" ref="D34:D44" si="4">SUM(E34:K34)</f>
        <v>1095</v>
      </c>
      <c r="E34" s="210">
        <f t="shared" ref="E34:K34" si="5">SUM(E35:E44)</f>
        <v>120</v>
      </c>
      <c r="F34" s="210">
        <f t="shared" si="5"/>
        <v>2</v>
      </c>
      <c r="G34" s="210">
        <f t="shared" si="5"/>
        <v>67</v>
      </c>
      <c r="H34" s="210">
        <f t="shared" si="5"/>
        <v>480</v>
      </c>
      <c r="I34" s="210">
        <f t="shared" si="5"/>
        <v>28</v>
      </c>
      <c r="J34" s="210">
        <f t="shared" si="5"/>
        <v>55</v>
      </c>
      <c r="K34" s="210">
        <f t="shared" si="5"/>
        <v>343</v>
      </c>
    </row>
    <row r="35" spans="1:11" s="3" customFormat="1" ht="11.25" customHeight="1">
      <c r="A35" s="34"/>
      <c r="B35" s="34" t="s">
        <v>9</v>
      </c>
      <c r="C35" s="16"/>
      <c r="D35" s="210">
        <f t="shared" si="4"/>
        <v>485</v>
      </c>
      <c r="E35" s="210">
        <v>57</v>
      </c>
      <c r="F35" s="210">
        <v>1</v>
      </c>
      <c r="G35" s="210">
        <v>30</v>
      </c>
      <c r="H35" s="210">
        <v>208</v>
      </c>
      <c r="I35" s="210">
        <v>8</v>
      </c>
      <c r="J35" s="210">
        <v>20</v>
      </c>
      <c r="K35" s="210">
        <v>161</v>
      </c>
    </row>
    <row r="36" spans="1:11" s="3" customFormat="1" ht="11.25" customHeight="1">
      <c r="A36" s="34"/>
      <c r="B36" s="34" t="s">
        <v>18</v>
      </c>
      <c r="C36" s="16"/>
      <c r="D36" s="210">
        <f t="shared" si="4"/>
        <v>61</v>
      </c>
      <c r="E36" s="210">
        <v>14</v>
      </c>
      <c r="F36" s="210">
        <v>0</v>
      </c>
      <c r="G36" s="210">
        <v>1</v>
      </c>
      <c r="H36" s="210">
        <v>18</v>
      </c>
      <c r="I36" s="210">
        <v>3</v>
      </c>
      <c r="J36" s="210">
        <v>3</v>
      </c>
      <c r="K36" s="210">
        <v>22</v>
      </c>
    </row>
    <row r="37" spans="1:11" s="3" customFormat="1" ht="11.25" customHeight="1">
      <c r="A37" s="34"/>
      <c r="B37" s="34" t="s">
        <v>19</v>
      </c>
      <c r="C37" s="16"/>
      <c r="D37" s="210">
        <f t="shared" si="4"/>
        <v>127</v>
      </c>
      <c r="E37" s="210">
        <v>13</v>
      </c>
      <c r="F37" s="210">
        <v>0</v>
      </c>
      <c r="G37" s="210">
        <v>10</v>
      </c>
      <c r="H37" s="210">
        <v>46</v>
      </c>
      <c r="I37" s="210">
        <v>8</v>
      </c>
      <c r="J37" s="210">
        <v>7</v>
      </c>
      <c r="K37" s="210">
        <v>43</v>
      </c>
    </row>
    <row r="38" spans="1:11" s="3" customFormat="1" ht="11.25" customHeight="1">
      <c r="A38" s="34"/>
      <c r="B38" s="34" t="s">
        <v>20</v>
      </c>
      <c r="C38" s="16"/>
      <c r="D38" s="210">
        <f t="shared" si="4"/>
        <v>69</v>
      </c>
      <c r="E38" s="210">
        <v>3</v>
      </c>
      <c r="F38" s="210">
        <v>0</v>
      </c>
      <c r="G38" s="210">
        <v>9</v>
      </c>
      <c r="H38" s="210">
        <v>31</v>
      </c>
      <c r="I38" s="210">
        <v>1</v>
      </c>
      <c r="J38" s="210">
        <v>4</v>
      </c>
      <c r="K38" s="210">
        <v>21</v>
      </c>
    </row>
    <row r="39" spans="1:11" s="3" customFormat="1" ht="11.25" customHeight="1">
      <c r="A39" s="34"/>
      <c r="B39" s="34" t="s">
        <v>21</v>
      </c>
      <c r="C39" s="16"/>
      <c r="D39" s="210">
        <f t="shared" si="4"/>
        <v>105</v>
      </c>
      <c r="E39" s="210">
        <v>13</v>
      </c>
      <c r="F39" s="210">
        <v>0</v>
      </c>
      <c r="G39" s="210">
        <v>3</v>
      </c>
      <c r="H39" s="210">
        <v>53</v>
      </c>
      <c r="I39" s="210">
        <v>3</v>
      </c>
      <c r="J39" s="210">
        <v>7</v>
      </c>
      <c r="K39" s="210">
        <v>26</v>
      </c>
    </row>
    <row r="40" spans="1:11" s="3" customFormat="1" ht="11.25" customHeight="1">
      <c r="A40" s="34"/>
      <c r="B40" s="34" t="s">
        <v>425</v>
      </c>
      <c r="C40" s="16"/>
      <c r="D40" s="210">
        <f t="shared" si="4"/>
        <v>55</v>
      </c>
      <c r="E40" s="210">
        <v>5</v>
      </c>
      <c r="F40" s="210">
        <v>0</v>
      </c>
      <c r="G40" s="210">
        <v>3</v>
      </c>
      <c r="H40" s="210">
        <v>29</v>
      </c>
      <c r="I40" s="210">
        <v>0</v>
      </c>
      <c r="J40" s="210">
        <v>3</v>
      </c>
      <c r="K40" s="210">
        <v>15</v>
      </c>
    </row>
    <row r="41" spans="1:11" s="3" customFormat="1" ht="11.25" customHeight="1">
      <c r="A41" s="34"/>
      <c r="B41" s="34" t="s">
        <v>426</v>
      </c>
      <c r="C41" s="16"/>
      <c r="D41" s="210">
        <f t="shared" si="4"/>
        <v>21</v>
      </c>
      <c r="E41" s="210">
        <v>1</v>
      </c>
      <c r="F41" s="210">
        <v>0</v>
      </c>
      <c r="G41" s="210">
        <v>2</v>
      </c>
      <c r="H41" s="210">
        <v>11</v>
      </c>
      <c r="I41" s="210">
        <v>0</v>
      </c>
      <c r="J41" s="210">
        <v>2</v>
      </c>
      <c r="K41" s="210">
        <v>5</v>
      </c>
    </row>
    <row r="42" spans="1:11" s="3" customFormat="1" ht="11.25" customHeight="1">
      <c r="A42" s="34"/>
      <c r="B42" s="34" t="s">
        <v>427</v>
      </c>
      <c r="C42" s="16"/>
      <c r="D42" s="210">
        <f t="shared" si="4"/>
        <v>13</v>
      </c>
      <c r="E42" s="210">
        <v>0</v>
      </c>
      <c r="F42" s="210">
        <v>0</v>
      </c>
      <c r="G42" s="210">
        <v>1</v>
      </c>
      <c r="H42" s="210">
        <v>8</v>
      </c>
      <c r="I42" s="210">
        <v>1</v>
      </c>
      <c r="J42" s="210">
        <v>0</v>
      </c>
      <c r="K42" s="210">
        <v>3</v>
      </c>
    </row>
    <row r="43" spans="1:11" s="3" customFormat="1" ht="11.25" customHeight="1">
      <c r="A43" s="34"/>
      <c r="B43" s="34" t="s">
        <v>428</v>
      </c>
      <c r="C43" s="16"/>
      <c r="D43" s="210">
        <f t="shared" si="4"/>
        <v>97</v>
      </c>
      <c r="E43" s="210">
        <v>10</v>
      </c>
      <c r="F43" s="210">
        <v>1</v>
      </c>
      <c r="G43" s="210">
        <v>6</v>
      </c>
      <c r="H43" s="210">
        <v>44</v>
      </c>
      <c r="I43" s="210">
        <v>2</v>
      </c>
      <c r="J43" s="210">
        <v>6</v>
      </c>
      <c r="K43" s="210">
        <v>28</v>
      </c>
    </row>
    <row r="44" spans="1:11" s="3" customFormat="1" ht="11.25" customHeight="1">
      <c r="A44" s="34"/>
      <c r="B44" s="34" t="s">
        <v>429</v>
      </c>
      <c r="C44" s="16"/>
      <c r="D44" s="210">
        <f t="shared" si="4"/>
        <v>62</v>
      </c>
      <c r="E44" s="210">
        <v>4</v>
      </c>
      <c r="F44" s="210">
        <v>0</v>
      </c>
      <c r="G44" s="210">
        <v>2</v>
      </c>
      <c r="H44" s="210">
        <v>32</v>
      </c>
      <c r="I44" s="210">
        <v>2</v>
      </c>
      <c r="J44" s="210">
        <v>3</v>
      </c>
      <c r="K44" s="210">
        <v>19</v>
      </c>
    </row>
    <row r="45" spans="1:11" s="3" customFormat="1" ht="3" customHeight="1">
      <c r="A45" s="34"/>
      <c r="B45" s="34"/>
      <c r="C45" s="16"/>
      <c r="D45" s="210" t="s">
        <v>432</v>
      </c>
      <c r="E45" s="210"/>
      <c r="F45" s="210"/>
      <c r="G45" s="210"/>
      <c r="H45" s="210"/>
      <c r="I45" s="210"/>
      <c r="J45" s="210"/>
      <c r="K45" s="210"/>
    </row>
    <row r="46" spans="1:11" s="3" customFormat="1" ht="11.25" customHeight="1">
      <c r="A46" s="301" t="s">
        <v>22</v>
      </c>
      <c r="B46" s="301"/>
      <c r="C46" s="302"/>
      <c r="D46" s="210">
        <f>SUM(E46:K46)</f>
        <v>1658</v>
      </c>
      <c r="E46" s="210">
        <f t="shared" ref="E46:K46" si="6">SUM(E47:E48)</f>
        <v>318</v>
      </c>
      <c r="F46" s="210">
        <f t="shared" si="6"/>
        <v>2</v>
      </c>
      <c r="G46" s="210">
        <f t="shared" si="6"/>
        <v>175</v>
      </c>
      <c r="H46" s="210">
        <f t="shared" si="6"/>
        <v>535</v>
      </c>
      <c r="I46" s="210">
        <f t="shared" si="6"/>
        <v>48</v>
      </c>
      <c r="J46" s="210">
        <f t="shared" si="6"/>
        <v>120</v>
      </c>
      <c r="K46" s="210">
        <f t="shared" si="6"/>
        <v>460</v>
      </c>
    </row>
    <row r="47" spans="1:11" s="3" customFormat="1" ht="11.25" customHeight="1">
      <c r="A47" s="34"/>
      <c r="B47" s="34" t="s">
        <v>9</v>
      </c>
      <c r="C47" s="16"/>
      <c r="D47" s="210">
        <f>SUM(E47:K47)</f>
        <v>819</v>
      </c>
      <c r="E47" s="210">
        <v>207</v>
      </c>
      <c r="F47" s="210">
        <v>0</v>
      </c>
      <c r="G47" s="210">
        <v>72</v>
      </c>
      <c r="H47" s="210">
        <v>243</v>
      </c>
      <c r="I47" s="210">
        <v>29</v>
      </c>
      <c r="J47" s="210">
        <v>62</v>
      </c>
      <c r="K47" s="210">
        <v>206</v>
      </c>
    </row>
    <row r="48" spans="1:11" s="3" customFormat="1" ht="11.25" customHeight="1">
      <c r="A48" s="34"/>
      <c r="B48" s="34" t="s">
        <v>23</v>
      </c>
      <c r="C48" s="16"/>
      <c r="D48" s="210">
        <f>SUM(E48:K48)</f>
        <v>839</v>
      </c>
      <c r="E48" s="210">
        <v>111</v>
      </c>
      <c r="F48" s="210">
        <v>2</v>
      </c>
      <c r="G48" s="210">
        <v>103</v>
      </c>
      <c r="H48" s="210">
        <v>292</v>
      </c>
      <c r="I48" s="210">
        <v>19</v>
      </c>
      <c r="J48" s="210">
        <v>58</v>
      </c>
      <c r="K48" s="210">
        <v>254</v>
      </c>
    </row>
    <row r="49" spans="1:13" s="3" customFormat="1" ht="2.25" customHeight="1">
      <c r="A49" s="1"/>
      <c r="B49" s="1"/>
      <c r="C49" s="27"/>
      <c r="D49" s="2"/>
      <c r="E49" s="2"/>
      <c r="F49" s="2"/>
      <c r="G49" s="2"/>
      <c r="H49" s="2"/>
      <c r="I49" s="2"/>
      <c r="J49" s="2"/>
      <c r="K49" s="2"/>
    </row>
    <row r="50" spans="1:13" s="3" customFormat="1" ht="9" customHeight="1">
      <c r="A50" s="1"/>
      <c r="B50" s="1"/>
      <c r="C50" s="12"/>
      <c r="D50" s="294" t="s">
        <v>222</v>
      </c>
      <c r="E50" s="295"/>
      <c r="F50" s="295"/>
      <c r="G50" s="295"/>
      <c r="H50" s="295"/>
      <c r="I50" s="295"/>
      <c r="J50" s="295"/>
      <c r="K50" s="295"/>
    </row>
    <row r="51" spans="1:13" s="3" customFormat="1" ht="3" customHeight="1">
      <c r="A51" s="1"/>
      <c r="B51" s="1"/>
      <c r="C51" s="27"/>
      <c r="D51" s="254"/>
      <c r="E51" s="232"/>
      <c r="F51" s="232"/>
      <c r="G51" s="232"/>
      <c r="H51" s="232"/>
      <c r="I51" s="232"/>
      <c r="J51" s="232"/>
      <c r="K51" s="232"/>
    </row>
    <row r="52" spans="1:13" s="3" customFormat="1" ht="11.25" customHeight="1">
      <c r="A52" s="1"/>
      <c r="B52" s="2" t="s">
        <v>433</v>
      </c>
      <c r="C52" s="27"/>
      <c r="D52" s="211">
        <v>41553</v>
      </c>
      <c r="E52" s="210">
        <v>13173</v>
      </c>
      <c r="F52" s="210">
        <v>2087</v>
      </c>
      <c r="G52" s="210">
        <v>3196</v>
      </c>
      <c r="H52" s="210">
        <v>11015</v>
      </c>
      <c r="I52" s="210">
        <v>1107</v>
      </c>
      <c r="J52" s="210">
        <v>2235</v>
      </c>
      <c r="K52" s="208">
        <v>8351</v>
      </c>
    </row>
    <row r="53" spans="1:13" s="3" customFormat="1" ht="11.25" customHeight="1">
      <c r="A53" s="1"/>
      <c r="B53" s="2" t="s">
        <v>434</v>
      </c>
      <c r="C53" s="27"/>
      <c r="D53" s="211">
        <v>46900</v>
      </c>
      <c r="E53" s="210">
        <v>15198</v>
      </c>
      <c r="F53" s="210">
        <v>2667</v>
      </c>
      <c r="G53" s="210">
        <v>3587</v>
      </c>
      <c r="H53" s="210">
        <v>12074</v>
      </c>
      <c r="I53" s="210">
        <v>1332</v>
      </c>
      <c r="J53" s="210">
        <v>2214</v>
      </c>
      <c r="K53" s="208">
        <v>9828</v>
      </c>
    </row>
    <row r="54" spans="1:13" s="3" customFormat="1" ht="11.25" customHeight="1">
      <c r="A54" s="1"/>
      <c r="B54" s="2" t="s">
        <v>435</v>
      </c>
      <c r="C54" s="27"/>
      <c r="D54" s="211">
        <v>43256</v>
      </c>
      <c r="E54" s="210">
        <v>12453</v>
      </c>
      <c r="F54" s="210">
        <v>2487</v>
      </c>
      <c r="G54" s="210">
        <v>3531</v>
      </c>
      <c r="H54" s="210">
        <v>11817</v>
      </c>
      <c r="I54" s="210">
        <v>1484</v>
      </c>
      <c r="J54" s="210">
        <v>2230</v>
      </c>
      <c r="K54" s="208">
        <v>9254</v>
      </c>
    </row>
    <row r="55" spans="1:13" s="3" customFormat="1" ht="11.25" customHeight="1">
      <c r="A55" s="1"/>
      <c r="B55" s="2" t="s">
        <v>436</v>
      </c>
      <c r="C55" s="27"/>
      <c r="D55" s="211">
        <v>41188</v>
      </c>
      <c r="E55" s="210">
        <v>12433</v>
      </c>
      <c r="F55" s="210">
        <v>2433</v>
      </c>
      <c r="G55" s="210">
        <v>3193</v>
      </c>
      <c r="H55" s="210">
        <v>10912</v>
      </c>
      <c r="I55" s="210">
        <v>1307</v>
      </c>
      <c r="J55" s="210">
        <v>2244</v>
      </c>
      <c r="K55" s="208">
        <v>8666</v>
      </c>
    </row>
    <row r="56" spans="1:13" s="3" customFormat="1" ht="11.25" customHeight="1">
      <c r="A56" s="1"/>
      <c r="B56" s="2" t="s">
        <v>416</v>
      </c>
      <c r="C56" s="27"/>
      <c r="D56" s="211">
        <f t="shared" ref="D56:K56" si="7">SUM(D58,D63,D72,D84)</f>
        <v>38767</v>
      </c>
      <c r="E56" s="210">
        <f t="shared" si="7"/>
        <v>10815</v>
      </c>
      <c r="F56" s="210">
        <f t="shared" si="7"/>
        <v>1967</v>
      </c>
      <c r="G56" s="210">
        <f t="shared" si="7"/>
        <v>2794</v>
      </c>
      <c r="H56" s="210">
        <f t="shared" si="7"/>
        <v>11205</v>
      </c>
      <c r="I56" s="210">
        <f t="shared" si="7"/>
        <v>1330</v>
      </c>
      <c r="J56" s="210">
        <f t="shared" si="7"/>
        <v>1724</v>
      </c>
      <c r="K56" s="208">
        <f t="shared" si="7"/>
        <v>8932</v>
      </c>
    </row>
    <row r="57" spans="1:13" s="3" customFormat="1" ht="3.75" customHeight="1">
      <c r="A57" s="1"/>
      <c r="B57" s="1"/>
      <c r="C57" s="27"/>
      <c r="D57" s="210"/>
      <c r="E57" s="210"/>
      <c r="F57" s="210"/>
      <c r="G57" s="210"/>
      <c r="H57" s="210"/>
      <c r="I57" s="210"/>
      <c r="J57" s="210"/>
      <c r="K57" s="210"/>
    </row>
    <row r="58" spans="1:13" s="3" customFormat="1" ht="11.25" customHeight="1">
      <c r="A58" s="301" t="s">
        <v>8</v>
      </c>
      <c r="B58" s="301"/>
      <c r="C58" s="302"/>
      <c r="D58" s="210">
        <f>SUM(E58:K58)</f>
        <v>16861</v>
      </c>
      <c r="E58" s="210">
        <f t="shared" ref="E58:K58" si="8">SUM(E59:E61)</f>
        <v>5392</v>
      </c>
      <c r="F58" s="210">
        <f t="shared" si="8"/>
        <v>1342</v>
      </c>
      <c r="G58" s="210">
        <f t="shared" si="8"/>
        <v>1851</v>
      </c>
      <c r="H58" s="210">
        <f t="shared" si="8"/>
        <v>3528</v>
      </c>
      <c r="I58" s="210">
        <f t="shared" si="8"/>
        <v>480</v>
      </c>
      <c r="J58" s="210">
        <f t="shared" si="8"/>
        <v>742</v>
      </c>
      <c r="K58" s="210">
        <f t="shared" si="8"/>
        <v>3526</v>
      </c>
    </row>
    <row r="59" spans="1:13" s="3" customFormat="1" ht="11.25" customHeight="1">
      <c r="A59" s="34"/>
      <c r="B59" s="34" t="s">
        <v>9</v>
      </c>
      <c r="C59" s="16"/>
      <c r="D59" s="210">
        <f>SUM(E59:K59)</f>
        <v>12008</v>
      </c>
      <c r="E59" s="210">
        <v>3041</v>
      </c>
      <c r="F59" s="210">
        <v>1076</v>
      </c>
      <c r="G59" s="210">
        <v>1729</v>
      </c>
      <c r="H59" s="210">
        <v>2634</v>
      </c>
      <c r="I59" s="210">
        <v>181</v>
      </c>
      <c r="J59" s="210">
        <v>514</v>
      </c>
      <c r="K59" s="210">
        <v>2833</v>
      </c>
    </row>
    <row r="60" spans="1:13" s="3" customFormat="1" ht="11.25" customHeight="1">
      <c r="A60" s="34"/>
      <c r="B60" s="34" t="s">
        <v>10</v>
      </c>
      <c r="C60" s="16"/>
      <c r="D60" s="210">
        <f>SUM(E60:K60)</f>
        <v>491</v>
      </c>
      <c r="E60" s="210">
        <v>105</v>
      </c>
      <c r="F60" s="210">
        <v>0</v>
      </c>
      <c r="G60" s="210">
        <v>4</v>
      </c>
      <c r="H60" s="210">
        <v>240</v>
      </c>
      <c r="I60" s="210">
        <v>33</v>
      </c>
      <c r="J60" s="210">
        <v>21</v>
      </c>
      <c r="K60" s="210">
        <v>88</v>
      </c>
    </row>
    <row r="61" spans="1:13" s="3" customFormat="1" ht="11.25" customHeight="1">
      <c r="A61" s="34"/>
      <c r="B61" s="34" t="s">
        <v>11</v>
      </c>
      <c r="C61" s="16"/>
      <c r="D61" s="210">
        <f>SUM(E61:K61)</f>
        <v>4362</v>
      </c>
      <c r="E61" s="210">
        <v>2246</v>
      </c>
      <c r="F61" s="210">
        <v>266</v>
      </c>
      <c r="G61" s="210">
        <v>118</v>
      </c>
      <c r="H61" s="210">
        <v>654</v>
      </c>
      <c r="I61" s="210">
        <v>266</v>
      </c>
      <c r="J61" s="210">
        <v>207</v>
      </c>
      <c r="K61" s="210">
        <v>605</v>
      </c>
    </row>
    <row r="62" spans="1:13" s="3" customFormat="1" ht="3" customHeight="1">
      <c r="A62" s="34"/>
      <c r="B62" s="34"/>
      <c r="C62" s="16"/>
      <c r="D62" s="210"/>
      <c r="E62" s="210"/>
      <c r="F62" s="210"/>
      <c r="G62" s="210"/>
      <c r="H62" s="210"/>
      <c r="I62" s="210"/>
      <c r="J62" s="210"/>
      <c r="K62" s="210"/>
    </row>
    <row r="63" spans="1:13" s="3" customFormat="1" ht="11.25" customHeight="1">
      <c r="A63" s="301" t="s">
        <v>12</v>
      </c>
      <c r="B63" s="301"/>
      <c r="C63" s="302"/>
      <c r="D63" s="210">
        <f>SUM(E63:K63)</f>
        <v>5555</v>
      </c>
      <c r="E63" s="210">
        <f t="shared" ref="E63:K63" si="9">SUM(E64:E70)</f>
        <v>2225</v>
      </c>
      <c r="F63" s="210">
        <f t="shared" si="9"/>
        <v>117</v>
      </c>
      <c r="G63" s="210">
        <f t="shared" si="9"/>
        <v>118</v>
      </c>
      <c r="H63" s="210">
        <f t="shared" si="9"/>
        <v>1724</v>
      </c>
      <c r="I63" s="210">
        <f t="shared" si="9"/>
        <v>175</v>
      </c>
      <c r="J63" s="210">
        <f t="shared" si="9"/>
        <v>158</v>
      </c>
      <c r="K63" s="210">
        <f t="shared" si="9"/>
        <v>1038</v>
      </c>
      <c r="L63" s="29"/>
      <c r="M63" s="29"/>
    </row>
    <row r="64" spans="1:13" s="3" customFormat="1" ht="11.25" customHeight="1">
      <c r="A64" s="34"/>
      <c r="B64" s="34" t="s">
        <v>9</v>
      </c>
      <c r="C64" s="16"/>
      <c r="D64" s="210">
        <f t="shared" ref="D64:D70" si="10">SUM(E64:K64)</f>
        <v>2230</v>
      </c>
      <c r="E64" s="210">
        <v>801</v>
      </c>
      <c r="F64" s="210">
        <v>113</v>
      </c>
      <c r="G64" s="210">
        <v>62</v>
      </c>
      <c r="H64" s="210">
        <v>693</v>
      </c>
      <c r="I64" s="210">
        <v>84</v>
      </c>
      <c r="J64" s="210">
        <v>76</v>
      </c>
      <c r="K64" s="210">
        <v>401</v>
      </c>
    </row>
    <row r="65" spans="1:11" s="3" customFormat="1" ht="11.25" customHeight="1">
      <c r="A65" s="34"/>
      <c r="B65" s="34" t="s">
        <v>13</v>
      </c>
      <c r="C65" s="16"/>
      <c r="D65" s="210">
        <f t="shared" si="10"/>
        <v>283</v>
      </c>
      <c r="E65" s="210">
        <v>184</v>
      </c>
      <c r="F65" s="210">
        <v>0</v>
      </c>
      <c r="G65" s="210">
        <v>0</v>
      </c>
      <c r="H65" s="210">
        <v>71</v>
      </c>
      <c r="I65" s="210">
        <v>0</v>
      </c>
      <c r="J65" s="210">
        <v>0</v>
      </c>
      <c r="K65" s="210">
        <v>28</v>
      </c>
    </row>
    <row r="66" spans="1:11" s="3" customFormat="1" ht="11.25" customHeight="1">
      <c r="A66" s="34"/>
      <c r="B66" s="34" t="s">
        <v>14</v>
      </c>
      <c r="C66" s="16"/>
      <c r="D66" s="210">
        <f t="shared" si="10"/>
        <v>511</v>
      </c>
      <c r="E66" s="210">
        <v>132</v>
      </c>
      <c r="F66" s="210">
        <v>2</v>
      </c>
      <c r="G66" s="210">
        <v>19</v>
      </c>
      <c r="H66" s="210">
        <v>228</v>
      </c>
      <c r="I66" s="210">
        <v>5</v>
      </c>
      <c r="J66" s="210">
        <v>14</v>
      </c>
      <c r="K66" s="210">
        <v>111</v>
      </c>
    </row>
    <row r="67" spans="1:11" s="3" customFormat="1" ht="11.25" customHeight="1">
      <c r="A67" s="34"/>
      <c r="B67" s="34" t="s">
        <v>15</v>
      </c>
      <c r="C67" s="16"/>
      <c r="D67" s="210">
        <f t="shared" si="10"/>
        <v>135</v>
      </c>
      <c r="E67" s="210">
        <v>5</v>
      </c>
      <c r="F67" s="210">
        <v>2</v>
      </c>
      <c r="G67" s="210">
        <v>8</v>
      </c>
      <c r="H67" s="210">
        <v>58</v>
      </c>
      <c r="I67" s="210">
        <v>0</v>
      </c>
      <c r="J67" s="210">
        <v>1</v>
      </c>
      <c r="K67" s="210">
        <v>61</v>
      </c>
    </row>
    <row r="68" spans="1:11" s="3" customFormat="1" ht="11.25" customHeight="1">
      <c r="A68" s="34"/>
      <c r="B68" s="34" t="s">
        <v>16</v>
      </c>
      <c r="C68" s="16"/>
      <c r="D68" s="210">
        <f t="shared" si="10"/>
        <v>1491</v>
      </c>
      <c r="E68" s="210">
        <v>928</v>
      </c>
      <c r="F68" s="210">
        <v>0</v>
      </c>
      <c r="G68" s="210">
        <v>9</v>
      </c>
      <c r="H68" s="210">
        <v>297</v>
      </c>
      <c r="I68" s="210">
        <v>31</v>
      </c>
      <c r="J68" s="210">
        <v>9</v>
      </c>
      <c r="K68" s="210">
        <v>217</v>
      </c>
    </row>
    <row r="69" spans="1:11" s="3" customFormat="1" ht="11.25" customHeight="1">
      <c r="A69" s="34"/>
      <c r="B69" s="34" t="s">
        <v>423</v>
      </c>
      <c r="C69" s="16"/>
      <c r="D69" s="210">
        <f t="shared" si="10"/>
        <v>225</v>
      </c>
      <c r="E69" s="212">
        <v>45</v>
      </c>
      <c r="F69" s="210">
        <v>0</v>
      </c>
      <c r="G69" s="210">
        <v>8</v>
      </c>
      <c r="H69" s="210">
        <v>104</v>
      </c>
      <c r="I69" s="210">
        <v>6</v>
      </c>
      <c r="J69" s="210">
        <v>11</v>
      </c>
      <c r="K69" s="210">
        <v>51</v>
      </c>
    </row>
    <row r="70" spans="1:11" s="3" customFormat="1" ht="11.25" customHeight="1">
      <c r="A70" s="34"/>
      <c r="B70" s="34" t="s">
        <v>424</v>
      </c>
      <c r="C70" s="16"/>
      <c r="D70" s="210">
        <f t="shared" si="10"/>
        <v>680</v>
      </c>
      <c r="E70" s="212">
        <v>130</v>
      </c>
      <c r="F70" s="210">
        <v>0</v>
      </c>
      <c r="G70" s="210">
        <v>12</v>
      </c>
      <c r="H70" s="210">
        <v>273</v>
      </c>
      <c r="I70" s="210">
        <v>49</v>
      </c>
      <c r="J70" s="210">
        <v>47</v>
      </c>
      <c r="K70" s="210">
        <v>169</v>
      </c>
    </row>
    <row r="71" spans="1:11" s="3" customFormat="1" ht="3" customHeight="1">
      <c r="A71" s="34"/>
      <c r="B71" s="34"/>
      <c r="C71" s="16"/>
      <c r="D71" s="210"/>
      <c r="E71" s="210"/>
      <c r="F71" s="210"/>
      <c r="G71" s="210"/>
      <c r="H71" s="210"/>
      <c r="I71" s="210"/>
      <c r="J71" s="210"/>
      <c r="K71" s="210"/>
    </row>
    <row r="72" spans="1:11" s="3" customFormat="1" ht="11.25" customHeight="1">
      <c r="A72" s="301" t="s">
        <v>17</v>
      </c>
      <c r="B72" s="301"/>
      <c r="C72" s="302"/>
      <c r="D72" s="210">
        <f>SUM(E72:K72)</f>
        <v>5897</v>
      </c>
      <c r="E72" s="210">
        <f t="shared" ref="E72:K72" si="11">SUM(E73:E82)</f>
        <v>749</v>
      </c>
      <c r="F72" s="210">
        <f t="shared" si="11"/>
        <v>43</v>
      </c>
      <c r="G72" s="210">
        <f t="shared" si="11"/>
        <v>233</v>
      </c>
      <c r="H72" s="210">
        <f t="shared" si="11"/>
        <v>2642</v>
      </c>
      <c r="I72" s="210">
        <f t="shared" si="11"/>
        <v>143</v>
      </c>
      <c r="J72" s="210">
        <f t="shared" si="11"/>
        <v>282</v>
      </c>
      <c r="K72" s="210">
        <f t="shared" si="11"/>
        <v>1805</v>
      </c>
    </row>
    <row r="73" spans="1:11" s="3" customFormat="1" ht="11.25" customHeight="1">
      <c r="A73" s="34"/>
      <c r="B73" s="34" t="s">
        <v>9</v>
      </c>
      <c r="C73" s="16"/>
      <c r="D73" s="210">
        <f t="shared" ref="D73:D82" si="12">SUM(E73:K73)</f>
        <v>2606</v>
      </c>
      <c r="E73" s="210">
        <v>443</v>
      </c>
      <c r="F73" s="210">
        <v>42</v>
      </c>
      <c r="G73" s="210">
        <v>107</v>
      </c>
      <c r="H73" s="210">
        <v>1214</v>
      </c>
      <c r="I73" s="210">
        <v>51</v>
      </c>
      <c r="J73" s="210">
        <v>91</v>
      </c>
      <c r="K73" s="210">
        <v>658</v>
      </c>
    </row>
    <row r="74" spans="1:11" s="3" customFormat="1" ht="11.25" customHeight="1">
      <c r="A74" s="34"/>
      <c r="B74" s="34" t="s">
        <v>18</v>
      </c>
      <c r="C74" s="16"/>
      <c r="D74" s="210">
        <f t="shared" si="12"/>
        <v>402</v>
      </c>
      <c r="E74" s="210">
        <v>86</v>
      </c>
      <c r="F74" s="210">
        <v>0</v>
      </c>
      <c r="G74" s="210">
        <v>2</v>
      </c>
      <c r="H74" s="210">
        <v>106</v>
      </c>
      <c r="I74" s="210">
        <v>22</v>
      </c>
      <c r="J74" s="210">
        <v>12</v>
      </c>
      <c r="K74" s="210">
        <v>174</v>
      </c>
    </row>
    <row r="75" spans="1:11" s="3" customFormat="1" ht="11.25" customHeight="1">
      <c r="A75" s="34"/>
      <c r="B75" s="34" t="s">
        <v>19</v>
      </c>
      <c r="C75" s="16"/>
      <c r="D75" s="210">
        <f t="shared" si="12"/>
        <v>1006</v>
      </c>
      <c r="E75" s="210">
        <v>85</v>
      </c>
      <c r="F75" s="210">
        <v>0</v>
      </c>
      <c r="G75" s="210">
        <v>40</v>
      </c>
      <c r="H75" s="210">
        <v>497</v>
      </c>
      <c r="I75" s="210">
        <v>49</v>
      </c>
      <c r="J75" s="210">
        <v>113</v>
      </c>
      <c r="K75" s="210">
        <v>222</v>
      </c>
    </row>
    <row r="76" spans="1:11" s="3" customFormat="1" ht="11.25" customHeight="1">
      <c r="A76" s="34"/>
      <c r="B76" s="34" t="s">
        <v>20</v>
      </c>
      <c r="C76" s="16"/>
      <c r="D76" s="210">
        <f t="shared" si="12"/>
        <v>572</v>
      </c>
      <c r="E76" s="210">
        <v>7</v>
      </c>
      <c r="F76" s="210">
        <v>0</v>
      </c>
      <c r="G76" s="210">
        <v>50</v>
      </c>
      <c r="H76" s="210">
        <v>225</v>
      </c>
      <c r="I76" s="210">
        <v>2</v>
      </c>
      <c r="J76" s="210">
        <v>26</v>
      </c>
      <c r="K76" s="210">
        <v>262</v>
      </c>
    </row>
    <row r="77" spans="1:11" s="3" customFormat="1" ht="11.25" customHeight="1">
      <c r="A77" s="34"/>
      <c r="B77" s="34" t="s">
        <v>21</v>
      </c>
      <c r="C77" s="16"/>
      <c r="D77" s="210">
        <f t="shared" si="12"/>
        <v>444</v>
      </c>
      <c r="E77" s="210">
        <v>76</v>
      </c>
      <c r="F77" s="210">
        <v>0</v>
      </c>
      <c r="G77" s="210">
        <v>7</v>
      </c>
      <c r="H77" s="210">
        <v>172</v>
      </c>
      <c r="I77" s="210">
        <v>8</v>
      </c>
      <c r="J77" s="210">
        <v>15</v>
      </c>
      <c r="K77" s="210">
        <v>166</v>
      </c>
    </row>
    <row r="78" spans="1:11" s="3" customFormat="1" ht="11.25" customHeight="1">
      <c r="A78" s="34"/>
      <c r="B78" s="34" t="s">
        <v>425</v>
      </c>
      <c r="C78" s="16"/>
      <c r="D78" s="210">
        <f t="shared" si="12"/>
        <v>139</v>
      </c>
      <c r="E78" s="210">
        <v>19</v>
      </c>
      <c r="F78" s="210">
        <v>0</v>
      </c>
      <c r="G78" s="210">
        <v>5</v>
      </c>
      <c r="H78" s="210">
        <v>59</v>
      </c>
      <c r="I78" s="210">
        <v>0</v>
      </c>
      <c r="J78" s="210">
        <v>6</v>
      </c>
      <c r="K78" s="210">
        <v>50</v>
      </c>
    </row>
    <row r="79" spans="1:11" s="3" customFormat="1" ht="11.25" customHeight="1">
      <c r="A79" s="34"/>
      <c r="B79" s="34" t="s">
        <v>426</v>
      </c>
      <c r="C79" s="16"/>
      <c r="D79" s="210">
        <f t="shared" si="12"/>
        <v>42</v>
      </c>
      <c r="E79" s="210">
        <v>2</v>
      </c>
      <c r="F79" s="210">
        <v>0</v>
      </c>
      <c r="G79" s="210">
        <v>2</v>
      </c>
      <c r="H79" s="210">
        <v>25</v>
      </c>
      <c r="I79" s="210">
        <v>0</v>
      </c>
      <c r="J79" s="210">
        <v>3</v>
      </c>
      <c r="K79" s="210">
        <v>10</v>
      </c>
    </row>
    <row r="80" spans="1:11" s="3" customFormat="1" ht="11.25" customHeight="1">
      <c r="A80" s="34"/>
      <c r="B80" s="34" t="s">
        <v>427</v>
      </c>
      <c r="C80" s="16"/>
      <c r="D80" s="210">
        <f t="shared" si="12"/>
        <v>36</v>
      </c>
      <c r="E80" s="210">
        <v>0</v>
      </c>
      <c r="F80" s="210">
        <v>0</v>
      </c>
      <c r="G80" s="210">
        <v>2</v>
      </c>
      <c r="H80" s="210">
        <v>15</v>
      </c>
      <c r="I80" s="210">
        <v>1</v>
      </c>
      <c r="J80" s="210">
        <v>0</v>
      </c>
      <c r="K80" s="210">
        <v>18</v>
      </c>
    </row>
    <row r="81" spans="1:11" s="3" customFormat="1" ht="11.25" customHeight="1">
      <c r="A81" s="34"/>
      <c r="B81" s="34" t="s">
        <v>428</v>
      </c>
      <c r="C81" s="16"/>
      <c r="D81" s="210">
        <f t="shared" si="12"/>
        <v>297</v>
      </c>
      <c r="E81" s="210">
        <v>22</v>
      </c>
      <c r="F81" s="210">
        <v>1</v>
      </c>
      <c r="G81" s="210">
        <v>10</v>
      </c>
      <c r="H81" s="210">
        <v>147</v>
      </c>
      <c r="I81" s="210">
        <v>5</v>
      </c>
      <c r="J81" s="210">
        <v>11</v>
      </c>
      <c r="K81" s="210">
        <v>101</v>
      </c>
    </row>
    <row r="82" spans="1:11" s="3" customFormat="1" ht="11.25" customHeight="1">
      <c r="A82" s="34"/>
      <c r="B82" s="34" t="s">
        <v>429</v>
      </c>
      <c r="C82" s="16"/>
      <c r="D82" s="210">
        <f t="shared" si="12"/>
        <v>353</v>
      </c>
      <c r="E82" s="210">
        <v>9</v>
      </c>
      <c r="F82" s="210">
        <v>0</v>
      </c>
      <c r="G82" s="210">
        <v>8</v>
      </c>
      <c r="H82" s="210">
        <v>182</v>
      </c>
      <c r="I82" s="210">
        <v>5</v>
      </c>
      <c r="J82" s="210">
        <v>5</v>
      </c>
      <c r="K82" s="210">
        <v>144</v>
      </c>
    </row>
    <row r="83" spans="1:11" s="3" customFormat="1" ht="3" customHeight="1">
      <c r="A83" s="34"/>
      <c r="B83" s="34"/>
      <c r="C83" s="16"/>
      <c r="D83" s="210"/>
      <c r="E83" s="210"/>
      <c r="F83" s="210"/>
      <c r="G83" s="210"/>
      <c r="H83" s="210"/>
      <c r="I83" s="210"/>
      <c r="J83" s="210"/>
      <c r="K83" s="210"/>
    </row>
    <row r="84" spans="1:11" s="3" customFormat="1" ht="11.25" customHeight="1">
      <c r="A84" s="301" t="s">
        <v>22</v>
      </c>
      <c r="B84" s="303"/>
      <c r="C84" s="304"/>
      <c r="D84" s="210">
        <f>SUM(E84:K84)</f>
        <v>10454</v>
      </c>
      <c r="E84" s="210">
        <f t="shared" ref="E84:K84" si="13">SUM(E85:E86)</f>
        <v>2449</v>
      </c>
      <c r="F84" s="210">
        <f t="shared" si="13"/>
        <v>465</v>
      </c>
      <c r="G84" s="210">
        <f t="shared" si="13"/>
        <v>592</v>
      </c>
      <c r="H84" s="210">
        <f t="shared" si="13"/>
        <v>3311</v>
      </c>
      <c r="I84" s="210">
        <f t="shared" si="13"/>
        <v>532</v>
      </c>
      <c r="J84" s="210">
        <f t="shared" si="13"/>
        <v>542</v>
      </c>
      <c r="K84" s="210">
        <f t="shared" si="13"/>
        <v>2563</v>
      </c>
    </row>
    <row r="85" spans="1:11" s="3" customFormat="1" ht="11.25" customHeight="1">
      <c r="A85" s="34"/>
      <c r="B85" s="34" t="s">
        <v>9</v>
      </c>
      <c r="C85" s="16"/>
      <c r="D85" s="210">
        <f>SUM(E85:K85)</f>
        <v>4804</v>
      </c>
      <c r="E85" s="208">
        <v>1624</v>
      </c>
      <c r="F85" s="208">
        <v>0</v>
      </c>
      <c r="G85" s="208">
        <v>212</v>
      </c>
      <c r="H85" s="208">
        <v>1390</v>
      </c>
      <c r="I85" s="208">
        <v>274</v>
      </c>
      <c r="J85" s="208">
        <v>243</v>
      </c>
      <c r="K85" s="208">
        <v>1061</v>
      </c>
    </row>
    <row r="86" spans="1:11" s="3" customFormat="1" ht="11.25" customHeight="1">
      <c r="A86" s="15"/>
      <c r="B86" s="15" t="s">
        <v>23</v>
      </c>
      <c r="C86" s="16"/>
      <c r="D86" s="210">
        <f>SUM(E86:K86)</f>
        <v>5650</v>
      </c>
      <c r="E86" s="208">
        <v>825</v>
      </c>
      <c r="F86" s="208">
        <v>465</v>
      </c>
      <c r="G86" s="208">
        <v>380</v>
      </c>
      <c r="H86" s="208">
        <v>1921</v>
      </c>
      <c r="I86" s="208">
        <v>258</v>
      </c>
      <c r="J86" s="208">
        <v>299</v>
      </c>
      <c r="K86" s="208">
        <v>1502</v>
      </c>
    </row>
    <row r="87" spans="1:11" s="3" customFormat="1" ht="3" customHeight="1" thickBot="1">
      <c r="A87" s="15"/>
      <c r="B87" s="15"/>
      <c r="C87" s="15"/>
      <c r="D87" s="122"/>
      <c r="E87" s="68"/>
      <c r="F87" s="68"/>
      <c r="G87" s="68"/>
      <c r="H87" s="68"/>
      <c r="I87" s="68"/>
      <c r="J87" s="68"/>
      <c r="K87" s="68"/>
    </row>
    <row r="88" spans="1:11" s="22" customFormat="1" ht="12" customHeight="1">
      <c r="A88" s="242" t="s">
        <v>454</v>
      </c>
      <c r="B88" s="242"/>
      <c r="C88" s="242"/>
      <c r="D88" s="242"/>
      <c r="E88" s="242"/>
      <c r="F88" s="242"/>
      <c r="G88" s="242"/>
      <c r="H88" s="242"/>
      <c r="I88" s="242"/>
      <c r="J88" s="242"/>
      <c r="K88" s="242"/>
    </row>
    <row r="89" spans="1:11" s="3" customFormat="1">
      <c r="A89" s="1"/>
      <c r="B89" s="1"/>
      <c r="C89" s="1"/>
      <c r="D89" s="1"/>
      <c r="E89" s="1"/>
      <c r="F89" s="1"/>
      <c r="G89" s="1"/>
      <c r="H89" s="1"/>
      <c r="I89" s="1"/>
      <c r="J89" s="1"/>
      <c r="K89" s="1"/>
    </row>
    <row r="90" spans="1:11" s="3" customFormat="1">
      <c r="A90" s="1"/>
      <c r="B90" s="1"/>
      <c r="C90" s="1"/>
      <c r="D90" s="1"/>
      <c r="E90" s="1"/>
      <c r="F90" s="1"/>
      <c r="G90" s="1"/>
      <c r="H90" s="1"/>
      <c r="I90" s="1"/>
      <c r="J90" s="1"/>
      <c r="K90" s="1"/>
    </row>
    <row r="91" spans="1:11" s="3" customFormat="1">
      <c r="A91" s="1"/>
      <c r="B91" s="1"/>
      <c r="C91" s="1"/>
      <c r="D91" s="1"/>
      <c r="E91" s="1"/>
      <c r="F91" s="1"/>
      <c r="G91" s="1"/>
      <c r="H91" s="1"/>
      <c r="I91" s="1"/>
      <c r="J91" s="1"/>
      <c r="K91" s="1"/>
    </row>
    <row r="92" spans="1:11" s="3" customFormat="1">
      <c r="A92" s="1"/>
      <c r="B92" s="1"/>
      <c r="C92" s="1"/>
      <c r="D92" s="1"/>
      <c r="E92" s="1"/>
      <c r="F92" s="1"/>
      <c r="G92" s="1"/>
      <c r="H92" s="1"/>
      <c r="I92" s="1"/>
      <c r="J92" s="1"/>
      <c r="K92" s="1"/>
    </row>
    <row r="93" spans="1:11" s="3" customFormat="1">
      <c r="A93" s="1"/>
      <c r="B93" s="1"/>
      <c r="C93" s="1"/>
      <c r="D93" s="1"/>
      <c r="E93" s="1"/>
      <c r="F93" s="1"/>
      <c r="G93" s="1"/>
      <c r="H93" s="1"/>
      <c r="I93" s="1"/>
      <c r="J93" s="1"/>
      <c r="K93" s="1"/>
    </row>
    <row r="94" spans="1:11" s="3" customFormat="1">
      <c r="A94" s="1"/>
      <c r="B94" s="1"/>
      <c r="C94" s="1"/>
      <c r="D94" s="1"/>
      <c r="E94" s="1"/>
      <c r="F94" s="1"/>
      <c r="G94" s="1"/>
      <c r="H94" s="1"/>
      <c r="I94" s="1"/>
      <c r="J94" s="1"/>
      <c r="K94" s="1"/>
    </row>
    <row r="95" spans="1:11" s="3" customFormat="1">
      <c r="A95" s="1"/>
      <c r="B95" s="1"/>
      <c r="C95" s="1"/>
      <c r="D95" s="1"/>
      <c r="E95" s="1"/>
      <c r="F95" s="1"/>
      <c r="G95" s="1"/>
      <c r="H95" s="1"/>
      <c r="I95" s="1"/>
      <c r="J95" s="1"/>
      <c r="K95" s="1"/>
    </row>
    <row r="96" spans="1:11" s="3" customFormat="1">
      <c r="A96" s="1"/>
      <c r="B96" s="1"/>
      <c r="C96" s="1"/>
      <c r="D96" s="1"/>
      <c r="E96" s="1"/>
      <c r="F96" s="1"/>
      <c r="G96" s="1"/>
      <c r="H96" s="1"/>
      <c r="I96" s="1"/>
      <c r="J96" s="1"/>
      <c r="K96" s="1"/>
    </row>
    <row r="97" spans="1:11" s="3" customFormat="1">
      <c r="A97" s="1"/>
      <c r="B97" s="1"/>
      <c r="C97" s="1"/>
      <c r="D97" s="1"/>
      <c r="E97" s="1"/>
      <c r="F97" s="1"/>
      <c r="G97" s="1"/>
      <c r="H97" s="1"/>
      <c r="I97" s="1"/>
      <c r="J97" s="1"/>
      <c r="K97" s="1"/>
    </row>
    <row r="98" spans="1:11" s="3" customFormat="1">
      <c r="A98" s="1"/>
      <c r="B98" s="1"/>
      <c r="C98" s="1"/>
      <c r="D98" s="1"/>
      <c r="E98" s="1"/>
      <c r="F98" s="1"/>
      <c r="G98" s="1"/>
      <c r="H98" s="1"/>
      <c r="I98" s="1"/>
      <c r="J98" s="1"/>
      <c r="K98" s="1"/>
    </row>
    <row r="99" spans="1:11" s="3" customFormat="1">
      <c r="A99" s="1"/>
      <c r="B99" s="1"/>
      <c r="C99" s="1"/>
      <c r="D99" s="1"/>
      <c r="E99" s="1"/>
      <c r="F99" s="1"/>
      <c r="G99" s="1"/>
      <c r="H99" s="1"/>
      <c r="I99" s="1"/>
      <c r="J99" s="1"/>
      <c r="K99" s="1"/>
    </row>
    <row r="100" spans="1:11" s="3" customFormat="1">
      <c r="A100" s="1"/>
      <c r="B100" s="1"/>
      <c r="C100" s="1"/>
      <c r="D100" s="1"/>
      <c r="E100" s="1"/>
      <c r="F100" s="1"/>
      <c r="G100" s="1"/>
      <c r="H100" s="1"/>
      <c r="I100" s="1"/>
      <c r="J100" s="1"/>
      <c r="K100" s="1"/>
    </row>
    <row r="101" spans="1:11" s="3" customFormat="1">
      <c r="A101" s="1"/>
      <c r="B101" s="1"/>
      <c r="C101" s="1"/>
      <c r="D101" s="1"/>
      <c r="E101" s="1"/>
      <c r="F101" s="1"/>
      <c r="G101" s="1"/>
      <c r="H101" s="1"/>
      <c r="I101" s="1"/>
      <c r="J101" s="1"/>
      <c r="K101" s="1"/>
    </row>
    <row r="102" spans="1:11" s="3" customFormat="1">
      <c r="A102" s="1"/>
      <c r="B102" s="1"/>
      <c r="C102" s="1"/>
      <c r="D102" s="1"/>
      <c r="E102" s="1"/>
      <c r="F102" s="1"/>
      <c r="G102" s="1"/>
      <c r="H102" s="1"/>
      <c r="I102" s="1"/>
      <c r="J102" s="1"/>
      <c r="K102" s="1"/>
    </row>
    <row r="103" spans="1:11" s="3" customFormat="1">
      <c r="A103" s="1"/>
      <c r="B103" s="1"/>
      <c r="C103" s="1"/>
      <c r="D103" s="1"/>
      <c r="E103" s="1"/>
      <c r="F103" s="1"/>
      <c r="G103" s="1"/>
      <c r="H103" s="1"/>
      <c r="I103" s="1"/>
      <c r="J103" s="1"/>
      <c r="K103" s="1"/>
    </row>
    <row r="104" spans="1:11" s="3" customFormat="1">
      <c r="A104" s="1"/>
      <c r="B104" s="1"/>
      <c r="C104" s="1"/>
      <c r="D104" s="1"/>
      <c r="E104" s="1"/>
      <c r="F104" s="1"/>
      <c r="G104" s="1"/>
      <c r="H104" s="1"/>
      <c r="I104" s="1"/>
      <c r="J104" s="1"/>
      <c r="K104" s="1"/>
    </row>
    <row r="105" spans="1:11" s="3" customFormat="1">
      <c r="A105" s="1"/>
      <c r="B105" s="1"/>
      <c r="C105" s="1"/>
      <c r="D105" s="1"/>
      <c r="E105" s="1"/>
      <c r="F105" s="1"/>
      <c r="G105" s="1"/>
      <c r="H105" s="1"/>
      <c r="I105" s="1"/>
      <c r="J105" s="1"/>
      <c r="K105" s="1"/>
    </row>
    <row r="106" spans="1:11" s="3" customFormat="1">
      <c r="A106" s="1"/>
      <c r="B106" s="1"/>
      <c r="C106" s="1"/>
      <c r="D106" s="1"/>
      <c r="E106" s="1"/>
      <c r="F106" s="1"/>
      <c r="G106" s="1"/>
      <c r="H106" s="1"/>
      <c r="I106" s="1"/>
      <c r="J106" s="1"/>
      <c r="K106" s="1"/>
    </row>
    <row r="107" spans="1:11" s="3" customFormat="1">
      <c r="A107" s="1"/>
      <c r="B107" s="1"/>
      <c r="C107" s="1"/>
      <c r="D107" s="1"/>
      <c r="E107" s="1"/>
      <c r="F107" s="1"/>
      <c r="G107" s="1"/>
      <c r="H107" s="1"/>
      <c r="I107" s="1"/>
      <c r="J107" s="1"/>
      <c r="K107" s="1"/>
    </row>
    <row r="108" spans="1:11" s="3" customFormat="1">
      <c r="A108" s="1"/>
      <c r="B108" s="1"/>
      <c r="C108" s="1"/>
      <c r="D108" s="1"/>
      <c r="E108" s="1"/>
      <c r="F108" s="1"/>
      <c r="G108" s="1"/>
      <c r="H108" s="1"/>
      <c r="I108" s="1"/>
      <c r="J108" s="1"/>
      <c r="K108" s="1"/>
    </row>
    <row r="109" spans="1:11" s="3" customFormat="1">
      <c r="A109" s="1"/>
      <c r="B109" s="1"/>
      <c r="C109" s="1"/>
      <c r="D109" s="1"/>
      <c r="E109" s="1"/>
      <c r="F109" s="1"/>
      <c r="G109" s="1"/>
      <c r="H109" s="1"/>
      <c r="I109" s="1"/>
      <c r="J109" s="1"/>
      <c r="K109" s="1"/>
    </row>
    <row r="110" spans="1:11" s="3" customFormat="1">
      <c r="A110" s="1"/>
      <c r="B110" s="1"/>
      <c r="C110" s="1"/>
      <c r="D110" s="1"/>
      <c r="E110" s="1"/>
      <c r="F110" s="1"/>
      <c r="G110" s="1"/>
      <c r="H110" s="1"/>
      <c r="I110" s="1"/>
      <c r="J110" s="1"/>
      <c r="K110" s="1"/>
    </row>
    <row r="111" spans="1:11" s="3" customFormat="1">
      <c r="A111" s="1"/>
      <c r="B111" s="1"/>
      <c r="C111" s="1"/>
      <c r="D111" s="1"/>
      <c r="E111" s="1"/>
      <c r="F111" s="1"/>
      <c r="G111" s="1"/>
      <c r="H111" s="1"/>
      <c r="I111" s="1"/>
      <c r="J111" s="1"/>
      <c r="K111" s="1"/>
    </row>
    <row r="112" spans="1:11" s="3" customFormat="1">
      <c r="A112" s="1"/>
      <c r="B112" s="1"/>
      <c r="C112" s="1"/>
      <c r="D112" s="1"/>
      <c r="E112" s="1"/>
      <c r="F112" s="1"/>
      <c r="G112" s="1"/>
      <c r="H112" s="1"/>
      <c r="I112" s="1"/>
      <c r="J112" s="1"/>
      <c r="K112" s="1"/>
    </row>
    <row r="113" spans="1:11" s="3" customFormat="1">
      <c r="A113" s="1"/>
      <c r="B113" s="1"/>
      <c r="C113" s="1"/>
      <c r="D113" s="1"/>
      <c r="E113" s="1"/>
      <c r="F113" s="1"/>
      <c r="G113" s="1"/>
      <c r="H113" s="1"/>
      <c r="I113" s="1"/>
      <c r="J113" s="1"/>
      <c r="K113" s="1"/>
    </row>
    <row r="114" spans="1:11" s="3" customFormat="1">
      <c r="A114" s="1"/>
      <c r="B114" s="1"/>
      <c r="C114" s="1"/>
      <c r="D114" s="1"/>
      <c r="E114" s="1"/>
      <c r="F114" s="1"/>
      <c r="G114" s="1"/>
      <c r="H114" s="1"/>
      <c r="I114" s="1"/>
      <c r="J114" s="1"/>
      <c r="K114" s="1"/>
    </row>
    <row r="115" spans="1:11" s="3" customFormat="1">
      <c r="A115" s="1"/>
      <c r="B115" s="1"/>
      <c r="C115" s="1"/>
      <c r="D115" s="1"/>
      <c r="E115" s="1"/>
      <c r="F115" s="1"/>
      <c r="G115" s="1"/>
      <c r="H115" s="1"/>
      <c r="I115" s="1"/>
      <c r="J115" s="1"/>
      <c r="K115" s="1"/>
    </row>
    <row r="116" spans="1:11" s="3" customFormat="1">
      <c r="A116" s="1"/>
      <c r="B116" s="1"/>
      <c r="C116" s="1"/>
      <c r="D116" s="1"/>
      <c r="E116" s="1"/>
      <c r="F116" s="1"/>
      <c r="G116" s="1"/>
      <c r="H116" s="1"/>
      <c r="I116" s="1"/>
      <c r="J116" s="1"/>
      <c r="K116" s="1"/>
    </row>
    <row r="117" spans="1:11" s="3" customFormat="1">
      <c r="A117" s="1"/>
      <c r="B117" s="1"/>
      <c r="C117" s="1"/>
      <c r="D117" s="1"/>
      <c r="E117" s="1"/>
      <c r="F117" s="1"/>
      <c r="G117" s="1"/>
      <c r="H117" s="1"/>
      <c r="I117" s="1"/>
      <c r="J117" s="1"/>
      <c r="K117" s="1"/>
    </row>
    <row r="118" spans="1:11" s="3" customFormat="1">
      <c r="A118" s="1"/>
      <c r="B118" s="1"/>
      <c r="C118" s="1"/>
      <c r="D118" s="1"/>
      <c r="E118" s="1"/>
      <c r="F118" s="1"/>
      <c r="G118" s="1"/>
      <c r="H118" s="1"/>
      <c r="I118" s="1"/>
      <c r="J118" s="1"/>
      <c r="K118" s="1"/>
    </row>
    <row r="119" spans="1:11" s="3" customFormat="1">
      <c r="A119" s="1"/>
      <c r="B119" s="1"/>
      <c r="C119" s="1"/>
      <c r="D119" s="1"/>
      <c r="E119" s="1"/>
      <c r="F119" s="1"/>
      <c r="G119" s="1"/>
      <c r="H119" s="1"/>
      <c r="I119" s="1"/>
      <c r="J119" s="1"/>
      <c r="K119" s="1"/>
    </row>
    <row r="120" spans="1:11" s="3" customFormat="1">
      <c r="A120" s="1"/>
      <c r="B120" s="1"/>
      <c r="C120" s="1"/>
      <c r="D120" s="1"/>
      <c r="E120" s="1"/>
      <c r="F120" s="1"/>
      <c r="G120" s="1"/>
      <c r="H120" s="1"/>
      <c r="I120" s="1"/>
      <c r="J120" s="1"/>
      <c r="K120" s="1"/>
    </row>
    <row r="121" spans="1:11" s="3" customFormat="1">
      <c r="A121" s="1"/>
      <c r="B121" s="1"/>
      <c r="C121" s="1"/>
      <c r="D121" s="1"/>
      <c r="E121" s="1"/>
      <c r="F121" s="1"/>
      <c r="G121" s="1"/>
      <c r="H121" s="1"/>
      <c r="I121" s="1"/>
      <c r="J121" s="1"/>
      <c r="K121" s="1"/>
    </row>
    <row r="122" spans="1:11" s="3" customFormat="1">
      <c r="A122" s="1"/>
      <c r="B122" s="1"/>
      <c r="C122" s="1"/>
      <c r="D122" s="1"/>
      <c r="E122" s="1"/>
      <c r="F122" s="1"/>
      <c r="G122" s="1"/>
      <c r="H122" s="1"/>
      <c r="I122" s="1"/>
      <c r="J122" s="1"/>
      <c r="K122" s="1"/>
    </row>
    <row r="123" spans="1:11" s="3" customFormat="1">
      <c r="A123" s="1"/>
      <c r="B123" s="1"/>
      <c r="C123" s="1"/>
      <c r="D123" s="1"/>
      <c r="E123" s="1"/>
      <c r="F123" s="1"/>
      <c r="G123" s="1"/>
      <c r="H123" s="1"/>
      <c r="I123" s="1"/>
      <c r="J123" s="1"/>
      <c r="K123" s="1"/>
    </row>
    <row r="124" spans="1:11" s="3" customFormat="1">
      <c r="A124" s="1"/>
      <c r="B124" s="1"/>
      <c r="C124" s="1"/>
      <c r="D124" s="1"/>
      <c r="E124" s="1"/>
      <c r="F124" s="1"/>
      <c r="G124" s="1"/>
      <c r="H124" s="1"/>
      <c r="I124" s="1"/>
      <c r="J124" s="1"/>
      <c r="K124" s="1"/>
    </row>
    <row r="125" spans="1:11" s="3" customFormat="1">
      <c r="A125" s="1"/>
      <c r="B125" s="1"/>
      <c r="C125" s="1"/>
      <c r="D125" s="1"/>
      <c r="E125" s="1"/>
      <c r="F125" s="1"/>
      <c r="G125" s="1"/>
      <c r="H125" s="1"/>
      <c r="I125" s="1"/>
      <c r="J125" s="1"/>
      <c r="K125" s="1"/>
    </row>
    <row r="126" spans="1:11" s="3" customFormat="1">
      <c r="A126" s="1"/>
      <c r="B126" s="1"/>
      <c r="C126" s="1"/>
      <c r="D126" s="1"/>
      <c r="E126" s="1"/>
      <c r="F126" s="1"/>
      <c r="G126" s="1"/>
      <c r="H126" s="1"/>
      <c r="I126" s="1"/>
      <c r="J126" s="1"/>
      <c r="K126" s="1"/>
    </row>
    <row r="127" spans="1:11" s="3" customFormat="1">
      <c r="A127" s="1"/>
      <c r="B127" s="1"/>
      <c r="C127" s="1"/>
      <c r="D127" s="1"/>
      <c r="E127" s="1"/>
      <c r="F127" s="1"/>
      <c r="G127" s="1"/>
      <c r="H127" s="1"/>
      <c r="I127" s="1"/>
      <c r="J127" s="1"/>
      <c r="K127" s="1"/>
    </row>
    <row r="128" spans="1:11" s="3" customFormat="1">
      <c r="A128" s="1"/>
      <c r="B128" s="1"/>
      <c r="C128" s="1"/>
      <c r="D128" s="1"/>
      <c r="E128" s="1"/>
      <c r="F128" s="1"/>
      <c r="G128" s="1"/>
      <c r="H128" s="1"/>
      <c r="I128" s="1"/>
      <c r="J128" s="1"/>
      <c r="K128" s="1"/>
    </row>
    <row r="129" spans="1:11" s="3" customFormat="1">
      <c r="A129" s="1"/>
      <c r="B129" s="1"/>
      <c r="C129" s="1"/>
      <c r="D129" s="1"/>
      <c r="E129" s="1"/>
      <c r="F129" s="1"/>
      <c r="G129" s="1"/>
      <c r="H129" s="1"/>
      <c r="I129" s="1"/>
      <c r="J129" s="1"/>
      <c r="K129" s="1"/>
    </row>
    <row r="130" spans="1:11" s="3" customFormat="1">
      <c r="A130" s="1"/>
      <c r="B130" s="1"/>
      <c r="C130" s="1"/>
      <c r="D130" s="1"/>
      <c r="E130" s="1"/>
      <c r="F130" s="1"/>
      <c r="G130" s="1"/>
      <c r="H130" s="1"/>
      <c r="I130" s="1"/>
      <c r="J130" s="1"/>
      <c r="K130" s="1"/>
    </row>
    <row r="131" spans="1:11" s="3" customFormat="1">
      <c r="A131" s="1"/>
      <c r="B131" s="1"/>
      <c r="C131" s="1"/>
      <c r="D131" s="1"/>
      <c r="E131" s="1"/>
      <c r="F131" s="1"/>
      <c r="G131" s="1"/>
      <c r="H131" s="1"/>
      <c r="I131" s="1"/>
      <c r="J131" s="1"/>
      <c r="K131" s="1"/>
    </row>
    <row r="132" spans="1:11" s="3" customFormat="1">
      <c r="A132" s="1"/>
      <c r="B132" s="1"/>
      <c r="C132" s="1"/>
      <c r="D132" s="1"/>
      <c r="E132" s="1"/>
      <c r="F132" s="1"/>
      <c r="G132" s="1"/>
      <c r="H132" s="1"/>
      <c r="I132" s="1"/>
      <c r="J132" s="1"/>
      <c r="K132" s="1"/>
    </row>
  </sheetData>
  <mergeCells count="23">
    <mergeCell ref="A72:C72"/>
    <mergeCell ref="A84:C84"/>
    <mergeCell ref="A88:K88"/>
    <mergeCell ref="A20:C20"/>
    <mergeCell ref="A58:C58"/>
    <mergeCell ref="A63:C63"/>
    <mergeCell ref="D50:K51"/>
    <mergeCell ref="A25:C25"/>
    <mergeCell ref="A34:C34"/>
    <mergeCell ref="A46:C46"/>
    <mergeCell ref="D11:K12"/>
    <mergeCell ref="A1:K1"/>
    <mergeCell ref="A3:K3"/>
    <mergeCell ref="A4:K4"/>
    <mergeCell ref="A5:C10"/>
    <mergeCell ref="D6:D9"/>
    <mergeCell ref="E6:E9"/>
    <mergeCell ref="F6:F9"/>
    <mergeCell ref="I6:I9"/>
    <mergeCell ref="G6:G9"/>
    <mergeCell ref="K6:K9"/>
    <mergeCell ref="J6:J9"/>
    <mergeCell ref="H6:H9"/>
  </mergeCells>
  <phoneticPr fontId="2"/>
  <pageMargins left="0.59055118110236227" right="0.59055118110236227" top="0.32" bottom="0.37" header="0.27" footer="0.3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Normal="100" workbookViewId="0">
      <selection sqref="A1:J1"/>
    </sheetView>
  </sheetViews>
  <sheetFormatPr defaultRowHeight="13.5"/>
  <cols>
    <col min="1" max="1" width="6.125" style="40" customWidth="1"/>
    <col min="2" max="2" width="5.875" style="40" customWidth="1"/>
    <col min="3" max="10" width="9.625" style="40" customWidth="1"/>
    <col min="11" max="20" width="8.375" style="40" customWidth="1"/>
    <col min="21" max="21" width="6.5" style="193" customWidth="1"/>
    <col min="22" max="16384" width="9" style="40"/>
  </cols>
  <sheetData>
    <row r="1" spans="1:21" ht="17.25">
      <c r="A1" s="274" t="s">
        <v>610</v>
      </c>
      <c r="B1" s="274"/>
      <c r="C1" s="274"/>
      <c r="D1" s="274"/>
      <c r="E1" s="274"/>
      <c r="F1" s="274"/>
      <c r="G1" s="274"/>
      <c r="H1" s="274"/>
      <c r="I1" s="274"/>
      <c r="J1" s="274"/>
      <c r="K1" s="305" t="s">
        <v>630</v>
      </c>
      <c r="L1" s="305"/>
      <c r="M1" s="305"/>
      <c r="N1" s="305"/>
      <c r="O1" s="305"/>
      <c r="P1" s="305"/>
      <c r="Q1" s="305"/>
      <c r="R1" s="305"/>
      <c r="S1" s="305"/>
      <c r="T1" s="305"/>
      <c r="U1" s="305"/>
    </row>
    <row r="2" spans="1:21">
      <c r="A2" s="95"/>
      <c r="B2" s="95"/>
      <c r="C2" s="95"/>
      <c r="D2" s="95"/>
      <c r="E2" s="95"/>
      <c r="F2" s="95"/>
      <c r="G2" s="95"/>
      <c r="H2" s="95"/>
      <c r="I2" s="95"/>
      <c r="J2" s="95"/>
      <c r="K2" s="95"/>
      <c r="L2" s="95"/>
      <c r="M2" s="95"/>
    </row>
    <row r="3" spans="1:21">
      <c r="A3" s="279" t="s">
        <v>595</v>
      </c>
      <c r="B3" s="279"/>
      <c r="C3" s="279"/>
      <c r="D3" s="279"/>
      <c r="E3" s="279"/>
      <c r="F3" s="279"/>
      <c r="G3" s="279"/>
      <c r="H3" s="279"/>
      <c r="I3" s="279"/>
      <c r="J3" s="279"/>
      <c r="K3" s="95"/>
      <c r="L3" s="95"/>
      <c r="M3" s="95"/>
    </row>
    <row r="4" spans="1:21">
      <c r="A4" s="95"/>
      <c r="B4" s="95"/>
      <c r="C4" s="95"/>
      <c r="D4" s="95"/>
      <c r="E4" s="95"/>
      <c r="F4" s="95"/>
      <c r="G4" s="95"/>
      <c r="H4" s="95"/>
      <c r="I4" s="95"/>
      <c r="J4" s="95"/>
      <c r="K4" s="95"/>
      <c r="L4" s="95"/>
      <c r="M4" s="95"/>
    </row>
    <row r="5" spans="1:21" ht="14.25" thickBot="1">
      <c r="A5" s="96"/>
      <c r="B5" s="96"/>
      <c r="C5" s="96"/>
      <c r="D5" s="96"/>
      <c r="E5" s="96"/>
      <c r="F5" s="96"/>
      <c r="H5" s="96"/>
      <c r="I5" s="96"/>
      <c r="J5" s="96"/>
      <c r="K5" s="96"/>
      <c r="L5" s="96"/>
      <c r="M5" s="96"/>
      <c r="U5" s="126" t="s">
        <v>594</v>
      </c>
    </row>
    <row r="6" spans="1:21" ht="13.5" customHeight="1">
      <c r="A6" s="306" t="s">
        <v>587</v>
      </c>
      <c r="B6" s="306"/>
      <c r="C6" s="312" t="s">
        <v>577</v>
      </c>
      <c r="D6" s="316" t="s">
        <v>597</v>
      </c>
      <c r="E6" s="314" t="s">
        <v>588</v>
      </c>
      <c r="F6" s="318"/>
      <c r="G6" s="318"/>
      <c r="H6" s="318"/>
      <c r="I6" s="319"/>
      <c r="J6" s="312" t="s">
        <v>571</v>
      </c>
      <c r="K6" s="306" t="s">
        <v>589</v>
      </c>
      <c r="L6" s="320"/>
      <c r="M6" s="320"/>
      <c r="N6" s="320"/>
      <c r="O6" s="320"/>
      <c r="P6" s="320"/>
      <c r="Q6" s="312" t="s">
        <v>456</v>
      </c>
      <c r="R6" s="310" t="s">
        <v>572</v>
      </c>
      <c r="S6" s="310" t="s">
        <v>573</v>
      </c>
      <c r="T6" s="308" t="s">
        <v>578</v>
      </c>
      <c r="U6" s="288" t="s">
        <v>587</v>
      </c>
    </row>
    <row r="7" spans="1:21" s="3" customFormat="1" ht="54.75" customHeight="1">
      <c r="A7" s="307"/>
      <c r="B7" s="307"/>
      <c r="C7" s="313"/>
      <c r="D7" s="317"/>
      <c r="E7" s="315"/>
      <c r="F7" s="188" t="s">
        <v>590</v>
      </c>
      <c r="G7" s="188" t="s">
        <v>591</v>
      </c>
      <c r="H7" s="188" t="s">
        <v>592</v>
      </c>
      <c r="I7" s="189" t="s">
        <v>593</v>
      </c>
      <c r="J7" s="313"/>
      <c r="K7" s="307"/>
      <c r="L7" s="190" t="s">
        <v>598</v>
      </c>
      <c r="M7" s="191" t="s">
        <v>574</v>
      </c>
      <c r="N7" s="190" t="s">
        <v>575</v>
      </c>
      <c r="O7" s="191" t="s">
        <v>599</v>
      </c>
      <c r="P7" s="192" t="s">
        <v>576</v>
      </c>
      <c r="Q7" s="313"/>
      <c r="R7" s="311"/>
      <c r="S7" s="311"/>
      <c r="T7" s="309"/>
      <c r="U7" s="254"/>
    </row>
    <row r="8" spans="1:21" s="3" customFormat="1" ht="13.5" customHeight="1">
      <c r="A8" s="187">
        <v>38719</v>
      </c>
      <c r="B8" s="182" t="s">
        <v>584</v>
      </c>
      <c r="C8" s="200">
        <v>34</v>
      </c>
      <c r="D8" s="201">
        <v>117941</v>
      </c>
      <c r="E8" s="201">
        <v>34909</v>
      </c>
      <c r="F8" s="201">
        <v>6311</v>
      </c>
      <c r="G8" s="201">
        <v>19936</v>
      </c>
      <c r="H8" s="201">
        <v>2165</v>
      </c>
      <c r="I8" s="201">
        <v>6496</v>
      </c>
      <c r="J8" s="201">
        <v>55286</v>
      </c>
      <c r="K8" s="201">
        <v>27746</v>
      </c>
      <c r="L8" s="201">
        <v>1611</v>
      </c>
      <c r="M8" s="201">
        <v>1408</v>
      </c>
      <c r="N8" s="201">
        <v>4954</v>
      </c>
      <c r="O8" s="201">
        <v>18843</v>
      </c>
      <c r="P8" s="201">
        <v>929</v>
      </c>
      <c r="Q8" s="201">
        <v>2343</v>
      </c>
      <c r="R8" s="201">
        <v>362</v>
      </c>
      <c r="S8" s="201">
        <v>3777</v>
      </c>
      <c r="T8" s="202">
        <v>219</v>
      </c>
      <c r="U8" s="194" t="s">
        <v>584</v>
      </c>
    </row>
    <row r="9" spans="1:21" s="3" customFormat="1" ht="13.5" customHeight="1">
      <c r="A9" s="187"/>
      <c r="B9" s="182" t="s">
        <v>585</v>
      </c>
      <c r="C9" s="196">
        <v>41</v>
      </c>
      <c r="D9" s="197">
        <v>120621</v>
      </c>
      <c r="E9" s="197">
        <v>32795</v>
      </c>
      <c r="F9" s="197">
        <v>5846</v>
      </c>
      <c r="G9" s="197">
        <v>18582</v>
      </c>
      <c r="H9" s="197">
        <v>2245</v>
      </c>
      <c r="I9" s="197">
        <v>6123</v>
      </c>
      <c r="J9" s="197">
        <v>58084</v>
      </c>
      <c r="K9" s="197">
        <v>29743</v>
      </c>
      <c r="L9" s="197">
        <v>1778</v>
      </c>
      <c r="M9" s="197">
        <v>2275</v>
      </c>
      <c r="N9" s="197">
        <v>5068</v>
      </c>
      <c r="O9" s="197">
        <v>19728</v>
      </c>
      <c r="P9" s="197">
        <v>894</v>
      </c>
      <c r="Q9" s="197">
        <v>2305</v>
      </c>
      <c r="R9" s="197">
        <v>362.39999999999992</v>
      </c>
      <c r="S9" s="197">
        <v>4236</v>
      </c>
      <c r="T9" s="197">
        <v>240</v>
      </c>
      <c r="U9" s="194" t="s">
        <v>585</v>
      </c>
    </row>
    <row r="10" spans="1:21">
      <c r="B10" s="182" t="s">
        <v>586</v>
      </c>
      <c r="C10" s="196">
        <v>40</v>
      </c>
      <c r="D10" s="197">
        <v>121789</v>
      </c>
      <c r="E10" s="197">
        <v>32429</v>
      </c>
      <c r="F10" s="197">
        <v>5738</v>
      </c>
      <c r="G10" s="197">
        <v>17807</v>
      </c>
      <c r="H10" s="197">
        <v>2600</v>
      </c>
      <c r="I10" s="197">
        <v>6285</v>
      </c>
      <c r="J10" s="197">
        <v>60335</v>
      </c>
      <c r="K10" s="197">
        <v>29024</v>
      </c>
      <c r="L10" s="197">
        <v>1734</v>
      </c>
      <c r="M10" s="197">
        <v>2067</v>
      </c>
      <c r="N10" s="197">
        <v>4665</v>
      </c>
      <c r="O10" s="197">
        <v>19710</v>
      </c>
      <c r="P10" s="197">
        <v>849</v>
      </c>
      <c r="Q10" s="197">
        <v>2074</v>
      </c>
      <c r="R10" s="197">
        <v>362.3</v>
      </c>
      <c r="S10" s="197">
        <v>4087</v>
      </c>
      <c r="T10" s="197">
        <v>230</v>
      </c>
      <c r="U10" s="194" t="s">
        <v>586</v>
      </c>
    </row>
    <row r="11" spans="1:21">
      <c r="A11" s="184"/>
      <c r="B11" s="182" t="s">
        <v>601</v>
      </c>
      <c r="C11" s="196">
        <v>42</v>
      </c>
      <c r="D11" s="197">
        <v>117231</v>
      </c>
      <c r="E11" s="197">
        <v>29809</v>
      </c>
      <c r="F11" s="197">
        <v>5451</v>
      </c>
      <c r="G11" s="197">
        <v>16549</v>
      </c>
      <c r="H11" s="197">
        <v>2641</v>
      </c>
      <c r="I11" s="197">
        <v>5170</v>
      </c>
      <c r="J11" s="197">
        <v>59976</v>
      </c>
      <c r="K11" s="197">
        <v>27446</v>
      </c>
      <c r="L11" s="197">
        <v>1530</v>
      </c>
      <c r="M11" s="197">
        <v>1744</v>
      </c>
      <c r="N11" s="197">
        <v>4038</v>
      </c>
      <c r="O11" s="197">
        <v>19309</v>
      </c>
      <c r="P11" s="197">
        <v>824</v>
      </c>
      <c r="Q11" s="197">
        <v>1876</v>
      </c>
      <c r="R11" s="197">
        <v>363.80000000000007</v>
      </c>
      <c r="S11" s="197">
        <v>4184</v>
      </c>
      <c r="T11" s="197">
        <v>241</v>
      </c>
      <c r="U11" s="194" t="s">
        <v>601</v>
      </c>
    </row>
    <row r="12" spans="1:21">
      <c r="A12" s="184"/>
      <c r="B12" s="182" t="s">
        <v>626</v>
      </c>
      <c r="C12" s="196">
        <f>C27</f>
        <v>42</v>
      </c>
      <c r="D12" s="197">
        <f t="shared" ref="D12:R12" si="0">D14+D15+D16+D17+D19+D20+D21+D22+D24+D25+D26+D27</f>
        <v>119990</v>
      </c>
      <c r="E12" s="197">
        <f t="shared" si="0"/>
        <v>29023</v>
      </c>
      <c r="F12" s="197">
        <f t="shared" si="0"/>
        <v>5313</v>
      </c>
      <c r="G12" s="197">
        <f t="shared" si="0"/>
        <v>16065</v>
      </c>
      <c r="H12" s="197">
        <f t="shared" si="0"/>
        <v>2533</v>
      </c>
      <c r="I12" s="197">
        <f t="shared" si="0"/>
        <v>5115</v>
      </c>
      <c r="J12" s="197">
        <f t="shared" si="0"/>
        <v>63129</v>
      </c>
      <c r="K12" s="197">
        <f t="shared" si="0"/>
        <v>27839</v>
      </c>
      <c r="L12" s="197">
        <f t="shared" si="0"/>
        <v>1487</v>
      </c>
      <c r="M12" s="197">
        <f t="shared" si="0"/>
        <v>1712</v>
      </c>
      <c r="N12" s="197">
        <f t="shared" si="0"/>
        <v>4075</v>
      </c>
      <c r="O12" s="197">
        <f t="shared" si="0"/>
        <v>19769</v>
      </c>
      <c r="P12" s="197">
        <f t="shared" si="0"/>
        <v>791</v>
      </c>
      <c r="Q12" s="197">
        <f t="shared" si="0"/>
        <v>1744</v>
      </c>
      <c r="R12" s="197">
        <f t="shared" si="0"/>
        <v>363.00000000000006</v>
      </c>
      <c r="S12" s="197">
        <f>S27</f>
        <v>4214</v>
      </c>
      <c r="T12" s="197">
        <f>T27</f>
        <v>240</v>
      </c>
      <c r="U12" s="194" t="s">
        <v>626</v>
      </c>
    </row>
    <row r="13" spans="1:21">
      <c r="A13" s="185"/>
      <c r="B13" s="180"/>
      <c r="C13" s="196"/>
      <c r="D13" s="197"/>
      <c r="E13" s="197"/>
      <c r="F13" s="197"/>
      <c r="G13" s="197"/>
      <c r="H13" s="197"/>
      <c r="I13" s="197"/>
      <c r="J13" s="197"/>
      <c r="K13" s="197"/>
      <c r="L13" s="197"/>
      <c r="M13" s="197"/>
      <c r="N13" s="197"/>
      <c r="O13" s="197"/>
      <c r="P13" s="197"/>
      <c r="Q13" s="197"/>
      <c r="R13" s="197"/>
      <c r="S13" s="197"/>
      <c r="T13" s="197"/>
      <c r="U13" s="194"/>
    </row>
    <row r="14" spans="1:21">
      <c r="A14" s="185"/>
      <c r="B14" s="181" t="s">
        <v>24</v>
      </c>
      <c r="C14" s="196">
        <v>43</v>
      </c>
      <c r="D14" s="197">
        <v>10684</v>
      </c>
      <c r="E14" s="197">
        <v>3114</v>
      </c>
      <c r="F14" s="197">
        <v>620</v>
      </c>
      <c r="G14" s="197">
        <v>1710</v>
      </c>
      <c r="H14" s="197">
        <v>250</v>
      </c>
      <c r="I14" s="197">
        <v>535</v>
      </c>
      <c r="J14" s="197">
        <v>5138</v>
      </c>
      <c r="K14" s="197">
        <v>2432</v>
      </c>
      <c r="L14" s="197">
        <v>151</v>
      </c>
      <c r="M14" s="197">
        <v>164</v>
      </c>
      <c r="N14" s="197">
        <v>377</v>
      </c>
      <c r="O14" s="197">
        <v>1664</v>
      </c>
      <c r="P14" s="197">
        <v>75</v>
      </c>
      <c r="Q14" s="197">
        <v>107</v>
      </c>
      <c r="R14" s="197">
        <v>30.6</v>
      </c>
      <c r="S14" s="197">
        <v>4372</v>
      </c>
      <c r="T14" s="197">
        <v>243</v>
      </c>
      <c r="U14" s="194" t="s">
        <v>24</v>
      </c>
    </row>
    <row r="15" spans="1:21">
      <c r="A15" s="185"/>
      <c r="B15" s="181" t="s">
        <v>579</v>
      </c>
      <c r="C15" s="196">
        <v>43</v>
      </c>
      <c r="D15" s="197">
        <v>8615</v>
      </c>
      <c r="E15" s="197">
        <v>1929</v>
      </c>
      <c r="F15" s="197">
        <v>332</v>
      </c>
      <c r="G15" s="197">
        <v>1095</v>
      </c>
      <c r="H15" s="197">
        <v>175</v>
      </c>
      <c r="I15" s="197">
        <v>327</v>
      </c>
      <c r="J15" s="197">
        <v>4794</v>
      </c>
      <c r="K15" s="197">
        <v>1892</v>
      </c>
      <c r="L15" s="197">
        <v>94</v>
      </c>
      <c r="M15" s="197">
        <v>103</v>
      </c>
      <c r="N15" s="197">
        <v>283</v>
      </c>
      <c r="O15" s="197">
        <v>1357</v>
      </c>
      <c r="P15" s="197">
        <v>55</v>
      </c>
      <c r="Q15" s="197">
        <v>88</v>
      </c>
      <c r="R15" s="197">
        <v>29</v>
      </c>
      <c r="S15" s="197">
        <v>4180</v>
      </c>
      <c r="T15" s="197">
        <v>243</v>
      </c>
      <c r="U15" s="194" t="s">
        <v>579</v>
      </c>
    </row>
    <row r="16" spans="1:21">
      <c r="A16" s="185"/>
      <c r="B16" s="181" t="s">
        <v>580</v>
      </c>
      <c r="C16" s="196">
        <v>43</v>
      </c>
      <c r="D16" s="197">
        <v>10037</v>
      </c>
      <c r="E16" s="197">
        <v>2727</v>
      </c>
      <c r="F16" s="197">
        <v>438</v>
      </c>
      <c r="G16" s="197">
        <v>1556</v>
      </c>
      <c r="H16" s="197">
        <v>224</v>
      </c>
      <c r="I16" s="197">
        <v>510</v>
      </c>
      <c r="J16" s="197">
        <v>4968</v>
      </c>
      <c r="K16" s="197">
        <v>2342</v>
      </c>
      <c r="L16" s="197">
        <v>133</v>
      </c>
      <c r="M16" s="197">
        <v>129</v>
      </c>
      <c r="N16" s="197">
        <v>351</v>
      </c>
      <c r="O16" s="197">
        <v>1661</v>
      </c>
      <c r="P16" s="197">
        <v>67</v>
      </c>
      <c r="Q16" s="197">
        <v>122</v>
      </c>
      <c r="R16" s="197">
        <v>30.8</v>
      </c>
      <c r="S16" s="197">
        <v>4128</v>
      </c>
      <c r="T16" s="197">
        <v>243</v>
      </c>
      <c r="U16" s="194" t="s">
        <v>580</v>
      </c>
    </row>
    <row r="17" spans="1:21">
      <c r="A17" s="185"/>
      <c r="B17" s="181" t="s">
        <v>581</v>
      </c>
      <c r="C17" s="196">
        <v>42</v>
      </c>
      <c r="D17" s="197">
        <v>9073</v>
      </c>
      <c r="E17" s="197">
        <v>2290</v>
      </c>
      <c r="F17" s="197">
        <v>391</v>
      </c>
      <c r="G17" s="197">
        <v>1329</v>
      </c>
      <c r="H17" s="197">
        <v>181</v>
      </c>
      <c r="I17" s="197">
        <v>389</v>
      </c>
      <c r="J17" s="197">
        <v>4611</v>
      </c>
      <c r="K17" s="197">
        <v>2172</v>
      </c>
      <c r="L17" s="197">
        <v>100</v>
      </c>
      <c r="M17" s="197">
        <v>108</v>
      </c>
      <c r="N17" s="197">
        <v>317</v>
      </c>
      <c r="O17" s="197">
        <v>1591</v>
      </c>
      <c r="P17" s="197">
        <v>56</v>
      </c>
      <c r="Q17" s="197">
        <v>107</v>
      </c>
      <c r="R17" s="197">
        <v>29.8</v>
      </c>
      <c r="S17" s="197">
        <v>4096</v>
      </c>
      <c r="T17" s="197">
        <v>240</v>
      </c>
      <c r="U17" s="194" t="s">
        <v>581</v>
      </c>
    </row>
    <row r="18" spans="1:21">
      <c r="A18" s="185"/>
      <c r="B18" s="181"/>
      <c r="C18" s="196"/>
      <c r="D18" s="197"/>
      <c r="E18" s="197"/>
      <c r="F18" s="197"/>
      <c r="G18" s="197"/>
      <c r="H18" s="197"/>
      <c r="I18" s="197"/>
      <c r="J18" s="197"/>
      <c r="K18" s="197"/>
      <c r="L18" s="197"/>
      <c r="M18" s="197"/>
      <c r="N18" s="197"/>
      <c r="O18" s="197"/>
      <c r="P18" s="197"/>
      <c r="Q18" s="197"/>
      <c r="R18" s="197"/>
      <c r="S18" s="197"/>
      <c r="T18" s="197"/>
      <c r="U18" s="194"/>
    </row>
    <row r="19" spans="1:21">
      <c r="A19" s="185"/>
      <c r="B19" s="181" t="s">
        <v>582</v>
      </c>
      <c r="C19" s="196">
        <v>42</v>
      </c>
      <c r="D19" s="197">
        <v>9618</v>
      </c>
      <c r="E19" s="197">
        <v>2443</v>
      </c>
      <c r="F19" s="197">
        <v>424</v>
      </c>
      <c r="G19" s="197">
        <v>1381</v>
      </c>
      <c r="H19" s="197">
        <v>187</v>
      </c>
      <c r="I19" s="197">
        <v>452</v>
      </c>
      <c r="J19" s="197">
        <v>4916</v>
      </c>
      <c r="K19" s="197">
        <v>2260</v>
      </c>
      <c r="L19" s="197">
        <v>110</v>
      </c>
      <c r="M19" s="197">
        <v>121</v>
      </c>
      <c r="N19" s="197">
        <v>330</v>
      </c>
      <c r="O19" s="197">
        <v>1629</v>
      </c>
      <c r="P19" s="197">
        <v>69</v>
      </c>
      <c r="Q19" s="197">
        <v>95</v>
      </c>
      <c r="R19" s="197">
        <v>30.8</v>
      </c>
      <c r="S19" s="197">
        <v>4120</v>
      </c>
      <c r="T19" s="197">
        <v>240</v>
      </c>
      <c r="U19" s="194" t="s">
        <v>582</v>
      </c>
    </row>
    <row r="20" spans="1:21">
      <c r="A20" s="185"/>
      <c r="B20" s="181" t="s">
        <v>583</v>
      </c>
      <c r="C20" s="196">
        <v>42</v>
      </c>
      <c r="D20" s="197">
        <v>9635</v>
      </c>
      <c r="E20" s="197">
        <v>2466</v>
      </c>
      <c r="F20" s="197">
        <v>550</v>
      </c>
      <c r="G20" s="197">
        <v>1290</v>
      </c>
      <c r="H20" s="197">
        <v>192</v>
      </c>
      <c r="I20" s="197">
        <v>433</v>
      </c>
      <c r="J20" s="197">
        <v>4903</v>
      </c>
      <c r="K20" s="197">
        <v>2266</v>
      </c>
      <c r="L20" s="197">
        <v>111</v>
      </c>
      <c r="M20" s="197">
        <v>152</v>
      </c>
      <c r="N20" s="197">
        <v>343</v>
      </c>
      <c r="O20" s="197">
        <v>1595</v>
      </c>
      <c r="P20" s="197">
        <v>65</v>
      </c>
      <c r="Q20" s="197">
        <v>106</v>
      </c>
      <c r="R20" s="197">
        <v>29.8</v>
      </c>
      <c r="S20" s="197">
        <v>4122</v>
      </c>
      <c r="T20" s="197">
        <v>240</v>
      </c>
      <c r="U20" s="194" t="s">
        <v>583</v>
      </c>
    </row>
    <row r="21" spans="1:21">
      <c r="A21" s="185"/>
      <c r="B21" s="181" t="s">
        <v>25</v>
      </c>
      <c r="C21" s="196">
        <v>41</v>
      </c>
      <c r="D21" s="197">
        <v>11015</v>
      </c>
      <c r="E21" s="197">
        <v>2467</v>
      </c>
      <c r="F21" s="197">
        <v>413</v>
      </c>
      <c r="G21" s="197">
        <v>1383</v>
      </c>
      <c r="H21" s="197">
        <v>253</v>
      </c>
      <c r="I21" s="197">
        <v>418</v>
      </c>
      <c r="J21" s="197">
        <v>6083</v>
      </c>
      <c r="K21" s="197">
        <v>2466</v>
      </c>
      <c r="L21" s="197">
        <v>144</v>
      </c>
      <c r="M21" s="197">
        <v>183</v>
      </c>
      <c r="N21" s="197">
        <v>365</v>
      </c>
      <c r="O21" s="197">
        <v>1702</v>
      </c>
      <c r="P21" s="197">
        <v>72</v>
      </c>
      <c r="Q21" s="197">
        <v>295</v>
      </c>
      <c r="R21" s="197">
        <v>30.8</v>
      </c>
      <c r="S21" s="197">
        <v>4132</v>
      </c>
      <c r="T21" s="197">
        <v>238</v>
      </c>
      <c r="U21" s="194" t="s">
        <v>25</v>
      </c>
    </row>
    <row r="22" spans="1:21">
      <c r="A22" s="185"/>
      <c r="B22" s="181" t="s">
        <v>26</v>
      </c>
      <c r="C22" s="196">
        <v>41</v>
      </c>
      <c r="D22" s="197">
        <v>9805</v>
      </c>
      <c r="E22" s="197">
        <v>1918</v>
      </c>
      <c r="F22" s="197">
        <v>317</v>
      </c>
      <c r="G22" s="197">
        <v>1053</v>
      </c>
      <c r="H22" s="197">
        <v>169</v>
      </c>
      <c r="I22" s="197">
        <v>379</v>
      </c>
      <c r="J22" s="197">
        <v>5557</v>
      </c>
      <c r="K22" s="197">
        <v>2330</v>
      </c>
      <c r="L22" s="197">
        <v>131</v>
      </c>
      <c r="M22" s="197">
        <v>151</v>
      </c>
      <c r="N22" s="197">
        <v>353</v>
      </c>
      <c r="O22" s="197">
        <v>1618</v>
      </c>
      <c r="P22" s="197">
        <v>76</v>
      </c>
      <c r="Q22" s="197">
        <v>143</v>
      </c>
      <c r="R22" s="197">
        <v>30.8</v>
      </c>
      <c r="S22" s="197">
        <v>4134</v>
      </c>
      <c r="T22" s="197">
        <v>238</v>
      </c>
      <c r="U22" s="194" t="s">
        <v>26</v>
      </c>
    </row>
    <row r="23" spans="1:21">
      <c r="A23" s="185"/>
      <c r="B23" s="181"/>
      <c r="C23" s="196"/>
      <c r="D23" s="197"/>
      <c r="E23" s="197"/>
      <c r="F23" s="197"/>
      <c r="G23" s="197"/>
      <c r="H23" s="197"/>
      <c r="I23" s="197"/>
      <c r="J23" s="197"/>
      <c r="K23" s="197"/>
      <c r="L23" s="197"/>
      <c r="M23" s="197"/>
      <c r="N23" s="197"/>
      <c r="O23" s="197"/>
      <c r="P23" s="197"/>
      <c r="Q23" s="197"/>
      <c r="R23" s="197"/>
      <c r="S23" s="197"/>
      <c r="T23" s="197"/>
      <c r="U23" s="194"/>
    </row>
    <row r="24" spans="1:21">
      <c r="A24" s="185"/>
      <c r="B24" s="181" t="s">
        <v>27</v>
      </c>
      <c r="C24" s="196">
        <v>41</v>
      </c>
      <c r="D24" s="197">
        <v>8824</v>
      </c>
      <c r="E24" s="197">
        <v>1970</v>
      </c>
      <c r="F24" s="197">
        <v>288</v>
      </c>
      <c r="G24" s="197">
        <v>1130</v>
      </c>
      <c r="H24" s="197">
        <v>151</v>
      </c>
      <c r="I24" s="197">
        <v>402</v>
      </c>
      <c r="J24" s="197">
        <v>4776</v>
      </c>
      <c r="K24" s="197">
        <v>2078</v>
      </c>
      <c r="L24" s="197">
        <v>104</v>
      </c>
      <c r="M24" s="197">
        <v>105</v>
      </c>
      <c r="N24" s="197">
        <v>314</v>
      </c>
      <c r="O24" s="197">
        <v>1497</v>
      </c>
      <c r="P24" s="197">
        <v>57</v>
      </c>
      <c r="Q24" s="197">
        <v>88</v>
      </c>
      <c r="R24" s="197">
        <v>29.8</v>
      </c>
      <c r="S24" s="197">
        <v>4000</v>
      </c>
      <c r="T24" s="197">
        <v>238</v>
      </c>
      <c r="U24" s="194" t="s">
        <v>27</v>
      </c>
    </row>
    <row r="25" spans="1:21">
      <c r="A25" s="185"/>
      <c r="B25" s="181" t="s">
        <v>28</v>
      </c>
      <c r="C25" s="196">
        <v>41</v>
      </c>
      <c r="D25" s="197">
        <v>9335</v>
      </c>
      <c r="E25" s="197">
        <v>2297</v>
      </c>
      <c r="F25" s="197">
        <v>410</v>
      </c>
      <c r="G25" s="197">
        <v>1287</v>
      </c>
      <c r="H25" s="197">
        <v>206</v>
      </c>
      <c r="I25" s="197">
        <v>394</v>
      </c>
      <c r="J25" s="197">
        <v>4877</v>
      </c>
      <c r="K25" s="197">
        <v>2161</v>
      </c>
      <c r="L25" s="197">
        <v>116</v>
      </c>
      <c r="M25" s="197">
        <v>125</v>
      </c>
      <c r="N25" s="197">
        <v>303</v>
      </c>
      <c r="O25" s="197">
        <v>1556</v>
      </c>
      <c r="P25" s="197">
        <v>61</v>
      </c>
      <c r="Q25" s="197">
        <v>91</v>
      </c>
      <c r="R25" s="197">
        <v>30.8</v>
      </c>
      <c r="S25" s="197">
        <v>4010</v>
      </c>
      <c r="T25" s="197">
        <v>238</v>
      </c>
      <c r="U25" s="194" t="s">
        <v>28</v>
      </c>
    </row>
    <row r="26" spans="1:21">
      <c r="A26" s="185"/>
      <c r="B26" s="181" t="s">
        <v>29</v>
      </c>
      <c r="C26" s="196">
        <v>42</v>
      </c>
      <c r="D26" s="197">
        <v>10139</v>
      </c>
      <c r="E26" s="197">
        <v>2632</v>
      </c>
      <c r="F26" s="197">
        <v>529</v>
      </c>
      <c r="G26" s="197">
        <v>1423</v>
      </c>
      <c r="H26" s="197">
        <v>260</v>
      </c>
      <c r="I26" s="197">
        <v>420</v>
      </c>
      <c r="J26" s="197">
        <v>5223</v>
      </c>
      <c r="K26" s="197">
        <v>2283</v>
      </c>
      <c r="L26" s="197">
        <v>147</v>
      </c>
      <c r="M26" s="197">
        <v>167</v>
      </c>
      <c r="N26" s="197">
        <v>316</v>
      </c>
      <c r="O26" s="197">
        <v>1594</v>
      </c>
      <c r="P26" s="197">
        <v>60</v>
      </c>
      <c r="Q26" s="197">
        <v>126</v>
      </c>
      <c r="R26" s="197">
        <v>29.2</v>
      </c>
      <c r="S26" s="197">
        <v>4123</v>
      </c>
      <c r="T26" s="197">
        <v>240</v>
      </c>
      <c r="U26" s="194" t="s">
        <v>29</v>
      </c>
    </row>
    <row r="27" spans="1:21" ht="14.25" thickBot="1">
      <c r="A27" s="186"/>
      <c r="B27" s="183" t="s">
        <v>30</v>
      </c>
      <c r="C27" s="198">
        <v>42</v>
      </c>
      <c r="D27" s="199">
        <v>13210</v>
      </c>
      <c r="E27" s="199">
        <v>2770</v>
      </c>
      <c r="F27" s="199">
        <v>601</v>
      </c>
      <c r="G27" s="199">
        <v>1428</v>
      </c>
      <c r="H27" s="199">
        <v>285</v>
      </c>
      <c r="I27" s="199">
        <v>456</v>
      </c>
      <c r="J27" s="199">
        <v>7283</v>
      </c>
      <c r="K27" s="199">
        <v>3157</v>
      </c>
      <c r="L27" s="199">
        <v>146</v>
      </c>
      <c r="M27" s="199">
        <v>204</v>
      </c>
      <c r="N27" s="199">
        <v>423</v>
      </c>
      <c r="O27" s="199">
        <v>2305</v>
      </c>
      <c r="P27" s="199">
        <v>78</v>
      </c>
      <c r="Q27" s="199">
        <v>376</v>
      </c>
      <c r="R27" s="199">
        <v>30.8</v>
      </c>
      <c r="S27" s="199">
        <v>4214</v>
      </c>
      <c r="T27" s="199">
        <v>240</v>
      </c>
      <c r="U27" s="195" t="s">
        <v>30</v>
      </c>
    </row>
    <row r="28" spans="1:21">
      <c r="A28" s="42" t="s">
        <v>596</v>
      </c>
    </row>
  </sheetData>
  <mergeCells count="16">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 ref="A3:J3"/>
  </mergeCells>
  <phoneticPr fontId="2"/>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商業の概況（Ⅰ）その１</vt:lpstr>
      <vt:lpstr>商業の概況（Ⅰ）その２</vt:lpstr>
      <vt:lpstr>商業の概況（Ⅰ）その３</vt:lpstr>
      <vt:lpstr>商業の概況（Ⅰ）その４</vt:lpstr>
      <vt:lpstr>商業の概況（Ⅱ）その５</vt:lpstr>
      <vt:lpstr>商業の概況（Ⅲ）その６－１</vt:lpstr>
      <vt:lpstr>商業の概況（Ⅲ）その６－２</vt:lpstr>
      <vt:lpstr>商業の概況（Ⅲ）その７</vt:lpstr>
      <vt:lpstr>大型小売店売上状況</vt:lpstr>
      <vt:lpstr>長崎市中央卸売市場の取扱状況</vt:lpstr>
      <vt:lpstr>外国貿易（Ⅰ）</vt:lpstr>
      <vt:lpstr>外国貿易（Ⅱ）</vt:lpstr>
      <vt:lpstr>外国貿易（Ⅲ） その２上</vt:lpstr>
      <vt:lpstr>外国貿易（Ⅲ） その２下</vt:lpstr>
      <vt:lpstr>外国貿易（Ⅲ）その３</vt:lpstr>
      <vt:lpstr>外国貿易（Ⅲ） その4</vt:lpstr>
      <vt:lpstr>'外国貿易（Ⅰ）'!Print_Area</vt:lpstr>
      <vt:lpstr>'外国貿易（Ⅱ）'!Print_Area</vt:lpstr>
      <vt:lpstr>'商業の概況（Ⅱ）その５'!Print_Area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2013-11-28T05:39:12Z</cp:lastPrinted>
  <dcterms:created xsi:type="dcterms:W3CDTF">2000-07-28T02:21:08Z</dcterms:created>
  <dcterms:modified xsi:type="dcterms:W3CDTF">2015-04-03T07:15:21Z</dcterms:modified>
</cp:coreProperties>
</file>