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７電気、ガス及び水道\施行\"/>
    </mc:Choice>
  </mc:AlternateContent>
  <bookViews>
    <workbookView xWindow="0" yWindow="0" windowWidth="19200" windowHeight="11616"/>
  </bookViews>
  <sheets>
    <sheet name="水道供給状況" sheetId="4" r:id="rId1"/>
    <sheet name="下水道施設及び処理状況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4" l="1"/>
  <c r="R24" i="4" l="1"/>
  <c r="R23" i="4"/>
  <c r="R22" i="4"/>
  <c r="R21" i="4"/>
  <c r="R20" i="4"/>
  <c r="R19" i="4"/>
  <c r="R18" i="4"/>
  <c r="R17" i="4"/>
  <c r="R16" i="4"/>
  <c r="R15" i="4"/>
  <c r="R14" i="4"/>
  <c r="R13" i="4"/>
  <c r="R11" i="4"/>
  <c r="S11" i="4"/>
  <c r="I14" i="4" l="1"/>
  <c r="I15" i="4"/>
  <c r="I16" i="4"/>
  <c r="I17" i="4"/>
  <c r="I18" i="4"/>
  <c r="I19" i="4"/>
  <c r="I20" i="4"/>
  <c r="I21" i="4"/>
  <c r="I22" i="4"/>
  <c r="I23" i="4"/>
  <c r="I24" i="4"/>
  <c r="I13" i="4"/>
  <c r="J11" i="4"/>
  <c r="Q11" i="4"/>
  <c r="P11" i="4"/>
  <c r="O11" i="4"/>
  <c r="N11" i="4"/>
  <c r="L11" i="4"/>
  <c r="I11" i="4"/>
  <c r="H11" i="4"/>
  <c r="G11" i="4"/>
  <c r="F11" i="4"/>
  <c r="E11" i="4"/>
  <c r="D11" i="4"/>
  <c r="C11" i="4"/>
  <c r="B11" i="4"/>
  <c r="C13" i="4" l="1"/>
  <c r="C14" i="4"/>
  <c r="C15" i="4"/>
  <c r="C16" i="4"/>
  <c r="C17" i="4"/>
  <c r="C18" i="4"/>
  <c r="C19" i="4"/>
  <c r="C20" i="4"/>
  <c r="C21" i="4"/>
  <c r="C22" i="4"/>
  <c r="C23" i="4"/>
  <c r="C24" i="4"/>
</calcChain>
</file>

<file path=xl/sharedStrings.xml><?xml version="1.0" encoding="utf-8"?>
<sst xmlns="http://schemas.openxmlformats.org/spreadsheetml/2006/main" count="177" uniqueCount="98">
  <si>
    <t>（単位　　人、戸、ｍ、㎥）</t>
    <phoneticPr fontId="3"/>
  </si>
  <si>
    <t>年 度 ・ 月</t>
    <rPh sb="0" eb="1">
      <t>トシ</t>
    </rPh>
    <rPh sb="2" eb="3">
      <t>タビ</t>
    </rPh>
    <rPh sb="6" eb="7">
      <t>ツキ</t>
    </rPh>
    <phoneticPr fontId="3"/>
  </si>
  <si>
    <t>給水人口</t>
    <rPh sb="0" eb="2">
      <t>キュウスイ</t>
    </rPh>
    <rPh sb="2" eb="4">
      <t>ジンコウ</t>
    </rPh>
    <phoneticPr fontId="3"/>
  </si>
  <si>
    <t>給　　水　　戸　　数　　</t>
    <rPh sb="0" eb="1">
      <t>キュウ</t>
    </rPh>
    <rPh sb="3" eb="4">
      <t>ミズ</t>
    </rPh>
    <rPh sb="6" eb="7">
      <t>ト</t>
    </rPh>
    <rPh sb="9" eb="10">
      <t>カズ</t>
    </rPh>
    <phoneticPr fontId="3"/>
  </si>
  <si>
    <t>有　　　収　　　水　　　量　　　</t>
    <rPh sb="0" eb="1">
      <t>ユウ</t>
    </rPh>
    <rPh sb="4" eb="5">
      <t>シュウ</t>
    </rPh>
    <rPh sb="8" eb="9">
      <t>ミズ</t>
    </rPh>
    <rPh sb="12" eb="13">
      <t>リョウ</t>
    </rPh>
    <phoneticPr fontId="3"/>
  </si>
  <si>
    <t>　　導・送・配水管
　　延長</t>
    <rPh sb="2" eb="3">
      <t>ドウ</t>
    </rPh>
    <rPh sb="4" eb="5">
      <t>ソウ</t>
    </rPh>
    <rPh sb="6" eb="9">
      <t>ハイスイカン</t>
    </rPh>
    <phoneticPr fontId="3"/>
  </si>
  <si>
    <t>貯　　　　水　　　　量</t>
    <rPh sb="0" eb="1">
      <t>チョ</t>
    </rPh>
    <rPh sb="5" eb="6">
      <t>ミズ</t>
    </rPh>
    <rPh sb="10" eb="11">
      <t>リョウ</t>
    </rPh>
    <phoneticPr fontId="3"/>
  </si>
  <si>
    <t>給　　　　　水　　　　　量</t>
    <rPh sb="0" eb="1">
      <t>キュウ</t>
    </rPh>
    <rPh sb="6" eb="7">
      <t>ミズ</t>
    </rPh>
    <rPh sb="12" eb="13">
      <t>リョウ</t>
    </rPh>
    <phoneticPr fontId="3"/>
  </si>
  <si>
    <t>年 度 ・ 月</t>
    <rPh sb="0" eb="1">
      <t>ネン</t>
    </rPh>
    <rPh sb="2" eb="3">
      <t>タビ</t>
    </rPh>
    <rPh sb="6" eb="7">
      <t>ツキ</t>
    </rPh>
    <phoneticPr fontId="3"/>
  </si>
  <si>
    <t>総　　数</t>
    <rPh sb="0" eb="1">
      <t>フサ</t>
    </rPh>
    <rPh sb="3" eb="4">
      <t>カズ</t>
    </rPh>
    <phoneticPr fontId="3"/>
  </si>
  <si>
    <t>専　　　　　用</t>
    <rPh sb="0" eb="1">
      <t>セン</t>
    </rPh>
    <rPh sb="6" eb="7">
      <t>ヨウ</t>
    </rPh>
    <phoneticPr fontId="3"/>
  </si>
  <si>
    <t>共用</t>
    <rPh sb="0" eb="2">
      <t>キョウヨウ</t>
    </rPh>
    <phoneticPr fontId="3"/>
  </si>
  <si>
    <t>船舶</t>
    <rPh sb="0" eb="2">
      <t>センパク</t>
    </rPh>
    <phoneticPr fontId="3"/>
  </si>
  <si>
    <t>年 度 ・ 月 末</t>
    <rPh sb="0" eb="1">
      <t>トシ</t>
    </rPh>
    <rPh sb="2" eb="3">
      <t>タビ</t>
    </rPh>
    <rPh sb="6" eb="7">
      <t>ツキ</t>
    </rPh>
    <rPh sb="8" eb="9">
      <t>スエ</t>
    </rPh>
    <phoneticPr fontId="3"/>
  </si>
  <si>
    <t>最　　　大</t>
    <rPh sb="0" eb="1">
      <t>サイ</t>
    </rPh>
    <rPh sb="4" eb="5">
      <t>ダイ</t>
    </rPh>
    <phoneticPr fontId="3"/>
  </si>
  <si>
    <t>最　　　小</t>
    <rPh sb="0" eb="1">
      <t>サイ</t>
    </rPh>
    <rPh sb="4" eb="5">
      <t>ショウ</t>
    </rPh>
    <phoneticPr fontId="3"/>
  </si>
  <si>
    <t>１日平均</t>
    <rPh sb="0" eb="2">
      <t>イチニチ</t>
    </rPh>
    <rPh sb="2" eb="4">
      <t>ヘイキン</t>
    </rPh>
    <phoneticPr fontId="3"/>
  </si>
  <si>
    <t>最　　大</t>
    <rPh sb="0" eb="1">
      <t>サイ</t>
    </rPh>
    <rPh sb="3" eb="4">
      <t>ダイ</t>
    </rPh>
    <phoneticPr fontId="3"/>
  </si>
  <si>
    <t>最　　小</t>
    <rPh sb="0" eb="1">
      <t>サイ</t>
    </rPh>
    <rPh sb="3" eb="4">
      <t>ショウ</t>
    </rPh>
    <phoneticPr fontId="3"/>
  </si>
  <si>
    <t>一　　般</t>
    <rPh sb="0" eb="1">
      <t>１</t>
    </rPh>
    <rPh sb="3" eb="4">
      <t>バン</t>
    </rPh>
    <phoneticPr fontId="3"/>
  </si>
  <si>
    <t>浴場業</t>
    <rPh sb="0" eb="2">
      <t>ヨクジョウ</t>
    </rPh>
    <rPh sb="2" eb="3">
      <t>ギョウ</t>
    </rPh>
    <phoneticPr fontId="3"/>
  </si>
  <si>
    <t>浴場業</t>
    <rPh sb="0" eb="1">
      <t>ヨク</t>
    </rPh>
    <rPh sb="1" eb="2">
      <t>バ</t>
    </rPh>
    <rPh sb="2" eb="3">
      <t>ギョウ</t>
    </rPh>
    <phoneticPr fontId="3"/>
  </si>
  <si>
    <t>-</t>
  </si>
  <si>
    <t>　　３０年度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</si>
  <si>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</si>
  <si>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</si>
  <si>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</si>
  <si>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</si>
  <si>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</si>
  <si>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</si>
  <si>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</si>
  <si>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</si>
  <si>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</si>
  <si>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.</t>
    <phoneticPr fontId="3"/>
  </si>
  <si>
    <t>資料　　市上下水道局事業管理課</t>
    <phoneticPr fontId="3"/>
  </si>
  <si>
    <t>（注）１．導・送・配水管延長については、ずい道等を含む。</t>
    <rPh sb="5" eb="6">
      <t>ミチビ</t>
    </rPh>
    <rPh sb="7" eb="8">
      <t>オク</t>
    </rPh>
    <rPh sb="9" eb="12">
      <t>ハイスイカン</t>
    </rPh>
    <rPh sb="12" eb="14">
      <t>エンチョウ</t>
    </rPh>
    <rPh sb="22" eb="23">
      <t>ミチ</t>
    </rPh>
    <rPh sb="23" eb="24">
      <t>ナド</t>
    </rPh>
    <rPh sb="25" eb="26">
      <t>フク</t>
    </rPh>
    <phoneticPr fontId="3"/>
  </si>
  <si>
    <t>　　令和　元年度</t>
    <rPh sb="2" eb="4">
      <t>レイワ</t>
    </rPh>
    <rPh sb="5" eb="6">
      <t>モト</t>
    </rPh>
    <phoneticPr fontId="3"/>
  </si>
  <si>
    <t>　　元年度</t>
    <rPh sb="2" eb="3">
      <t>モト</t>
    </rPh>
    <phoneticPr fontId="3"/>
  </si>
  <si>
    <t>５月</t>
    <phoneticPr fontId="3"/>
  </si>
  <si>
    <t>総　数</t>
    <rPh sb="0" eb="1">
      <t>ソウ</t>
    </rPh>
    <rPh sb="2" eb="3">
      <t>スウ</t>
    </rPh>
    <phoneticPr fontId="3"/>
  </si>
  <si>
    <t>平成　３０年度</t>
    <rPh sb="0" eb="2">
      <t>ヘイセイ</t>
    </rPh>
    <phoneticPr fontId="3"/>
  </si>
  <si>
    <t>　　　 ２年度</t>
  </si>
  <si>
    <t>　　　３年度</t>
  </si>
  <si>
    <t>　　２年度</t>
  </si>
  <si>
    <t>　　３年度</t>
  </si>
  <si>
    <t>　　４年度</t>
    <phoneticPr fontId="3"/>
  </si>
  <si>
    <t>　　　４年度</t>
    <phoneticPr fontId="3"/>
  </si>
  <si>
    <t>５月</t>
  </si>
  <si>
    <t>年　度　・　種　別</t>
    <rPh sb="0" eb="1">
      <t>ネン</t>
    </rPh>
    <rPh sb="2" eb="3">
      <t>ド</t>
    </rPh>
    <rPh sb="6" eb="7">
      <t>タネ</t>
    </rPh>
    <rPh sb="8" eb="9">
      <t>ベツ</t>
    </rPh>
    <phoneticPr fontId="3"/>
  </si>
  <si>
    <t>行政区域</t>
    <rPh sb="0" eb="2">
      <t>ギョウセイ</t>
    </rPh>
    <rPh sb="2" eb="4">
      <t>クイキ</t>
    </rPh>
    <phoneticPr fontId="3"/>
  </si>
  <si>
    <t>事業計画区域</t>
    <rPh sb="0" eb="2">
      <t>ジギョウ</t>
    </rPh>
    <rPh sb="2" eb="4">
      <t>ケイカク</t>
    </rPh>
    <rPh sb="4" eb="6">
      <t>クイキ</t>
    </rPh>
    <phoneticPr fontId="3"/>
  </si>
  <si>
    <t>雨水排水区域</t>
    <rPh sb="0" eb="2">
      <t>ウスイ</t>
    </rPh>
    <rPh sb="2" eb="4">
      <t>ハイスイ</t>
    </rPh>
    <rPh sb="4" eb="6">
      <t>クイキ</t>
    </rPh>
    <phoneticPr fontId="3"/>
  </si>
  <si>
    <t>処理区域</t>
    <rPh sb="0" eb="2">
      <t>ショリ</t>
    </rPh>
    <rPh sb="2" eb="4">
      <t>クイキ</t>
    </rPh>
    <phoneticPr fontId="3"/>
  </si>
  <si>
    <t>普　及　率</t>
    <rPh sb="0" eb="1">
      <t>ススム</t>
    </rPh>
    <rPh sb="2" eb="3">
      <t>オヨブ</t>
    </rPh>
    <rPh sb="4" eb="5">
      <t>リツ</t>
    </rPh>
    <phoneticPr fontId="3"/>
  </si>
  <si>
    <t>水  洗  化</t>
    <rPh sb="0" eb="1">
      <t>ミズ</t>
    </rPh>
    <rPh sb="3" eb="4">
      <t>ススグ</t>
    </rPh>
    <rPh sb="6" eb="7">
      <t>カ</t>
    </rPh>
    <phoneticPr fontId="3"/>
  </si>
  <si>
    <t>水洗化率</t>
    <rPh sb="0" eb="3">
      <t>スイセンカ</t>
    </rPh>
    <rPh sb="3" eb="4">
      <t>リツ</t>
    </rPh>
    <phoneticPr fontId="3"/>
  </si>
  <si>
    <t>処理量</t>
    <rPh sb="0" eb="2">
      <t>ショリ</t>
    </rPh>
    <rPh sb="2" eb="3">
      <t>リョウ</t>
    </rPh>
    <phoneticPr fontId="3"/>
  </si>
  <si>
    <t>処理場数</t>
    <rPh sb="0" eb="2">
      <t>ショリ</t>
    </rPh>
    <rPh sb="2" eb="3">
      <t>バ</t>
    </rPh>
    <rPh sb="3" eb="4">
      <t>スウ</t>
    </rPh>
    <phoneticPr fontId="3"/>
  </si>
  <si>
    <t>ポ　　ン　　プ　　場　　数</t>
    <rPh sb="9" eb="10">
      <t>ジョウ</t>
    </rPh>
    <rPh sb="12" eb="13">
      <t>スウ</t>
    </rPh>
    <phoneticPr fontId="3"/>
  </si>
  <si>
    <t>管きょ延長</t>
    <rPh sb="0" eb="1">
      <t>カン</t>
    </rPh>
    <rPh sb="3" eb="5">
      <t>エンチョウ</t>
    </rPh>
    <phoneticPr fontId="3"/>
  </si>
  <si>
    <t>人　　口（a）</t>
    <rPh sb="0" eb="1">
      <t>ヒト</t>
    </rPh>
    <rPh sb="3" eb="4">
      <t>クチ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</si>
  <si>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</si>
  <si>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面　　　　積</t>
    <rPh sb="0" eb="1">
      <t>メン</t>
    </rPh>
    <rPh sb="5" eb="6">
      <t>セキ</t>
    </rPh>
    <phoneticPr fontId="3"/>
  </si>
  <si>
    <t>人　　　　口</t>
    <rPh sb="0" eb="1">
      <t>ヒト</t>
    </rPh>
    <rPh sb="5" eb="6">
      <t>クチ</t>
    </rPh>
    <phoneticPr fontId="3"/>
  </si>
  <si>
    <t>人　　口（b）</t>
    <rPh sb="0" eb="1">
      <t>ヒト</t>
    </rPh>
    <rPh sb="3" eb="4">
      <t>クチ</t>
    </rPh>
    <phoneticPr fontId="3"/>
  </si>
  <si>
    <t>（b/a）</t>
    <phoneticPr fontId="3"/>
  </si>
  <si>
    <t>人　　口（ｃ）</t>
    <rPh sb="0" eb="1">
      <t>ヒト</t>
    </rPh>
    <rPh sb="3" eb="4">
      <t>クチ</t>
    </rPh>
    <phoneticPr fontId="3"/>
  </si>
  <si>
    <t>（c/b）</t>
    <phoneticPr fontId="3"/>
  </si>
  <si>
    <t>(１日あたり）</t>
    <rPh sb="2" eb="3">
      <t>ニチ</t>
    </rPh>
    <phoneticPr fontId="3"/>
  </si>
  <si>
    <t>汚    水</t>
    <rPh sb="0" eb="1">
      <t>キタナ</t>
    </rPh>
    <rPh sb="5" eb="6">
      <t>ミズ</t>
    </rPh>
    <phoneticPr fontId="3"/>
  </si>
  <si>
    <t>雨    水</t>
    <rPh sb="0" eb="1">
      <t>アメ</t>
    </rPh>
    <rPh sb="5" eb="6">
      <t>ミズ</t>
    </rPh>
    <phoneticPr fontId="3"/>
  </si>
  <si>
    <t>ﾏﾝﾎｰﾙﾎﾟﾝﾌﾟ</t>
    <phoneticPr fontId="3"/>
  </si>
  <si>
    <t>人</t>
    <rPh sb="0" eb="1">
      <t>ヒト</t>
    </rPh>
    <phoneticPr fontId="3"/>
  </si>
  <si>
    <t>世帯</t>
    <rPh sb="0" eb="2">
      <t>セタイ</t>
    </rPh>
    <phoneticPr fontId="3"/>
  </si>
  <si>
    <t>ha</t>
    <phoneticPr fontId="3"/>
  </si>
  <si>
    <t>％</t>
    <phoneticPr fontId="3"/>
  </si>
  <si>
    <t xml:space="preserve">％ </t>
    <phoneticPr fontId="3"/>
  </si>
  <si>
    <t>㎥</t>
    <phoneticPr fontId="3"/>
  </si>
  <si>
    <t>箇所</t>
    <rPh sb="0" eb="2">
      <t>カショ</t>
    </rPh>
    <phoneticPr fontId="3"/>
  </si>
  <si>
    <t>ｋｍ</t>
    <phoneticPr fontId="3"/>
  </si>
  <si>
    <t>公共下水道</t>
  </si>
  <si>
    <t>特定環境保全公共下水道</t>
  </si>
  <si>
    <t>農業集落排水</t>
  </si>
  <si>
    <t>漁業集落排水</t>
  </si>
  <si>
    <t>計</t>
  </si>
  <si>
    <t>平成３０年度</t>
  </si>
  <si>
    <t>令和元年度</t>
    <rPh sb="0" eb="3">
      <t>レイワモト</t>
    </rPh>
    <phoneticPr fontId="3"/>
  </si>
  <si>
    <t>令和２年度</t>
    <rPh sb="0" eb="1">
      <t>レイ</t>
    </rPh>
    <rPh sb="1" eb="2">
      <t>カズ</t>
    </rPh>
    <rPh sb="3" eb="5">
      <t>ネンド</t>
    </rPh>
    <phoneticPr fontId="3"/>
  </si>
  <si>
    <t>資料　　市上下水道局事業管理課　　</t>
    <rPh sb="0" eb="2">
      <t>シリョウ</t>
    </rPh>
    <rPh sb="4" eb="5">
      <t>イチ</t>
    </rPh>
    <rPh sb="5" eb="7">
      <t>ジョウゲ</t>
    </rPh>
    <rPh sb="7" eb="10">
      <t>スイドウキョク</t>
    </rPh>
    <rPh sb="10" eb="12">
      <t>ジギョウ</t>
    </rPh>
    <rPh sb="12" eb="15">
      <t>カンリカ</t>
    </rPh>
    <phoneticPr fontId="3"/>
  </si>
  <si>
    <t>（注）　行政区域人口及び世帯数については、各年度の3月末日の住民基本台帳に基づく数値である。　　</t>
    <phoneticPr fontId="3"/>
  </si>
  <si>
    <t>令和３年度</t>
    <rPh sb="0" eb="1">
      <t>レイ</t>
    </rPh>
    <rPh sb="1" eb="2">
      <t>カズ</t>
    </rPh>
    <rPh sb="3" eb="5">
      <t>ネンド</t>
    </rPh>
    <phoneticPr fontId="3"/>
  </si>
  <si>
    <t>令和４年度</t>
    <rPh sb="0" eb="1">
      <t>レイ</t>
    </rPh>
    <rPh sb="1" eb="2">
      <t>カズ</t>
    </rPh>
    <rPh sb="3" eb="5">
      <t>ネンド</t>
    </rPh>
    <phoneticPr fontId="3"/>
  </si>
  <si>
    <t>-</t>
    <phoneticPr fontId="3"/>
  </si>
  <si>
    <t>下　水　道　施　設　及　び  処　理　状　況</t>
    <rPh sb="0" eb="1">
      <t>シタ</t>
    </rPh>
    <rPh sb="2" eb="3">
      <t>ミズ</t>
    </rPh>
    <rPh sb="4" eb="5">
      <t>ミチ</t>
    </rPh>
    <rPh sb="6" eb="7">
      <t>シ</t>
    </rPh>
    <rPh sb="8" eb="9">
      <t>セツ</t>
    </rPh>
    <rPh sb="10" eb="11">
      <t>オヨ</t>
    </rPh>
    <phoneticPr fontId="3"/>
  </si>
  <si>
    <t>水　　道　　供　　給　　状　　況</t>
    <rPh sb="0" eb="1">
      <t>ミズ</t>
    </rPh>
    <rPh sb="3" eb="4">
      <t>ミチ</t>
    </rPh>
    <rPh sb="6" eb="7">
      <t>トモ</t>
    </rPh>
    <rPh sb="9" eb="10">
      <t>キュウ</t>
    </rPh>
    <phoneticPr fontId="3"/>
  </si>
  <si>
    <t>令和４年４月</t>
    <rPh sb="0" eb="2">
      <t>レイワ</t>
    </rPh>
    <phoneticPr fontId="3"/>
  </si>
  <si>
    <t>５年１月</t>
    <rPh sb="1" eb="2">
      <t>ネン</t>
    </rPh>
    <rPh sb="3" eb="4">
      <t>ガツ</t>
    </rPh>
    <phoneticPr fontId="3"/>
  </si>
  <si>
    <t>令和５年１月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</si>
</sst>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_ * #,##0_ ;_ * \-#,##0_ ;_ * &quot;-&quot;??_ ;_ @_ "/>
    <numFmt numFmtId="177" formatCode="#,##0_-"/>
    <numFmt numFmtId="178" formatCode="0_);[Red]\(0\)"/>
    <numFmt numFmtId="179" formatCode="#,##0;\▲#,##0;\-"/>
    <numFmt numFmtId="180" formatCode="#,##0;&quot;△ &quot;#,##0"/>
    <numFmt numFmtId="181" formatCode="#,##0.0_);[Red]\(#,##0.0\)"/>
    <numFmt numFmtId="182" formatCode="#,##0_);[Red]\(#,##0\)"/>
    <numFmt numFmtId="183" formatCode="0.0_ "/>
    <numFmt numFmtId="184" formatCode="0.0_);[Red]\(0.0\)"/>
    <numFmt numFmtId="185" formatCode="_ * #,##0.0_ ;_ * \-#,##0.0_ ;_ * &quot;-&quot;_ ;_ @_ "/>
    <numFmt numFmtId="186" formatCode="_ * #,##0.0_ ;_ * \-#,##0.0_ ;_ * &quot;-&quot;??_ ;_ @_ "/>
    <numFmt numFmtId="187" formatCode="_ * #,##0.0_ ;_ * \-#,##0.0_ ;_ * &quot;-&quot;?_ ;_ @_ "/>
    <numFmt numFmtId="188" formatCode="_ * #,##0_ ;_ * \-#,##0_ ;_ * &quot;-&quot;?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5" fillId="0" borderId="1" xfId="0" applyFont="1" applyFill="1" applyBorder="1" applyAlignment="1">
      <alignment vertical="distributed"/>
    </xf>
    <xf numFmtId="0" fontId="0" fillId="0" borderId="0" xfId="0" applyFont="1" applyFill="1"/>
    <xf numFmtId="0" fontId="5" fillId="0" borderId="0" xfId="0" applyFont="1" applyFill="1"/>
    <xf numFmtId="0" fontId="5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180" fontId="5" fillId="0" borderId="0" xfId="0" applyNumberFormat="1" applyFont="1" applyFill="1" applyBorder="1"/>
    <xf numFmtId="0" fontId="5" fillId="0" borderId="0" xfId="0" applyFont="1" applyFill="1" applyBorder="1"/>
    <xf numFmtId="41" fontId="5" fillId="0" borderId="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/>
    </xf>
    <xf numFmtId="181" fontId="5" fillId="0" borderId="0" xfId="0" applyNumberFormat="1" applyFont="1" applyFill="1" applyBorder="1"/>
    <xf numFmtId="182" fontId="5" fillId="0" borderId="0" xfId="0" applyNumberFormat="1" applyFont="1" applyFill="1" applyBorder="1"/>
    <xf numFmtId="183" fontId="5" fillId="0" borderId="0" xfId="2" applyNumberFormat="1" applyFont="1" applyFill="1" applyBorder="1" applyAlignment="1"/>
    <xf numFmtId="41" fontId="5" fillId="0" borderId="0" xfId="0" applyNumberFormat="1" applyFont="1" applyFill="1" applyBorder="1"/>
    <xf numFmtId="184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185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/>
    <xf numFmtId="0" fontId="7" fillId="0" borderId="0" xfId="0" applyFont="1" applyFill="1" applyBorder="1"/>
    <xf numFmtId="181" fontId="5" fillId="0" borderId="0" xfId="3" applyNumberFormat="1" applyFont="1" applyFill="1" applyBorder="1"/>
    <xf numFmtId="182" fontId="5" fillId="0" borderId="0" xfId="3" applyNumberFormat="1" applyFont="1" applyFill="1" applyBorder="1"/>
    <xf numFmtId="41" fontId="5" fillId="0" borderId="0" xfId="3" applyNumberFormat="1" applyFont="1" applyFill="1" applyBorder="1"/>
    <xf numFmtId="41" fontId="5" fillId="0" borderId="0" xfId="3" applyNumberFormat="1" applyFont="1" applyFill="1" applyBorder="1" applyAlignment="1">
      <alignment horizontal="right"/>
    </xf>
    <xf numFmtId="0" fontId="0" fillId="0" borderId="0" xfId="0" applyFont="1" applyFill="1" applyBorder="1"/>
    <xf numFmtId="185" fontId="5" fillId="0" borderId="0" xfId="0" applyNumberFormat="1" applyFont="1" applyFill="1" applyBorder="1"/>
    <xf numFmtId="187" fontId="5" fillId="0" borderId="0" xfId="0" applyNumberFormat="1" applyFont="1" applyFill="1" applyBorder="1"/>
    <xf numFmtId="187" fontId="5" fillId="0" borderId="0" xfId="2" applyNumberFormat="1" applyFont="1" applyFill="1" applyBorder="1" applyAlignment="1">
      <alignment horizontal="right"/>
    </xf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3" applyNumberFormat="1" applyFont="1" applyFill="1" applyBorder="1"/>
    <xf numFmtId="187" fontId="5" fillId="0" borderId="0" xfId="3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186" fontId="5" fillId="0" borderId="0" xfId="2" applyNumberFormat="1" applyFont="1" applyFill="1" applyBorder="1" applyAlignment="1">
      <alignment horizontal="right"/>
    </xf>
    <xf numFmtId="0" fontId="0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3" fontId="5" fillId="0" borderId="15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1" fontId="5" fillId="0" borderId="16" xfId="0" applyNumberFormat="1" applyFont="1" applyFill="1" applyBorder="1" applyAlignment="1">
      <alignment horizontal="center" vertical="center"/>
    </xf>
    <xf numFmtId="187" fontId="5" fillId="0" borderId="1" xfId="0" applyNumberFormat="1" applyFont="1" applyFill="1" applyBorder="1"/>
    <xf numFmtId="188" fontId="5" fillId="0" borderId="1" xfId="0" applyNumberFormat="1" applyFont="1" applyFill="1" applyBorder="1"/>
    <xf numFmtId="187" fontId="5" fillId="0" borderId="1" xfId="2" applyNumberFormat="1" applyFont="1" applyFill="1" applyBorder="1" applyAlignment="1">
      <alignment horizontal="right"/>
    </xf>
    <xf numFmtId="187" fontId="5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16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3" fontId="5" fillId="0" borderId="15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49" fontId="5" fillId="0" borderId="13" xfId="0" applyNumberFormat="1" applyFont="1" applyFill="1" applyBorder="1" applyAlignment="1">
      <alignment horizontal="right" vertical="center"/>
    </xf>
    <xf numFmtId="3" fontId="5" fillId="0" borderId="21" xfId="3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/>
    </xf>
  </cellXfs>
  <cellStyles count="4">
    <cellStyle name="パーセント 2" xfId="2"/>
    <cellStyle name="桁区切り" xfId="1" builtinId="6"/>
    <cellStyle name="標準" xfId="0" builtinId="0"/>
    <cellStyle name="標準_07．電気、ガスおよび水道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9397</xdr:colOff>
      <xdr:row>6</xdr:row>
      <xdr:rowOff>69696</xdr:rowOff>
    </xdr:from>
    <xdr:to>
      <xdr:col>2</xdr:col>
      <xdr:colOff>139495</xdr:colOff>
      <xdr:row>10</xdr:row>
      <xdr:rowOff>116159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1E48C50-10A0-4EFD-8EE3-A17901B0A5ED}"/>
            </a:ext>
          </a:extLst>
        </xdr:cNvPr>
        <xdr:cNvSpPr/>
      </xdr:nvSpPr>
      <xdr:spPr>
        <a:xfrm>
          <a:off x="1552447" y="11079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6</xdr:row>
      <xdr:rowOff>69696</xdr:rowOff>
    </xdr:from>
    <xdr:to>
      <xdr:col>3</xdr:col>
      <xdr:colOff>133151</xdr:colOff>
      <xdr:row>10</xdr:row>
      <xdr:rowOff>116159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2A32CD7-5D75-4937-86D6-CF19162E061F}"/>
            </a:ext>
          </a:extLst>
        </xdr:cNvPr>
        <xdr:cNvSpPr/>
      </xdr:nvSpPr>
      <xdr:spPr>
        <a:xfrm>
          <a:off x="2241428" y="11079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12</xdr:row>
      <xdr:rowOff>69696</xdr:rowOff>
    </xdr:from>
    <xdr:to>
      <xdr:col>2</xdr:col>
      <xdr:colOff>139496</xdr:colOff>
      <xdr:row>16</xdr:row>
      <xdr:rowOff>116159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C9063BC-9394-4545-A497-532AF1B05134}"/>
            </a:ext>
          </a:extLst>
        </xdr:cNvPr>
        <xdr:cNvSpPr/>
      </xdr:nvSpPr>
      <xdr:spPr>
        <a:xfrm>
          <a:off x="1552448" y="20794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12</xdr:row>
      <xdr:rowOff>69696</xdr:rowOff>
    </xdr:from>
    <xdr:to>
      <xdr:col>3</xdr:col>
      <xdr:colOff>133151</xdr:colOff>
      <xdr:row>16</xdr:row>
      <xdr:rowOff>116159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C7D7DD0-B888-4103-9A4D-E34D9CCBE0C5}"/>
            </a:ext>
          </a:extLst>
        </xdr:cNvPr>
        <xdr:cNvSpPr/>
      </xdr:nvSpPr>
      <xdr:spPr>
        <a:xfrm>
          <a:off x="2241428" y="20794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30</xdr:row>
      <xdr:rowOff>69696</xdr:rowOff>
    </xdr:from>
    <xdr:to>
      <xdr:col>2</xdr:col>
      <xdr:colOff>139496</xdr:colOff>
      <xdr:row>34</xdr:row>
      <xdr:rowOff>116159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DBA98C6-F29B-4680-83E1-C3152B4DA2F6}"/>
            </a:ext>
          </a:extLst>
        </xdr:cNvPr>
        <xdr:cNvSpPr/>
      </xdr:nvSpPr>
      <xdr:spPr>
        <a:xfrm>
          <a:off x="1552448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30</xdr:row>
      <xdr:rowOff>69696</xdr:rowOff>
    </xdr:from>
    <xdr:to>
      <xdr:col>3</xdr:col>
      <xdr:colOff>133151</xdr:colOff>
      <xdr:row>34</xdr:row>
      <xdr:rowOff>116159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83FFE677-7169-4FB7-93C6-0A43E7F87088}"/>
            </a:ext>
          </a:extLst>
        </xdr:cNvPr>
        <xdr:cNvSpPr/>
      </xdr:nvSpPr>
      <xdr:spPr>
        <a:xfrm>
          <a:off x="2241428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30</xdr:row>
      <xdr:rowOff>69696</xdr:rowOff>
    </xdr:from>
    <xdr:to>
      <xdr:col>3</xdr:col>
      <xdr:colOff>133151</xdr:colOff>
      <xdr:row>34</xdr:row>
      <xdr:rowOff>116159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20C09BEF-753E-43F0-895E-B1789D622870}"/>
            </a:ext>
          </a:extLst>
        </xdr:cNvPr>
        <xdr:cNvSpPr/>
      </xdr:nvSpPr>
      <xdr:spPr>
        <a:xfrm>
          <a:off x="2241428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18</xdr:row>
      <xdr:rowOff>69696</xdr:rowOff>
    </xdr:from>
    <xdr:to>
      <xdr:col>2</xdr:col>
      <xdr:colOff>139496</xdr:colOff>
      <xdr:row>22</xdr:row>
      <xdr:rowOff>116159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3CACD92E-6171-4FEA-BCC9-9CAC3FF772AC}"/>
            </a:ext>
          </a:extLst>
        </xdr:cNvPr>
        <xdr:cNvSpPr/>
      </xdr:nvSpPr>
      <xdr:spPr>
        <a:xfrm>
          <a:off x="1552448" y="30510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18</xdr:row>
      <xdr:rowOff>69696</xdr:rowOff>
    </xdr:from>
    <xdr:to>
      <xdr:col>3</xdr:col>
      <xdr:colOff>133151</xdr:colOff>
      <xdr:row>22</xdr:row>
      <xdr:rowOff>116159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E6BB7118-1ADF-4D7A-838D-2CAB169B3981}"/>
            </a:ext>
          </a:extLst>
        </xdr:cNvPr>
        <xdr:cNvSpPr/>
      </xdr:nvSpPr>
      <xdr:spPr>
        <a:xfrm>
          <a:off x="2241428" y="30510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18</xdr:row>
      <xdr:rowOff>69696</xdr:rowOff>
    </xdr:from>
    <xdr:to>
      <xdr:col>3</xdr:col>
      <xdr:colOff>133151</xdr:colOff>
      <xdr:row>22</xdr:row>
      <xdr:rowOff>116159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70F8329-776B-4962-BC63-225C7176392E}"/>
            </a:ext>
          </a:extLst>
        </xdr:cNvPr>
        <xdr:cNvSpPr/>
      </xdr:nvSpPr>
      <xdr:spPr>
        <a:xfrm>
          <a:off x="2241428" y="30510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24</xdr:row>
      <xdr:rowOff>69696</xdr:rowOff>
    </xdr:from>
    <xdr:to>
      <xdr:col>2</xdr:col>
      <xdr:colOff>139496</xdr:colOff>
      <xdr:row>28</xdr:row>
      <xdr:rowOff>116159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ADBA98C6-F29B-4680-83E1-C3152B4DA2F6}"/>
            </a:ext>
          </a:extLst>
        </xdr:cNvPr>
        <xdr:cNvSpPr/>
      </xdr:nvSpPr>
      <xdr:spPr>
        <a:xfrm>
          <a:off x="1552448" y="40225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24</xdr:row>
      <xdr:rowOff>69696</xdr:rowOff>
    </xdr:from>
    <xdr:to>
      <xdr:col>3</xdr:col>
      <xdr:colOff>133151</xdr:colOff>
      <xdr:row>28</xdr:row>
      <xdr:rowOff>116159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83FFE677-7169-4FB7-93C6-0A43E7F87088}"/>
            </a:ext>
          </a:extLst>
        </xdr:cNvPr>
        <xdr:cNvSpPr/>
      </xdr:nvSpPr>
      <xdr:spPr>
        <a:xfrm>
          <a:off x="2241428" y="40225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24</xdr:row>
      <xdr:rowOff>69696</xdr:rowOff>
    </xdr:from>
    <xdr:to>
      <xdr:col>3</xdr:col>
      <xdr:colOff>133151</xdr:colOff>
      <xdr:row>28</xdr:row>
      <xdr:rowOff>116159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20C09BEF-753E-43F0-895E-B1789D622870}"/>
            </a:ext>
          </a:extLst>
        </xdr:cNvPr>
        <xdr:cNvSpPr/>
      </xdr:nvSpPr>
      <xdr:spPr>
        <a:xfrm>
          <a:off x="2241428" y="40225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tabSelected="1" zoomScale="130" zoomScaleNormal="130" workbookViewId="0">
      <pane ySplit="6" topLeftCell="A7" activePane="bottomLeft" state="frozen"/>
      <selection pane="bottomLeft" activeCell="U23" sqref="U23"/>
    </sheetView>
  </sheetViews>
  <sheetFormatPr defaultColWidth="9" defaultRowHeight="13.2" x14ac:dyDescent="0.2"/>
  <cols>
    <col min="1" max="1" width="10" style="6" customWidth="1"/>
    <col min="2" max="2" width="9.6640625" style="6" customWidth="1"/>
    <col min="3" max="4" width="8.77734375" style="6" customWidth="1"/>
    <col min="5" max="7" width="6.21875" style="6" customWidth="1"/>
    <col min="8" max="8" width="11.77734375" style="6" customWidth="1"/>
    <col min="9" max="9" width="11" style="6" customWidth="1"/>
    <col min="10" max="10" width="6.21875" style="6" customWidth="1"/>
    <col min="11" max="12" width="7.44140625" style="6" bestFit="1" customWidth="1"/>
    <col min="13" max="13" width="12.109375" style="3" customWidth="1"/>
    <col min="14" max="21" width="10" style="3" customWidth="1"/>
    <col min="22" max="16384" width="9" style="3"/>
  </cols>
  <sheetData>
    <row r="1" spans="1:21" ht="16.2" x14ac:dyDescent="0.2">
      <c r="A1" s="94" t="s">
        <v>94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12" customHeight="1" thickBot="1" x14ac:dyDescent="0.2">
      <c r="E2" s="4"/>
      <c r="F2" s="4"/>
      <c r="G2" s="4"/>
      <c r="H2" s="4"/>
      <c r="M2" s="11"/>
      <c r="N2" s="12"/>
      <c r="O2" s="12"/>
      <c r="P2" s="12"/>
      <c r="Q2" s="12"/>
      <c r="R2" s="12"/>
      <c r="S2" s="12"/>
      <c r="T2" s="12"/>
      <c r="U2" s="13" t="s">
        <v>0</v>
      </c>
    </row>
    <row r="3" spans="1:21" ht="13.5" customHeight="1" x14ac:dyDescent="0.2">
      <c r="A3" s="103" t="s">
        <v>1</v>
      </c>
      <c r="B3" s="106" t="s">
        <v>2</v>
      </c>
      <c r="C3" s="109" t="s">
        <v>3</v>
      </c>
      <c r="D3" s="109"/>
      <c r="E3" s="109"/>
      <c r="F3" s="109"/>
      <c r="G3" s="109"/>
      <c r="H3" s="110" t="s">
        <v>4</v>
      </c>
      <c r="I3" s="109"/>
      <c r="J3" s="109"/>
      <c r="K3" s="109"/>
      <c r="L3" s="109"/>
      <c r="M3" s="111" t="s">
        <v>5</v>
      </c>
      <c r="N3" s="109" t="s">
        <v>6</v>
      </c>
      <c r="O3" s="109"/>
      <c r="P3" s="114"/>
      <c r="Q3" s="109" t="s">
        <v>7</v>
      </c>
      <c r="R3" s="109"/>
      <c r="S3" s="109"/>
      <c r="T3" s="109"/>
      <c r="U3" s="95" t="s">
        <v>8</v>
      </c>
    </row>
    <row r="4" spans="1:21" ht="13.5" customHeight="1" x14ac:dyDescent="0.2">
      <c r="A4" s="104"/>
      <c r="B4" s="107"/>
      <c r="C4" s="98" t="s">
        <v>9</v>
      </c>
      <c r="D4" s="100" t="s">
        <v>10</v>
      </c>
      <c r="E4" s="99"/>
      <c r="F4" s="98" t="s">
        <v>11</v>
      </c>
      <c r="G4" s="98" t="s">
        <v>12</v>
      </c>
      <c r="H4" s="98" t="s">
        <v>9</v>
      </c>
      <c r="I4" s="100" t="s">
        <v>10</v>
      </c>
      <c r="J4" s="99"/>
      <c r="K4" s="98" t="s">
        <v>11</v>
      </c>
      <c r="L4" s="115" t="s">
        <v>12</v>
      </c>
      <c r="M4" s="112"/>
      <c r="N4" s="102" t="s">
        <v>13</v>
      </c>
      <c r="O4" s="102" t="s">
        <v>14</v>
      </c>
      <c r="P4" s="102" t="s">
        <v>15</v>
      </c>
      <c r="Q4" s="102" t="s">
        <v>39</v>
      </c>
      <c r="R4" s="102" t="s">
        <v>16</v>
      </c>
      <c r="S4" s="102" t="s">
        <v>17</v>
      </c>
      <c r="T4" s="102" t="s">
        <v>18</v>
      </c>
      <c r="U4" s="96"/>
    </row>
    <row r="5" spans="1:21" ht="13.5" customHeight="1" x14ac:dyDescent="0.2">
      <c r="A5" s="105"/>
      <c r="B5" s="108"/>
      <c r="C5" s="99"/>
      <c r="D5" s="14" t="s">
        <v>19</v>
      </c>
      <c r="E5" s="14" t="s">
        <v>20</v>
      </c>
      <c r="F5" s="99"/>
      <c r="G5" s="99"/>
      <c r="H5" s="101"/>
      <c r="I5" s="14" t="s">
        <v>19</v>
      </c>
      <c r="J5" s="14" t="s">
        <v>21</v>
      </c>
      <c r="K5" s="99"/>
      <c r="L5" s="100"/>
      <c r="M5" s="113"/>
      <c r="N5" s="102"/>
      <c r="O5" s="102"/>
      <c r="P5" s="102"/>
      <c r="Q5" s="102"/>
      <c r="R5" s="102"/>
      <c r="S5" s="102"/>
      <c r="T5" s="102"/>
      <c r="U5" s="97"/>
    </row>
    <row r="6" spans="1:21" ht="4.5" customHeight="1" x14ac:dyDescent="0.2">
      <c r="A6" s="15"/>
      <c r="B6" s="87"/>
      <c r="C6" s="87"/>
      <c r="D6" s="87"/>
      <c r="E6" s="87"/>
      <c r="F6" s="87"/>
      <c r="G6" s="87"/>
      <c r="H6" s="81"/>
      <c r="I6" s="87"/>
      <c r="J6" s="87"/>
      <c r="K6" s="81"/>
      <c r="L6" s="81"/>
      <c r="M6" s="84"/>
      <c r="N6" s="84"/>
      <c r="O6" s="84"/>
      <c r="P6" s="84"/>
      <c r="Q6" s="84"/>
      <c r="R6" s="84"/>
      <c r="S6" s="84"/>
      <c r="T6" s="84"/>
      <c r="U6" s="16"/>
    </row>
    <row r="7" spans="1:21" ht="13.5" customHeight="1" x14ac:dyDescent="0.2">
      <c r="A7" s="9" t="s">
        <v>40</v>
      </c>
      <c r="B7" s="8">
        <v>404158</v>
      </c>
      <c r="C7" s="8">
        <v>217535</v>
      </c>
      <c r="D7" s="8">
        <v>217492</v>
      </c>
      <c r="E7" s="8">
        <v>6</v>
      </c>
      <c r="F7" s="8">
        <v>0</v>
      </c>
      <c r="G7" s="8">
        <v>37</v>
      </c>
      <c r="H7" s="8">
        <v>39003051</v>
      </c>
      <c r="I7" s="8">
        <v>38891052</v>
      </c>
      <c r="J7" s="8">
        <v>7169</v>
      </c>
      <c r="K7" s="8">
        <v>0</v>
      </c>
      <c r="L7" s="8">
        <v>104830</v>
      </c>
      <c r="M7" s="17">
        <v>2627677</v>
      </c>
      <c r="N7" s="1">
        <v>12757000</v>
      </c>
      <c r="O7" s="1">
        <v>16932000</v>
      </c>
      <c r="P7" s="1">
        <v>11114000</v>
      </c>
      <c r="Q7" s="1">
        <v>44833190</v>
      </c>
      <c r="R7" s="2">
        <v>122830.65753424658</v>
      </c>
      <c r="S7" s="1">
        <v>135140</v>
      </c>
      <c r="T7" s="1">
        <v>110300</v>
      </c>
      <c r="U7" s="10" t="s">
        <v>23</v>
      </c>
    </row>
    <row r="8" spans="1:21" ht="13.5" customHeight="1" x14ac:dyDescent="0.2">
      <c r="A8" s="9" t="s">
        <v>36</v>
      </c>
      <c r="B8" s="8">
        <v>399116</v>
      </c>
      <c r="C8" s="8">
        <v>217305</v>
      </c>
      <c r="D8" s="8">
        <v>217264</v>
      </c>
      <c r="E8" s="8">
        <v>6</v>
      </c>
      <c r="F8" s="8">
        <v>0</v>
      </c>
      <c r="G8" s="8">
        <v>33</v>
      </c>
      <c r="H8" s="8">
        <v>38106129</v>
      </c>
      <c r="I8" s="8">
        <v>38009214</v>
      </c>
      <c r="J8" s="8">
        <v>7038</v>
      </c>
      <c r="K8" s="8" t="s">
        <v>22</v>
      </c>
      <c r="L8" s="8">
        <v>84212</v>
      </c>
      <c r="M8" s="17">
        <v>2634180</v>
      </c>
      <c r="N8" s="1">
        <v>15431000</v>
      </c>
      <c r="O8" s="1">
        <v>15431000</v>
      </c>
      <c r="P8" s="1">
        <v>14113000</v>
      </c>
      <c r="Q8" s="1">
        <v>43399830</v>
      </c>
      <c r="R8" s="2">
        <v>118574</v>
      </c>
      <c r="S8" s="1">
        <v>128770</v>
      </c>
      <c r="T8" s="1">
        <v>107560</v>
      </c>
      <c r="U8" s="10" t="s">
        <v>37</v>
      </c>
    </row>
    <row r="9" spans="1:21" ht="13.5" customHeight="1" x14ac:dyDescent="0.2">
      <c r="A9" s="9" t="s">
        <v>41</v>
      </c>
      <c r="B9" s="8">
        <v>394529</v>
      </c>
      <c r="C9" s="8">
        <v>217321</v>
      </c>
      <c r="D9" s="8">
        <v>217287</v>
      </c>
      <c r="E9" s="8">
        <v>5</v>
      </c>
      <c r="F9" s="8">
        <v>0</v>
      </c>
      <c r="G9" s="8">
        <v>29</v>
      </c>
      <c r="H9" s="8">
        <v>38094480</v>
      </c>
      <c r="I9" s="8">
        <v>38056870</v>
      </c>
      <c r="J9" s="8">
        <v>6520</v>
      </c>
      <c r="K9" s="8">
        <v>0</v>
      </c>
      <c r="L9" s="8">
        <v>31090</v>
      </c>
      <c r="M9" s="8">
        <v>2655462.35</v>
      </c>
      <c r="N9" s="8">
        <v>11828000</v>
      </c>
      <c r="O9" s="8">
        <v>16919000</v>
      </c>
      <c r="P9" s="8">
        <v>11171000</v>
      </c>
      <c r="Q9" s="8">
        <v>43294160</v>
      </c>
      <c r="R9" s="7">
        <v>113739</v>
      </c>
      <c r="S9" s="8">
        <v>134320</v>
      </c>
      <c r="T9" s="8">
        <v>102660</v>
      </c>
      <c r="U9" s="10" t="s">
        <v>43</v>
      </c>
    </row>
    <row r="10" spans="1:21" ht="13.5" customHeight="1" x14ac:dyDescent="0.2">
      <c r="A10" s="9" t="s">
        <v>42</v>
      </c>
      <c r="B10" s="8">
        <v>391862</v>
      </c>
      <c r="C10" s="8">
        <v>216468</v>
      </c>
      <c r="D10" s="8">
        <v>216434</v>
      </c>
      <c r="E10" s="8">
        <v>5</v>
      </c>
      <c r="F10" s="8">
        <v>0</v>
      </c>
      <c r="G10" s="8">
        <v>29</v>
      </c>
      <c r="H10" s="8">
        <v>37398454</v>
      </c>
      <c r="I10" s="8">
        <v>37360595</v>
      </c>
      <c r="J10" s="8">
        <v>6790</v>
      </c>
      <c r="K10" s="8">
        <v>0</v>
      </c>
      <c r="L10" s="8">
        <v>31069</v>
      </c>
      <c r="M10" s="8">
        <v>2663024</v>
      </c>
      <c r="N10" s="8">
        <v>11463000</v>
      </c>
      <c r="O10" s="8">
        <v>11463000</v>
      </c>
      <c r="P10" s="8">
        <v>9779000</v>
      </c>
      <c r="Q10" s="8">
        <v>41877520</v>
      </c>
      <c r="R10" s="8">
        <v>114733</v>
      </c>
      <c r="S10" s="8">
        <v>125200</v>
      </c>
      <c r="T10" s="8">
        <v>104480</v>
      </c>
      <c r="U10" s="10" t="s">
        <v>44</v>
      </c>
    </row>
    <row r="11" spans="1:21" ht="13.5" customHeight="1" x14ac:dyDescent="0.2">
      <c r="A11" s="9" t="s">
        <v>46</v>
      </c>
      <c r="B11" s="8">
        <f t="shared" ref="B11:G11" si="0">B24</f>
        <v>387086</v>
      </c>
      <c r="C11" s="8">
        <f t="shared" si="0"/>
        <v>216125</v>
      </c>
      <c r="D11" s="8">
        <f t="shared" si="0"/>
        <v>216091</v>
      </c>
      <c r="E11" s="8">
        <f t="shared" si="0"/>
        <v>4</v>
      </c>
      <c r="F11" s="8">
        <f t="shared" si="0"/>
        <v>0</v>
      </c>
      <c r="G11" s="8">
        <f t="shared" si="0"/>
        <v>30</v>
      </c>
      <c r="H11" s="8">
        <f>SUM(H13:H24)</f>
        <v>36808782</v>
      </c>
      <c r="I11" s="8">
        <f>SUM(I13:I24)</f>
        <v>36774191</v>
      </c>
      <c r="J11" s="8">
        <f>SUM(J13:J24)</f>
        <v>4766</v>
      </c>
      <c r="K11" s="8">
        <v>0</v>
      </c>
      <c r="L11" s="8">
        <f>SUM(L13:L24)</f>
        <v>29825</v>
      </c>
      <c r="M11" s="8">
        <v>2617396</v>
      </c>
      <c r="N11" s="8">
        <f>N24</f>
        <v>14631000</v>
      </c>
      <c r="O11" s="8">
        <f>O24</f>
        <v>14631000</v>
      </c>
      <c r="P11" s="8">
        <f>P24</f>
        <v>12138000</v>
      </c>
      <c r="Q11" s="8">
        <f>SUM(Q13:Q24)</f>
        <v>41697190</v>
      </c>
      <c r="R11" s="7">
        <f>Q11/365</f>
        <v>114238.87671232877</v>
      </c>
      <c r="S11" s="8">
        <f>MAX(S13:S24)</f>
        <v>148070</v>
      </c>
      <c r="T11" s="8">
        <f>MIN(T13:T24)</f>
        <v>104010</v>
      </c>
      <c r="U11" s="10" t="s">
        <v>45</v>
      </c>
    </row>
    <row r="12" spans="1:21" ht="9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"/>
      <c r="N12" s="1"/>
      <c r="O12" s="1"/>
      <c r="P12" s="1"/>
      <c r="Q12" s="1"/>
      <c r="R12" s="1"/>
      <c r="S12" s="1"/>
      <c r="T12" s="1"/>
      <c r="U12" s="10"/>
    </row>
    <row r="13" spans="1:21" ht="13.5" customHeight="1" x14ac:dyDescent="0.2">
      <c r="A13" s="9" t="s">
        <v>95</v>
      </c>
      <c r="B13" s="8">
        <v>391749</v>
      </c>
      <c r="C13" s="8">
        <f t="shared" ref="C13:C24" si="1">D13+E13+G13</f>
        <v>216473</v>
      </c>
      <c r="D13" s="8">
        <v>216438</v>
      </c>
      <c r="E13" s="8">
        <v>4</v>
      </c>
      <c r="F13" s="8">
        <v>0</v>
      </c>
      <c r="G13" s="127">
        <v>31</v>
      </c>
      <c r="H13" s="127">
        <v>2846068</v>
      </c>
      <c r="I13" s="127">
        <f>H13-(J13+L13)</f>
        <v>2843340</v>
      </c>
      <c r="J13" s="127">
        <v>535</v>
      </c>
      <c r="K13" s="8">
        <v>0</v>
      </c>
      <c r="L13" s="8">
        <v>2193</v>
      </c>
      <c r="M13" s="8">
        <v>0</v>
      </c>
      <c r="N13" s="128">
        <v>12272000</v>
      </c>
      <c r="O13" s="128">
        <v>12272000</v>
      </c>
      <c r="P13" s="128">
        <v>11151000</v>
      </c>
      <c r="Q13" s="128">
        <v>3318610</v>
      </c>
      <c r="R13" s="129">
        <f>Q13/30</f>
        <v>110620.33333333333</v>
      </c>
      <c r="S13" s="128">
        <v>114180</v>
      </c>
      <c r="T13" s="128">
        <v>104060</v>
      </c>
      <c r="U13" s="10" t="s">
        <v>95</v>
      </c>
    </row>
    <row r="14" spans="1:21" ht="13.5" customHeight="1" x14ac:dyDescent="0.2">
      <c r="A14" s="9" t="s">
        <v>38</v>
      </c>
      <c r="B14" s="8">
        <v>391638</v>
      </c>
      <c r="C14" s="8">
        <f t="shared" si="1"/>
        <v>216248</v>
      </c>
      <c r="D14" s="8">
        <v>216213</v>
      </c>
      <c r="E14" s="8">
        <v>4</v>
      </c>
      <c r="F14" s="8">
        <v>0</v>
      </c>
      <c r="G14" s="127">
        <v>31</v>
      </c>
      <c r="H14" s="127">
        <v>3074164</v>
      </c>
      <c r="I14" s="127">
        <f t="shared" ref="I14:I24" si="2">H14-(J14+L14)</f>
        <v>3071448</v>
      </c>
      <c r="J14" s="127">
        <v>341</v>
      </c>
      <c r="K14" s="8">
        <v>0</v>
      </c>
      <c r="L14" s="8">
        <v>2375</v>
      </c>
      <c r="M14" s="8">
        <v>0</v>
      </c>
      <c r="N14" s="128">
        <v>14048000</v>
      </c>
      <c r="O14" s="128">
        <v>14613000</v>
      </c>
      <c r="P14" s="128">
        <v>14048000</v>
      </c>
      <c r="Q14" s="128">
        <v>3466420</v>
      </c>
      <c r="R14" s="129">
        <f>Q14/31</f>
        <v>111820</v>
      </c>
      <c r="S14" s="128">
        <v>118130</v>
      </c>
      <c r="T14" s="128">
        <v>106680</v>
      </c>
      <c r="U14" s="10" t="s">
        <v>47</v>
      </c>
    </row>
    <row r="15" spans="1:21" ht="13.5" customHeight="1" x14ac:dyDescent="0.2">
      <c r="A15" s="9" t="s">
        <v>24</v>
      </c>
      <c r="B15" s="8">
        <v>391315</v>
      </c>
      <c r="C15" s="8">
        <f t="shared" si="1"/>
        <v>215992</v>
      </c>
      <c r="D15" s="8">
        <v>215957</v>
      </c>
      <c r="E15" s="8">
        <v>4</v>
      </c>
      <c r="F15" s="8">
        <v>0</v>
      </c>
      <c r="G15" s="127">
        <v>31</v>
      </c>
      <c r="H15" s="127">
        <v>3144182</v>
      </c>
      <c r="I15" s="127">
        <f t="shared" si="2"/>
        <v>3141380</v>
      </c>
      <c r="J15" s="127">
        <v>433</v>
      </c>
      <c r="K15" s="8">
        <v>0</v>
      </c>
      <c r="L15" s="8">
        <v>2369</v>
      </c>
      <c r="M15" s="8">
        <v>0</v>
      </c>
      <c r="N15" s="128">
        <v>15739000</v>
      </c>
      <c r="O15" s="128">
        <v>15739000</v>
      </c>
      <c r="P15" s="128">
        <v>13598000</v>
      </c>
      <c r="Q15" s="128">
        <v>3433850</v>
      </c>
      <c r="R15" s="129">
        <f>Q15/30</f>
        <v>114461.66666666667</v>
      </c>
      <c r="S15" s="128">
        <v>121570</v>
      </c>
      <c r="T15" s="128">
        <v>104590</v>
      </c>
      <c r="U15" s="10" t="s">
        <v>24</v>
      </c>
    </row>
    <row r="16" spans="1:21" ht="13.5" customHeight="1" x14ac:dyDescent="0.2">
      <c r="A16" s="9" t="s">
        <v>25</v>
      </c>
      <c r="B16" s="8">
        <v>390980</v>
      </c>
      <c r="C16" s="8">
        <f t="shared" si="1"/>
        <v>215869</v>
      </c>
      <c r="D16" s="8">
        <v>215834</v>
      </c>
      <c r="E16" s="8">
        <v>4</v>
      </c>
      <c r="F16" s="8">
        <v>0</v>
      </c>
      <c r="G16" s="127">
        <v>31</v>
      </c>
      <c r="H16" s="127">
        <v>3103329</v>
      </c>
      <c r="I16" s="127">
        <f t="shared" si="2"/>
        <v>3100742</v>
      </c>
      <c r="J16" s="127">
        <v>375</v>
      </c>
      <c r="K16" s="8">
        <v>0</v>
      </c>
      <c r="L16" s="8">
        <v>2212</v>
      </c>
      <c r="M16" s="8">
        <v>0</v>
      </c>
      <c r="N16" s="128">
        <v>16271000</v>
      </c>
      <c r="O16" s="128">
        <v>16271000</v>
      </c>
      <c r="P16" s="128">
        <v>15639000</v>
      </c>
      <c r="Q16" s="128">
        <v>3618240</v>
      </c>
      <c r="R16" s="129">
        <f>Q16/31</f>
        <v>116717.41935483871</v>
      </c>
      <c r="S16" s="128">
        <v>121230</v>
      </c>
      <c r="T16" s="128">
        <v>109080</v>
      </c>
      <c r="U16" s="10" t="s">
        <v>25</v>
      </c>
    </row>
    <row r="17" spans="1:21" ht="13.5" customHeight="1" x14ac:dyDescent="0.2">
      <c r="A17" s="9" t="s">
        <v>26</v>
      </c>
      <c r="B17" s="8">
        <v>390560</v>
      </c>
      <c r="C17" s="8">
        <f t="shared" si="1"/>
        <v>215815</v>
      </c>
      <c r="D17" s="8">
        <v>215781</v>
      </c>
      <c r="E17" s="8">
        <v>4</v>
      </c>
      <c r="F17" s="8">
        <v>0</v>
      </c>
      <c r="G17" s="127">
        <v>30</v>
      </c>
      <c r="H17" s="127">
        <v>3117257</v>
      </c>
      <c r="I17" s="127">
        <f t="shared" si="2"/>
        <v>3113399</v>
      </c>
      <c r="J17" s="127">
        <v>314</v>
      </c>
      <c r="K17" s="8">
        <v>0</v>
      </c>
      <c r="L17" s="8">
        <v>3544</v>
      </c>
      <c r="M17" s="8">
        <v>0</v>
      </c>
      <c r="N17" s="128">
        <v>16320000</v>
      </c>
      <c r="O17" s="128">
        <v>15346000</v>
      </c>
      <c r="P17" s="128">
        <v>15937000</v>
      </c>
      <c r="Q17" s="128">
        <v>3688250</v>
      </c>
      <c r="R17" s="129">
        <f>Q17/31</f>
        <v>118975.80645161291</v>
      </c>
      <c r="S17" s="128">
        <v>122750</v>
      </c>
      <c r="T17" s="128">
        <v>114124</v>
      </c>
      <c r="U17" s="10" t="s">
        <v>26</v>
      </c>
    </row>
    <row r="18" spans="1:21" ht="13.5" customHeight="1" x14ac:dyDescent="0.2">
      <c r="A18" s="9" t="s">
        <v>27</v>
      </c>
      <c r="B18" s="8">
        <v>390261</v>
      </c>
      <c r="C18" s="8">
        <f t="shared" si="1"/>
        <v>215860</v>
      </c>
      <c r="D18" s="8">
        <v>215826</v>
      </c>
      <c r="E18" s="8">
        <v>4</v>
      </c>
      <c r="F18" s="8">
        <v>0</v>
      </c>
      <c r="G18" s="127">
        <v>30</v>
      </c>
      <c r="H18" s="127">
        <v>3152000</v>
      </c>
      <c r="I18" s="127">
        <f t="shared" si="2"/>
        <v>3149156</v>
      </c>
      <c r="J18" s="127">
        <v>354</v>
      </c>
      <c r="K18" s="8">
        <v>0</v>
      </c>
      <c r="L18" s="8">
        <v>2490</v>
      </c>
      <c r="M18" s="8">
        <v>0</v>
      </c>
      <c r="N18" s="128">
        <v>16312000</v>
      </c>
      <c r="O18" s="128">
        <v>16312000</v>
      </c>
      <c r="P18" s="128">
        <v>16226000</v>
      </c>
      <c r="Q18" s="128">
        <v>3488110</v>
      </c>
      <c r="R18" s="129">
        <f>Q18/30</f>
        <v>116270.33333333333</v>
      </c>
      <c r="S18" s="128">
        <v>120270</v>
      </c>
      <c r="T18" s="128">
        <v>106190</v>
      </c>
      <c r="U18" s="10" t="s">
        <v>27</v>
      </c>
    </row>
    <row r="19" spans="1:21" ht="13.5" customHeight="1" x14ac:dyDescent="0.2">
      <c r="A19" s="9" t="s">
        <v>28</v>
      </c>
      <c r="B19" s="8">
        <v>390026</v>
      </c>
      <c r="C19" s="8">
        <f t="shared" si="1"/>
        <v>215719</v>
      </c>
      <c r="D19" s="8">
        <v>215686</v>
      </c>
      <c r="E19" s="8">
        <v>4</v>
      </c>
      <c r="F19" s="8">
        <v>0</v>
      </c>
      <c r="G19" s="127">
        <v>29</v>
      </c>
      <c r="H19" s="127">
        <v>3075299</v>
      </c>
      <c r="I19" s="127">
        <f t="shared" si="2"/>
        <v>3072846</v>
      </c>
      <c r="J19" s="127">
        <v>347</v>
      </c>
      <c r="K19" s="8">
        <v>0</v>
      </c>
      <c r="L19" s="8">
        <v>2106</v>
      </c>
      <c r="M19" s="8">
        <v>0</v>
      </c>
      <c r="N19" s="128">
        <v>15195000</v>
      </c>
      <c r="O19" s="128">
        <v>16132000</v>
      </c>
      <c r="P19" s="128">
        <v>15195000</v>
      </c>
      <c r="Q19" s="128">
        <v>3587540</v>
      </c>
      <c r="R19" s="129">
        <f>Q19/31</f>
        <v>115727.09677419355</v>
      </c>
      <c r="S19" s="128">
        <v>119540</v>
      </c>
      <c r="T19" s="128">
        <v>107990</v>
      </c>
      <c r="U19" s="10" t="s">
        <v>28</v>
      </c>
    </row>
    <row r="20" spans="1:21" ht="13.5" customHeight="1" x14ac:dyDescent="0.2">
      <c r="A20" s="9" t="s">
        <v>29</v>
      </c>
      <c r="B20" s="8">
        <v>389792</v>
      </c>
      <c r="C20" s="8">
        <f t="shared" si="1"/>
        <v>215536</v>
      </c>
      <c r="D20" s="8">
        <v>215503</v>
      </c>
      <c r="E20" s="8">
        <v>4</v>
      </c>
      <c r="F20" s="8">
        <v>0</v>
      </c>
      <c r="G20" s="127">
        <v>29</v>
      </c>
      <c r="H20" s="127">
        <v>3019675</v>
      </c>
      <c r="I20" s="127">
        <f t="shared" si="2"/>
        <v>3016939</v>
      </c>
      <c r="J20" s="127">
        <v>350</v>
      </c>
      <c r="K20" s="8">
        <v>0</v>
      </c>
      <c r="L20" s="8">
        <v>2386</v>
      </c>
      <c r="M20" s="8">
        <v>0</v>
      </c>
      <c r="N20" s="128">
        <v>12977000</v>
      </c>
      <c r="O20" s="128">
        <v>14846000</v>
      </c>
      <c r="P20" s="128">
        <v>12977000</v>
      </c>
      <c r="Q20" s="128">
        <v>3412960</v>
      </c>
      <c r="R20" s="129">
        <f>Q20/30</f>
        <v>113765.33333333333</v>
      </c>
      <c r="S20" s="128">
        <v>117010</v>
      </c>
      <c r="T20" s="128">
        <v>109200</v>
      </c>
      <c r="U20" s="10" t="s">
        <v>29</v>
      </c>
    </row>
    <row r="21" spans="1:21" ht="13.5" customHeight="1" x14ac:dyDescent="0.2">
      <c r="A21" s="9" t="s">
        <v>30</v>
      </c>
      <c r="B21" s="8">
        <v>389481</v>
      </c>
      <c r="C21" s="8">
        <f t="shared" si="1"/>
        <v>215540</v>
      </c>
      <c r="D21" s="8">
        <v>215507</v>
      </c>
      <c r="E21" s="8">
        <v>4</v>
      </c>
      <c r="F21" s="8">
        <v>0</v>
      </c>
      <c r="G21" s="127">
        <v>29</v>
      </c>
      <c r="H21" s="127">
        <v>3108746</v>
      </c>
      <c r="I21" s="127">
        <f t="shared" si="2"/>
        <v>3104427</v>
      </c>
      <c r="J21" s="127">
        <v>471</v>
      </c>
      <c r="K21" s="8">
        <v>0</v>
      </c>
      <c r="L21" s="8">
        <v>3848</v>
      </c>
      <c r="M21" s="8">
        <v>0</v>
      </c>
      <c r="N21" s="128">
        <v>11977000</v>
      </c>
      <c r="O21" s="128">
        <v>12819000</v>
      </c>
      <c r="P21" s="128">
        <v>11977000</v>
      </c>
      <c r="Q21" s="128">
        <v>3539560</v>
      </c>
      <c r="R21" s="129">
        <f>Q21/31</f>
        <v>114179.35483870968</v>
      </c>
      <c r="S21" s="128">
        <v>123200</v>
      </c>
      <c r="T21" s="128">
        <v>109750</v>
      </c>
      <c r="U21" s="10" t="s">
        <v>30</v>
      </c>
    </row>
    <row r="22" spans="1:21" ht="13.5" customHeight="1" x14ac:dyDescent="0.2">
      <c r="A22" s="130" t="s">
        <v>96</v>
      </c>
      <c r="B22" s="8">
        <v>388983</v>
      </c>
      <c r="C22" s="8">
        <f t="shared" si="1"/>
        <v>215499</v>
      </c>
      <c r="D22" s="8">
        <v>215465</v>
      </c>
      <c r="E22" s="8">
        <v>4</v>
      </c>
      <c r="F22" s="8">
        <v>0</v>
      </c>
      <c r="G22" s="127">
        <v>30</v>
      </c>
      <c r="H22" s="127">
        <v>3091512</v>
      </c>
      <c r="I22" s="127">
        <f t="shared" si="2"/>
        <v>3088685</v>
      </c>
      <c r="J22" s="127">
        <v>409</v>
      </c>
      <c r="K22" s="8">
        <v>0</v>
      </c>
      <c r="L22" s="8">
        <v>2418</v>
      </c>
      <c r="M22" s="8">
        <v>0</v>
      </c>
      <c r="N22" s="128">
        <v>12531000</v>
      </c>
      <c r="O22" s="128">
        <v>12745000</v>
      </c>
      <c r="P22" s="128">
        <v>11120000</v>
      </c>
      <c r="Q22" s="128">
        <v>3566040</v>
      </c>
      <c r="R22" s="129">
        <f>Q22/31</f>
        <v>115033.54838709677</v>
      </c>
      <c r="S22" s="128">
        <v>148070</v>
      </c>
      <c r="T22" s="128">
        <v>106180</v>
      </c>
      <c r="U22" s="10" t="s">
        <v>97</v>
      </c>
    </row>
    <row r="23" spans="1:21" ht="13.5" customHeight="1" x14ac:dyDescent="0.2">
      <c r="A23" s="9" t="s">
        <v>31</v>
      </c>
      <c r="B23" s="8">
        <v>388480</v>
      </c>
      <c r="C23" s="8">
        <f t="shared" si="1"/>
        <v>215299</v>
      </c>
      <c r="D23" s="8">
        <v>215266</v>
      </c>
      <c r="E23" s="8">
        <v>4</v>
      </c>
      <c r="F23" s="8">
        <v>0</v>
      </c>
      <c r="G23" s="127">
        <v>29</v>
      </c>
      <c r="H23" s="127">
        <v>3130722</v>
      </c>
      <c r="I23" s="127">
        <f t="shared" si="2"/>
        <v>3128504</v>
      </c>
      <c r="J23" s="127">
        <v>417</v>
      </c>
      <c r="K23" s="8">
        <v>0</v>
      </c>
      <c r="L23" s="8">
        <v>1801</v>
      </c>
      <c r="M23" s="8">
        <v>0</v>
      </c>
      <c r="N23" s="128">
        <v>13000000</v>
      </c>
      <c r="O23" s="128">
        <v>13000000</v>
      </c>
      <c r="P23" s="128">
        <v>12022000</v>
      </c>
      <c r="Q23" s="128">
        <v>3152760</v>
      </c>
      <c r="R23" s="129">
        <f>Q23/28</f>
        <v>112598.57142857143</v>
      </c>
      <c r="S23" s="128">
        <v>118090</v>
      </c>
      <c r="T23" s="128">
        <v>107250</v>
      </c>
      <c r="U23" s="10" t="s">
        <v>31</v>
      </c>
    </row>
    <row r="24" spans="1:21" ht="13.5" customHeight="1" x14ac:dyDescent="0.2">
      <c r="A24" s="9" t="s">
        <v>32</v>
      </c>
      <c r="B24" s="8">
        <v>387086</v>
      </c>
      <c r="C24" s="8">
        <f t="shared" si="1"/>
        <v>216125</v>
      </c>
      <c r="D24" s="8">
        <v>216091</v>
      </c>
      <c r="E24" s="8">
        <v>4</v>
      </c>
      <c r="F24" s="8">
        <v>0</v>
      </c>
      <c r="G24" s="127">
        <v>30</v>
      </c>
      <c r="H24" s="127">
        <v>2945828</v>
      </c>
      <c r="I24" s="127">
        <f t="shared" si="2"/>
        <v>2943325</v>
      </c>
      <c r="J24" s="127">
        <v>420</v>
      </c>
      <c r="K24" s="8">
        <v>0</v>
      </c>
      <c r="L24" s="8">
        <v>2083</v>
      </c>
      <c r="M24" s="8">
        <v>0</v>
      </c>
      <c r="N24" s="128">
        <v>14631000</v>
      </c>
      <c r="O24" s="128">
        <v>14631000</v>
      </c>
      <c r="P24" s="128">
        <v>12138000</v>
      </c>
      <c r="Q24" s="128">
        <v>3424850</v>
      </c>
      <c r="R24" s="129">
        <f>Q24/31</f>
        <v>110479.03225806452</v>
      </c>
      <c r="S24" s="128">
        <v>113640</v>
      </c>
      <c r="T24" s="128">
        <v>104010</v>
      </c>
      <c r="U24" s="10" t="s">
        <v>32</v>
      </c>
    </row>
    <row r="25" spans="1:21" ht="4.5" customHeight="1" thickBot="1" x14ac:dyDescent="0.25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9"/>
      <c r="N25" s="19"/>
      <c r="O25" s="19"/>
      <c r="P25" s="19"/>
      <c r="Q25" s="19"/>
      <c r="R25" s="19"/>
      <c r="S25" s="19"/>
      <c r="T25" s="19" t="s">
        <v>33</v>
      </c>
      <c r="U25" s="20"/>
    </row>
    <row r="26" spans="1:21" ht="13.5" customHeight="1" x14ac:dyDescent="0.2">
      <c r="A26" s="21" t="s">
        <v>34</v>
      </c>
      <c r="D26" s="21" t="s">
        <v>35</v>
      </c>
      <c r="M26" s="6"/>
    </row>
    <row r="28" spans="1:2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1" x14ac:dyDescent="0.2">
      <c r="H29" s="5"/>
    </row>
    <row r="30" spans="1:21" x14ac:dyDescent="0.2">
      <c r="C30" s="5"/>
      <c r="E30" s="5"/>
      <c r="G30" s="5"/>
      <c r="H30" s="5"/>
      <c r="I30" s="5"/>
      <c r="L30" s="5"/>
    </row>
    <row r="31" spans="1:21" s="6" customFormat="1" ht="9.6" x14ac:dyDescent="0.2">
      <c r="C31" s="5"/>
      <c r="H31" s="5"/>
    </row>
    <row r="32" spans="1:21" s="6" customFormat="1" x14ac:dyDescent="0.2">
      <c r="C32" s="22"/>
      <c r="H32" s="5"/>
      <c r="I32" s="5"/>
      <c r="J32" s="5"/>
    </row>
    <row r="33" spans="3:9" s="6" customFormat="1" x14ac:dyDescent="0.2">
      <c r="C33" s="22"/>
      <c r="H33" s="5"/>
    </row>
    <row r="34" spans="3:9" s="6" customFormat="1" x14ac:dyDescent="0.2">
      <c r="C34" s="22"/>
      <c r="H34" s="5"/>
      <c r="I34" s="5"/>
    </row>
    <row r="35" spans="3:9" s="6" customFormat="1" x14ac:dyDescent="0.2">
      <c r="C35" s="22"/>
      <c r="H35" s="5"/>
    </row>
    <row r="36" spans="3:9" s="6" customFormat="1" x14ac:dyDescent="0.2">
      <c r="C36" s="22"/>
      <c r="H36" s="5"/>
    </row>
    <row r="37" spans="3:9" s="6" customFormat="1" x14ac:dyDescent="0.2">
      <c r="C37" s="22"/>
      <c r="F37" s="23"/>
      <c r="H37" s="5"/>
    </row>
    <row r="38" spans="3:9" s="6" customFormat="1" x14ac:dyDescent="0.2">
      <c r="C38" s="22"/>
      <c r="F38" s="23"/>
      <c r="H38" s="5"/>
    </row>
    <row r="39" spans="3:9" s="6" customFormat="1" x14ac:dyDescent="0.2">
      <c r="C39" s="22"/>
      <c r="E39" s="24"/>
      <c r="F39" s="23"/>
      <c r="H39" s="5"/>
    </row>
    <row r="40" spans="3:9" s="6" customFormat="1" x14ac:dyDescent="0.2">
      <c r="C40" s="22"/>
      <c r="E40" s="24"/>
      <c r="F40" s="23"/>
      <c r="H40" s="5"/>
    </row>
    <row r="41" spans="3:9" s="6" customFormat="1" x14ac:dyDescent="0.2">
      <c r="C41" s="22"/>
      <c r="E41" s="24"/>
      <c r="F41" s="23"/>
      <c r="G41" s="24"/>
      <c r="H41" s="5"/>
    </row>
    <row r="42" spans="3:9" s="6" customFormat="1" x14ac:dyDescent="0.2">
      <c r="C42" s="77"/>
      <c r="E42" s="24"/>
      <c r="F42" s="23"/>
      <c r="G42" s="24"/>
      <c r="H42" s="5"/>
    </row>
    <row r="43" spans="3:9" s="6" customFormat="1" x14ac:dyDescent="0.2">
      <c r="C43" s="77"/>
      <c r="E43" s="24"/>
      <c r="F43" s="23"/>
      <c r="G43" s="24"/>
      <c r="H43" s="5"/>
    </row>
    <row r="44" spans="3:9" s="6" customFormat="1" ht="9.6" x14ac:dyDescent="0.2">
      <c r="C44" s="5"/>
      <c r="E44" s="24"/>
      <c r="F44" s="23"/>
      <c r="G44" s="24"/>
      <c r="H44" s="5"/>
    </row>
    <row r="45" spans="3:9" s="6" customFormat="1" ht="9.6" x14ac:dyDescent="0.2">
      <c r="C45" s="5"/>
      <c r="E45" s="24"/>
      <c r="F45" s="23"/>
      <c r="G45" s="24"/>
    </row>
    <row r="46" spans="3:9" s="6" customFormat="1" ht="9.6" x14ac:dyDescent="0.2">
      <c r="C46" s="5"/>
      <c r="E46" s="24"/>
      <c r="F46" s="23"/>
      <c r="G46" s="24"/>
    </row>
    <row r="47" spans="3:9" s="6" customFormat="1" ht="9.6" x14ac:dyDescent="0.2">
      <c r="C47" s="5"/>
      <c r="E47" s="24"/>
      <c r="F47" s="23"/>
      <c r="G47" s="24"/>
    </row>
    <row r="48" spans="3:9" s="6" customFormat="1" ht="9.6" x14ac:dyDescent="0.2">
      <c r="C48" s="5"/>
      <c r="E48" s="24"/>
      <c r="F48" s="23"/>
      <c r="G48" s="24"/>
    </row>
    <row r="49" spans="3:7" s="6" customFormat="1" ht="9.6" x14ac:dyDescent="0.2">
      <c r="C49" s="5"/>
      <c r="E49" s="24"/>
      <c r="G49" s="24"/>
    </row>
    <row r="50" spans="3:7" s="6" customFormat="1" x14ac:dyDescent="0.2">
      <c r="C50" s="5"/>
      <c r="E50" s="24"/>
      <c r="G50" s="25"/>
    </row>
    <row r="51" spans="3:7" s="6" customFormat="1" x14ac:dyDescent="0.2">
      <c r="C51" s="5"/>
      <c r="G51" s="25"/>
    </row>
    <row r="52" spans="3:7" s="6" customFormat="1" x14ac:dyDescent="0.2">
      <c r="C52" s="5"/>
      <c r="G52" s="25"/>
    </row>
    <row r="53" spans="3:7" s="6" customFormat="1" x14ac:dyDescent="0.2">
      <c r="C53" s="5"/>
      <c r="G53" s="25"/>
    </row>
    <row r="54" spans="3:7" s="6" customFormat="1" ht="9.6" x14ac:dyDescent="0.2">
      <c r="C54" s="5"/>
    </row>
    <row r="55" spans="3:7" s="6" customFormat="1" ht="9.6" x14ac:dyDescent="0.2">
      <c r="C55" s="5"/>
    </row>
    <row r="56" spans="3:7" s="6" customFormat="1" ht="9.6" x14ac:dyDescent="0.2">
      <c r="C56" s="5"/>
    </row>
    <row r="57" spans="3:7" s="6" customFormat="1" ht="9.6" x14ac:dyDescent="0.2">
      <c r="C57" s="5"/>
    </row>
    <row r="58" spans="3:7" s="6" customFormat="1" ht="9.6" x14ac:dyDescent="0.2">
      <c r="C58" s="5"/>
    </row>
    <row r="59" spans="3:7" s="6" customFormat="1" ht="9.6" x14ac:dyDescent="0.2">
      <c r="C59" s="5"/>
    </row>
    <row r="60" spans="3:7" s="6" customFormat="1" ht="9.6" x14ac:dyDescent="0.2">
      <c r="C60" s="5"/>
    </row>
    <row r="61" spans="3:7" s="6" customFormat="1" ht="9.6" x14ac:dyDescent="0.2">
      <c r="C61" s="5"/>
    </row>
    <row r="62" spans="3:7" s="6" customFormat="1" ht="9.6" x14ac:dyDescent="0.2">
      <c r="C62" s="5"/>
    </row>
    <row r="63" spans="3:7" s="6" customFormat="1" ht="9.6" x14ac:dyDescent="0.2">
      <c r="C63" s="5"/>
    </row>
    <row r="64" spans="3:7" s="6" customFormat="1" ht="9.6" x14ac:dyDescent="0.2">
      <c r="C64" s="5"/>
    </row>
    <row r="65" spans="3:3" s="6" customFormat="1" ht="9.6" x14ac:dyDescent="0.2">
      <c r="C65" s="5"/>
    </row>
    <row r="66" spans="3:3" s="6" customFormat="1" ht="9.6" x14ac:dyDescent="0.2">
      <c r="C66" s="5"/>
    </row>
    <row r="67" spans="3:3" s="6" customFormat="1" ht="9.6" x14ac:dyDescent="0.2">
      <c r="C67" s="5"/>
    </row>
    <row r="68" spans="3:3" s="6" customFormat="1" ht="9.6" x14ac:dyDescent="0.2">
      <c r="C68" s="5"/>
    </row>
    <row r="69" spans="3:3" x14ac:dyDescent="0.2">
      <c r="C69" s="5"/>
    </row>
    <row r="70" spans="3:3" x14ac:dyDescent="0.2">
      <c r="C70" s="5"/>
    </row>
  </sheetData>
  <mergeCells count="24">
    <mergeCell ref="Q3:T3"/>
    <mergeCell ref="R4:R5"/>
    <mergeCell ref="S4:S5"/>
    <mergeCell ref="T4:T5"/>
    <mergeCell ref="K4:K5"/>
    <mergeCell ref="L4:L5"/>
    <mergeCell ref="N4:N5"/>
    <mergeCell ref="O4:O5"/>
    <mergeCell ref="A1:U1"/>
    <mergeCell ref="U3:U5"/>
    <mergeCell ref="C4:C5"/>
    <mergeCell ref="D4:E4"/>
    <mergeCell ref="F4:F5"/>
    <mergeCell ref="G4:G5"/>
    <mergeCell ref="H4:H5"/>
    <mergeCell ref="I4:J4"/>
    <mergeCell ref="P4:P5"/>
    <mergeCell ref="Q4:Q5"/>
    <mergeCell ref="A3:A5"/>
    <mergeCell ref="B3:B5"/>
    <mergeCell ref="C3:G3"/>
    <mergeCell ref="H3:L3"/>
    <mergeCell ref="M3:M5"/>
    <mergeCell ref="N3:P3"/>
  </mergeCells>
  <phoneticPr fontId="3"/>
  <pageMargins left="0.4" right="0.59055118110236227" top="0.78740157480314965" bottom="0.78740157480314965" header="0.51181102362204722" footer="0.51181102362204722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124" zoomScaleNormal="124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:C17"/>
    </sheetView>
  </sheetViews>
  <sheetFormatPr defaultColWidth="9" defaultRowHeight="13.2" x14ac:dyDescent="0.2"/>
  <cols>
    <col min="1" max="1" width="1.77734375" style="27" customWidth="1"/>
    <col min="2" max="2" width="18.44140625" style="27" bestFit="1" customWidth="1"/>
    <col min="3" max="4" width="11.33203125" style="27" customWidth="1"/>
    <col min="5" max="19" width="9.109375" style="27" customWidth="1"/>
    <col min="20" max="20" width="10" style="27" customWidth="1"/>
    <col min="21" max="16384" width="9" style="27"/>
  </cols>
  <sheetData>
    <row r="1" spans="1:20" s="3" customFormat="1" ht="16.2" x14ac:dyDescent="0.2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12" customHeight="1" thickBot="1" x14ac:dyDescent="0.25">
      <c r="A2" s="4"/>
      <c r="B2" s="26"/>
      <c r="C2" s="26"/>
      <c r="D2" s="26"/>
      <c r="E2" s="26"/>
      <c r="F2" s="26"/>
      <c r="G2" s="26"/>
      <c r="H2" s="26"/>
      <c r="I2" s="26"/>
      <c r="K2" s="28"/>
      <c r="L2" s="5"/>
      <c r="M2" s="5"/>
      <c r="N2" s="6"/>
      <c r="O2" s="5"/>
      <c r="P2" s="5"/>
      <c r="Q2" s="5"/>
      <c r="R2" s="5"/>
      <c r="S2" s="5"/>
      <c r="T2" s="6"/>
    </row>
    <row r="3" spans="1:20" x14ac:dyDescent="0.2">
      <c r="A3" s="103" t="s">
        <v>48</v>
      </c>
      <c r="B3" s="116"/>
      <c r="C3" s="29" t="s">
        <v>49</v>
      </c>
      <c r="D3" s="29" t="s">
        <v>49</v>
      </c>
      <c r="E3" s="30" t="s">
        <v>50</v>
      </c>
      <c r="F3" s="30" t="s">
        <v>50</v>
      </c>
      <c r="G3" s="30" t="s">
        <v>51</v>
      </c>
      <c r="H3" s="29" t="s">
        <v>52</v>
      </c>
      <c r="I3" s="29" t="s">
        <v>52</v>
      </c>
      <c r="J3" s="29" t="s">
        <v>52</v>
      </c>
      <c r="K3" s="31" t="s">
        <v>53</v>
      </c>
      <c r="L3" s="32" t="s">
        <v>54</v>
      </c>
      <c r="M3" s="32" t="s">
        <v>54</v>
      </c>
      <c r="N3" s="82" t="s">
        <v>55</v>
      </c>
      <c r="O3" s="33" t="s">
        <v>56</v>
      </c>
      <c r="P3" s="117" t="s">
        <v>57</v>
      </c>
      <c r="Q3" s="119" t="s">
        <v>58</v>
      </c>
      <c r="R3" s="120"/>
      <c r="S3" s="121"/>
      <c r="T3" s="95" t="s">
        <v>59</v>
      </c>
    </row>
    <row r="4" spans="1:20" x14ac:dyDescent="0.2">
      <c r="A4" s="100"/>
      <c r="B4" s="99"/>
      <c r="C4" s="83" t="s">
        <v>60</v>
      </c>
      <c r="D4" s="83" t="s">
        <v>61</v>
      </c>
      <c r="E4" s="83" t="s">
        <v>62</v>
      </c>
      <c r="F4" s="83" t="s">
        <v>63</v>
      </c>
      <c r="G4" s="83" t="s">
        <v>62</v>
      </c>
      <c r="H4" s="83" t="s">
        <v>62</v>
      </c>
      <c r="I4" s="83" t="s">
        <v>64</v>
      </c>
      <c r="J4" s="83" t="s">
        <v>61</v>
      </c>
      <c r="K4" s="34" t="s">
        <v>65</v>
      </c>
      <c r="L4" s="35" t="s">
        <v>66</v>
      </c>
      <c r="M4" s="35" t="s">
        <v>61</v>
      </c>
      <c r="N4" s="83" t="s">
        <v>67</v>
      </c>
      <c r="O4" s="36" t="s">
        <v>68</v>
      </c>
      <c r="P4" s="118"/>
      <c r="Q4" s="89" t="s">
        <v>69</v>
      </c>
      <c r="R4" s="89" t="s">
        <v>70</v>
      </c>
      <c r="S4" s="89" t="s">
        <v>71</v>
      </c>
      <c r="T4" s="122"/>
    </row>
    <row r="5" spans="1:20" ht="12.9" customHeight="1" x14ac:dyDescent="0.2">
      <c r="A5" s="125"/>
      <c r="B5" s="126"/>
      <c r="C5" s="37" t="s">
        <v>72</v>
      </c>
      <c r="D5" s="37" t="s">
        <v>73</v>
      </c>
      <c r="E5" s="37" t="s">
        <v>74</v>
      </c>
      <c r="F5" s="37" t="s">
        <v>72</v>
      </c>
      <c r="G5" s="37" t="s">
        <v>74</v>
      </c>
      <c r="H5" s="37" t="s">
        <v>74</v>
      </c>
      <c r="I5" s="37" t="s">
        <v>72</v>
      </c>
      <c r="J5" s="37" t="s">
        <v>73</v>
      </c>
      <c r="K5" s="38" t="s">
        <v>75</v>
      </c>
      <c r="L5" s="39" t="s">
        <v>72</v>
      </c>
      <c r="M5" s="39" t="s">
        <v>73</v>
      </c>
      <c r="N5" s="37" t="s">
        <v>76</v>
      </c>
      <c r="O5" s="39" t="s">
        <v>77</v>
      </c>
      <c r="P5" s="39" t="s">
        <v>78</v>
      </c>
      <c r="Q5" s="39" t="s">
        <v>78</v>
      </c>
      <c r="R5" s="39" t="s">
        <v>78</v>
      </c>
      <c r="S5" s="39" t="s">
        <v>78</v>
      </c>
      <c r="T5" s="37" t="s">
        <v>79</v>
      </c>
    </row>
    <row r="6" spans="1:20" ht="12.9" customHeight="1" x14ac:dyDescent="0.2">
      <c r="A6" s="40" t="s">
        <v>85</v>
      </c>
      <c r="B6" s="41"/>
      <c r="C6" s="42"/>
      <c r="D6" s="42"/>
      <c r="E6" s="40"/>
      <c r="F6" s="40"/>
      <c r="G6" s="43"/>
      <c r="H6" s="43"/>
      <c r="I6" s="43"/>
      <c r="J6" s="43"/>
      <c r="K6" s="44"/>
      <c r="L6" s="45"/>
      <c r="M6" s="45"/>
      <c r="N6" s="37"/>
      <c r="O6" s="39"/>
      <c r="P6" s="39"/>
      <c r="Q6" s="39"/>
      <c r="R6" s="39"/>
      <c r="S6" s="39"/>
      <c r="T6" s="37"/>
    </row>
    <row r="7" spans="1:20" ht="12.9" customHeight="1" x14ac:dyDescent="0.2">
      <c r="A7" s="40"/>
      <c r="B7" s="46" t="s">
        <v>80</v>
      </c>
      <c r="C7" s="123">
        <v>418998</v>
      </c>
      <c r="D7" s="123">
        <v>207444</v>
      </c>
      <c r="E7" s="47">
        <v>6506.9</v>
      </c>
      <c r="F7" s="48">
        <v>373910</v>
      </c>
      <c r="G7" s="47">
        <v>894.9</v>
      </c>
      <c r="H7" s="47">
        <v>5341.3</v>
      </c>
      <c r="I7" s="48">
        <v>388635</v>
      </c>
      <c r="J7" s="48">
        <v>191876</v>
      </c>
      <c r="K7" s="49">
        <v>92.753426030673182</v>
      </c>
      <c r="L7" s="50">
        <v>377721</v>
      </c>
      <c r="M7" s="50">
        <v>186315</v>
      </c>
      <c r="N7" s="51">
        <v>97.191709444594537</v>
      </c>
      <c r="O7" s="50">
        <v>128242</v>
      </c>
      <c r="P7" s="50">
        <v>9</v>
      </c>
      <c r="Q7" s="50">
        <v>17</v>
      </c>
      <c r="R7" s="50">
        <v>2</v>
      </c>
      <c r="S7" s="50">
        <v>131</v>
      </c>
      <c r="T7" s="47">
        <v>1731.3</v>
      </c>
    </row>
    <row r="8" spans="1:20" ht="12.9" customHeight="1" x14ac:dyDescent="0.2">
      <c r="A8" s="40"/>
      <c r="B8" s="46" t="s">
        <v>81</v>
      </c>
      <c r="C8" s="123"/>
      <c r="D8" s="123"/>
      <c r="E8" s="47">
        <v>190.7</v>
      </c>
      <c r="F8" s="48">
        <v>4740</v>
      </c>
      <c r="G8" s="52">
        <v>0</v>
      </c>
      <c r="H8" s="53">
        <v>170.1</v>
      </c>
      <c r="I8" s="48">
        <v>5479</v>
      </c>
      <c r="J8" s="48">
        <v>3079</v>
      </c>
      <c r="K8" s="49">
        <v>1.3076434732385356</v>
      </c>
      <c r="L8" s="50">
        <v>4642</v>
      </c>
      <c r="M8" s="50">
        <v>2633</v>
      </c>
      <c r="N8" s="51">
        <v>84.72348968789926</v>
      </c>
      <c r="O8" s="39">
        <v>0</v>
      </c>
      <c r="P8" s="39">
        <v>3</v>
      </c>
      <c r="Q8" s="39">
        <v>0</v>
      </c>
      <c r="R8" s="39">
        <v>0</v>
      </c>
      <c r="S8" s="39">
        <v>43</v>
      </c>
      <c r="T8" s="47">
        <v>106.8</v>
      </c>
    </row>
    <row r="9" spans="1:20" ht="12.9" customHeight="1" x14ac:dyDescent="0.2">
      <c r="A9" s="40"/>
      <c r="B9" s="46" t="s">
        <v>82</v>
      </c>
      <c r="C9" s="123"/>
      <c r="D9" s="123"/>
      <c r="E9" s="54">
        <v>162.9</v>
      </c>
      <c r="F9" s="55">
        <v>9400</v>
      </c>
      <c r="G9" s="54">
        <v>162.9</v>
      </c>
      <c r="H9" s="54">
        <v>162.9</v>
      </c>
      <c r="I9" s="55">
        <v>4750</v>
      </c>
      <c r="J9" s="55">
        <v>2173</v>
      </c>
      <c r="K9" s="56">
        <v>1.1336569625630672</v>
      </c>
      <c r="L9" s="39">
        <v>4088</v>
      </c>
      <c r="M9" s="39">
        <v>1840</v>
      </c>
      <c r="N9" s="57">
        <v>86.063157894736847</v>
      </c>
      <c r="O9" s="39">
        <v>1111</v>
      </c>
      <c r="P9" s="39">
        <v>5</v>
      </c>
      <c r="Q9" s="39">
        <v>0</v>
      </c>
      <c r="R9" s="39">
        <v>0</v>
      </c>
      <c r="S9" s="39">
        <v>101</v>
      </c>
      <c r="T9" s="54">
        <v>77.599999999999994</v>
      </c>
    </row>
    <row r="10" spans="1:20" ht="12.9" customHeight="1" x14ac:dyDescent="0.2">
      <c r="A10" s="58"/>
      <c r="B10" s="46" t="s">
        <v>83</v>
      </c>
      <c r="C10" s="123"/>
      <c r="D10" s="123"/>
      <c r="E10" s="59">
        <v>140.4</v>
      </c>
      <c r="F10" s="60">
        <v>6969</v>
      </c>
      <c r="G10" s="59">
        <v>140.4</v>
      </c>
      <c r="H10" s="59">
        <v>140.4</v>
      </c>
      <c r="I10" s="60">
        <v>2552</v>
      </c>
      <c r="J10" s="60">
        <v>1406</v>
      </c>
      <c r="K10" s="59">
        <v>0.60907211967598895</v>
      </c>
      <c r="L10" s="61">
        <v>2234</v>
      </c>
      <c r="M10" s="61">
        <v>1233</v>
      </c>
      <c r="N10" s="57">
        <v>87.539184952978061</v>
      </c>
      <c r="O10" s="61">
        <v>684</v>
      </c>
      <c r="P10" s="61">
        <v>4</v>
      </c>
      <c r="Q10" s="61">
        <v>2</v>
      </c>
      <c r="R10" s="62">
        <v>0</v>
      </c>
      <c r="S10" s="61">
        <v>21</v>
      </c>
      <c r="T10" s="59">
        <v>41.7</v>
      </c>
    </row>
    <row r="11" spans="1:20" ht="12.9" customHeight="1" x14ac:dyDescent="0.2">
      <c r="A11" s="63"/>
      <c r="B11" s="88" t="s">
        <v>84</v>
      </c>
      <c r="C11" s="123"/>
      <c r="D11" s="123"/>
      <c r="E11" s="47">
        <v>7000.8999999999987</v>
      </c>
      <c r="F11" s="48">
        <v>395019</v>
      </c>
      <c r="G11" s="47">
        <v>1198.2</v>
      </c>
      <c r="H11" s="47">
        <v>5814.7</v>
      </c>
      <c r="I11" s="48">
        <v>401416</v>
      </c>
      <c r="J11" s="48">
        <v>198534</v>
      </c>
      <c r="K11" s="47">
        <v>95.803798586150762</v>
      </c>
      <c r="L11" s="48">
        <v>388685</v>
      </c>
      <c r="M11" s="48">
        <v>192021</v>
      </c>
      <c r="N11" s="51">
        <v>96.828477190744763</v>
      </c>
      <c r="O11" s="50">
        <v>130037</v>
      </c>
      <c r="P11" s="50">
        <v>21</v>
      </c>
      <c r="Q11" s="50">
        <v>19</v>
      </c>
      <c r="R11" s="50">
        <v>2</v>
      </c>
      <c r="S11" s="50">
        <v>296</v>
      </c>
      <c r="T11" s="64">
        <v>1957.3999999999999</v>
      </c>
    </row>
    <row r="12" spans="1:20" ht="12.9" customHeight="1" x14ac:dyDescent="0.2">
      <c r="A12" s="40" t="s">
        <v>86</v>
      </c>
      <c r="B12" s="41"/>
      <c r="C12" s="42"/>
      <c r="D12" s="42"/>
    </row>
    <row r="13" spans="1:20" ht="12.9" customHeight="1" x14ac:dyDescent="0.2">
      <c r="A13" s="40"/>
      <c r="B13" s="46" t="s">
        <v>80</v>
      </c>
      <c r="C13" s="124">
        <v>413845</v>
      </c>
      <c r="D13" s="123">
        <v>206633</v>
      </c>
      <c r="E13" s="65">
        <v>6506.9</v>
      </c>
      <c r="F13" s="50">
        <v>373910</v>
      </c>
      <c r="G13" s="65">
        <v>934.8</v>
      </c>
      <c r="H13" s="65">
        <v>5348.3</v>
      </c>
      <c r="I13" s="50">
        <v>384771</v>
      </c>
      <c r="J13" s="50">
        <v>191496</v>
      </c>
      <c r="K13" s="66">
        <v>92.974664427503058</v>
      </c>
      <c r="L13" s="50">
        <v>374433</v>
      </c>
      <c r="M13" s="50">
        <v>186162</v>
      </c>
      <c r="N13" s="67">
        <v>97.313207076416887</v>
      </c>
      <c r="O13" s="50">
        <v>127585</v>
      </c>
      <c r="P13" s="50">
        <v>9</v>
      </c>
      <c r="Q13" s="50">
        <v>17</v>
      </c>
      <c r="R13" s="50">
        <v>2</v>
      </c>
      <c r="S13" s="50">
        <v>131</v>
      </c>
      <c r="T13" s="65">
        <v>1733.1</v>
      </c>
    </row>
    <row r="14" spans="1:20" ht="12.9" customHeight="1" x14ac:dyDescent="0.2">
      <c r="A14" s="40"/>
      <c r="B14" s="46" t="s">
        <v>81</v>
      </c>
      <c r="C14" s="124"/>
      <c r="D14" s="123"/>
      <c r="E14" s="65">
        <v>190.7</v>
      </c>
      <c r="F14" s="50">
        <v>4740</v>
      </c>
      <c r="G14" s="65" t="s">
        <v>22</v>
      </c>
      <c r="H14" s="65">
        <v>170.8</v>
      </c>
      <c r="I14" s="50">
        <v>5377</v>
      </c>
      <c r="J14" s="50">
        <v>3058</v>
      </c>
      <c r="K14" s="66">
        <v>1.2992787154611025</v>
      </c>
      <c r="L14" s="50">
        <v>4636</v>
      </c>
      <c r="M14" s="50">
        <v>2658</v>
      </c>
      <c r="N14" s="67">
        <v>86.219081272084807</v>
      </c>
      <c r="O14" s="50" t="s">
        <v>22</v>
      </c>
      <c r="P14" s="39">
        <v>3</v>
      </c>
      <c r="Q14" s="50" t="s">
        <v>22</v>
      </c>
      <c r="R14" s="50" t="s">
        <v>22</v>
      </c>
      <c r="S14" s="39">
        <v>43</v>
      </c>
      <c r="T14" s="65">
        <v>106.8</v>
      </c>
    </row>
    <row r="15" spans="1:20" ht="12.9" customHeight="1" x14ac:dyDescent="0.2">
      <c r="A15" s="40"/>
      <c r="B15" s="46" t="s">
        <v>82</v>
      </c>
      <c r="C15" s="124"/>
      <c r="D15" s="123"/>
      <c r="E15" s="68">
        <v>162.9</v>
      </c>
      <c r="F15" s="39">
        <v>9400</v>
      </c>
      <c r="G15" s="68">
        <v>162.9</v>
      </c>
      <c r="H15" s="68">
        <v>162.9</v>
      </c>
      <c r="I15" s="39">
        <v>4630</v>
      </c>
      <c r="J15" s="39">
        <v>2160</v>
      </c>
      <c r="K15" s="68">
        <v>1.1187763534656696</v>
      </c>
      <c r="L15" s="39">
        <v>3985</v>
      </c>
      <c r="M15" s="39">
        <v>1832</v>
      </c>
      <c r="N15" s="67">
        <v>86.069114470842337</v>
      </c>
      <c r="O15" s="39">
        <v>1130</v>
      </c>
      <c r="P15" s="39">
        <v>5</v>
      </c>
      <c r="Q15" s="50" t="s">
        <v>22</v>
      </c>
      <c r="R15" s="50" t="s">
        <v>22</v>
      </c>
      <c r="S15" s="39">
        <v>101</v>
      </c>
      <c r="T15" s="68">
        <v>77.599999999999994</v>
      </c>
    </row>
    <row r="16" spans="1:20" ht="12.9" customHeight="1" x14ac:dyDescent="0.2">
      <c r="A16" s="58"/>
      <c r="B16" s="46" t="s">
        <v>83</v>
      </c>
      <c r="C16" s="124"/>
      <c r="D16" s="123"/>
      <c r="E16" s="69">
        <v>140.4</v>
      </c>
      <c r="F16" s="61">
        <v>6969</v>
      </c>
      <c r="G16" s="69">
        <v>140.4</v>
      </c>
      <c r="H16" s="69">
        <v>140.4</v>
      </c>
      <c r="I16" s="61">
        <v>2474</v>
      </c>
      <c r="J16" s="61">
        <v>1388</v>
      </c>
      <c r="K16" s="70">
        <v>0.59780835820174216</v>
      </c>
      <c r="L16" s="61">
        <v>2186</v>
      </c>
      <c r="M16" s="61">
        <v>1228</v>
      </c>
      <c r="N16" s="67">
        <v>88.358932902182701</v>
      </c>
      <c r="O16" s="61">
        <v>675</v>
      </c>
      <c r="P16" s="61">
        <v>4</v>
      </c>
      <c r="Q16" s="61">
        <v>2</v>
      </c>
      <c r="R16" s="50">
        <v>2</v>
      </c>
      <c r="S16" s="61">
        <v>21</v>
      </c>
      <c r="T16" s="69">
        <v>41.7</v>
      </c>
    </row>
    <row r="17" spans="1:20" ht="12.9" customHeight="1" x14ac:dyDescent="0.2">
      <c r="A17" s="63"/>
      <c r="B17" s="87" t="s">
        <v>84</v>
      </c>
      <c r="C17" s="124"/>
      <c r="D17" s="123"/>
      <c r="E17" s="65">
        <v>7000.8999999999987</v>
      </c>
      <c r="F17" s="50">
        <v>395019</v>
      </c>
      <c r="G17" s="65">
        <v>1238.1000000000001</v>
      </c>
      <c r="H17" s="65">
        <v>5822.4</v>
      </c>
      <c r="I17" s="50">
        <v>397252</v>
      </c>
      <c r="J17" s="50">
        <v>198102</v>
      </c>
      <c r="K17" s="67">
        <v>95.99052785463158</v>
      </c>
      <c r="L17" s="50">
        <v>385240</v>
      </c>
      <c r="M17" s="50">
        <v>191880</v>
      </c>
      <c r="N17" s="67">
        <v>96.976226677272876</v>
      </c>
      <c r="O17" s="50">
        <v>129390</v>
      </c>
      <c r="P17" s="50">
        <v>21</v>
      </c>
      <c r="Q17" s="50">
        <v>19</v>
      </c>
      <c r="R17" s="50">
        <v>4</v>
      </c>
      <c r="S17" s="50">
        <v>296</v>
      </c>
      <c r="T17" s="65">
        <v>1959.1999999999998</v>
      </c>
    </row>
    <row r="18" spans="1:20" ht="12.9" customHeight="1" x14ac:dyDescent="0.2">
      <c r="A18" s="40" t="s">
        <v>87</v>
      </c>
      <c r="B18" s="41"/>
      <c r="C18" s="42"/>
      <c r="D18" s="42"/>
      <c r="E18" s="40"/>
      <c r="F18" s="40"/>
      <c r="G18" s="43"/>
      <c r="H18" s="43"/>
      <c r="I18" s="43"/>
      <c r="J18" s="43"/>
      <c r="K18" s="44"/>
      <c r="L18" s="45"/>
      <c r="M18" s="45"/>
      <c r="N18" s="37"/>
      <c r="O18" s="39"/>
      <c r="P18" s="39"/>
      <c r="Q18" s="39"/>
      <c r="R18" s="39"/>
      <c r="S18" s="39"/>
      <c r="T18" s="37"/>
    </row>
    <row r="19" spans="1:20" ht="12.9" customHeight="1" x14ac:dyDescent="0.2">
      <c r="A19" s="40"/>
      <c r="B19" s="46" t="s">
        <v>80</v>
      </c>
      <c r="C19" s="123">
        <v>409158</v>
      </c>
      <c r="D19" s="123">
        <v>206213</v>
      </c>
      <c r="E19" s="65">
        <v>6506.9</v>
      </c>
      <c r="F19" s="50">
        <v>373910</v>
      </c>
      <c r="G19" s="65">
        <v>945.2</v>
      </c>
      <c r="H19" s="65">
        <v>5356.1</v>
      </c>
      <c r="I19" s="50">
        <v>380748</v>
      </c>
      <c r="J19" s="50">
        <v>191213</v>
      </c>
      <c r="K19" s="66">
        <v>93.056472071913547</v>
      </c>
      <c r="L19" s="50">
        <v>370853</v>
      </c>
      <c r="M19" s="50">
        <v>186048</v>
      </c>
      <c r="N19" s="67">
        <v>97.401168226753654</v>
      </c>
      <c r="O19" s="50">
        <v>131441</v>
      </c>
      <c r="P19" s="50">
        <v>9</v>
      </c>
      <c r="Q19" s="50">
        <v>17</v>
      </c>
      <c r="R19" s="50">
        <v>2</v>
      </c>
      <c r="S19" s="50">
        <v>132</v>
      </c>
      <c r="T19" s="65">
        <v>1735.8</v>
      </c>
    </row>
    <row r="20" spans="1:20" ht="12.9" customHeight="1" x14ac:dyDescent="0.2">
      <c r="A20" s="40"/>
      <c r="B20" s="46" t="s">
        <v>81</v>
      </c>
      <c r="C20" s="123"/>
      <c r="D20" s="123"/>
      <c r="E20" s="65">
        <v>190.7</v>
      </c>
      <c r="F20" s="50">
        <v>4740</v>
      </c>
      <c r="G20" s="67" t="s">
        <v>22</v>
      </c>
      <c r="H20" s="65">
        <v>170.8</v>
      </c>
      <c r="I20" s="50">
        <v>5224</v>
      </c>
      <c r="J20" s="50">
        <v>2997</v>
      </c>
      <c r="K20" s="66">
        <v>1.2767683877621849</v>
      </c>
      <c r="L20" s="50">
        <v>4527</v>
      </c>
      <c r="M20" s="50">
        <v>2619</v>
      </c>
      <c r="N20" s="67">
        <v>86.65773353751915</v>
      </c>
      <c r="O20" s="71" t="s">
        <v>22</v>
      </c>
      <c r="P20" s="50">
        <v>3</v>
      </c>
      <c r="Q20" s="71" t="s">
        <v>22</v>
      </c>
      <c r="R20" s="71" t="s">
        <v>22</v>
      </c>
      <c r="S20" s="50">
        <v>43</v>
      </c>
      <c r="T20" s="65">
        <v>106.8</v>
      </c>
    </row>
    <row r="21" spans="1:20" ht="12.9" customHeight="1" x14ac:dyDescent="0.2">
      <c r="A21" s="40"/>
      <c r="B21" s="46" t="s">
        <v>82</v>
      </c>
      <c r="C21" s="124"/>
      <c r="D21" s="123"/>
      <c r="E21" s="65">
        <v>162.9</v>
      </c>
      <c r="F21" s="50">
        <v>9400</v>
      </c>
      <c r="G21" s="65">
        <v>162.9</v>
      </c>
      <c r="H21" s="65">
        <v>162.9</v>
      </c>
      <c r="I21" s="50">
        <v>4568</v>
      </c>
      <c r="J21" s="50">
        <v>2179</v>
      </c>
      <c r="K21" s="66">
        <v>1.1164391262055244</v>
      </c>
      <c r="L21" s="50">
        <v>4000</v>
      </c>
      <c r="M21" s="50">
        <v>1909</v>
      </c>
      <c r="N21" s="67">
        <v>87.565674255691775</v>
      </c>
      <c r="O21" s="50">
        <v>1173</v>
      </c>
      <c r="P21" s="50">
        <v>5</v>
      </c>
      <c r="Q21" s="71" t="s">
        <v>22</v>
      </c>
      <c r="R21" s="71" t="s">
        <v>22</v>
      </c>
      <c r="S21" s="50">
        <v>101</v>
      </c>
      <c r="T21" s="65">
        <v>77.599999999999994</v>
      </c>
    </row>
    <row r="22" spans="1:20" ht="12.9" customHeight="1" x14ac:dyDescent="0.2">
      <c r="A22" s="58"/>
      <c r="B22" s="46" t="s">
        <v>83</v>
      </c>
      <c r="C22" s="124"/>
      <c r="D22" s="123"/>
      <c r="E22" s="65">
        <v>140.4</v>
      </c>
      <c r="F22" s="50">
        <v>6969</v>
      </c>
      <c r="G22" s="65">
        <v>140.4</v>
      </c>
      <c r="H22" s="65">
        <v>140.4</v>
      </c>
      <c r="I22" s="50">
        <v>2395</v>
      </c>
      <c r="J22" s="50">
        <v>1374</v>
      </c>
      <c r="K22" s="66">
        <v>0.58534844729908742</v>
      </c>
      <c r="L22" s="50">
        <v>2127</v>
      </c>
      <c r="M22" s="50">
        <v>1222</v>
      </c>
      <c r="N22" s="67">
        <v>88.810020876826727</v>
      </c>
      <c r="O22" s="50">
        <v>682</v>
      </c>
      <c r="P22" s="50">
        <v>4</v>
      </c>
      <c r="Q22" s="50">
        <v>2</v>
      </c>
      <c r="R22" s="50">
        <v>2</v>
      </c>
      <c r="S22" s="50">
        <v>21</v>
      </c>
      <c r="T22" s="65">
        <v>41.7</v>
      </c>
    </row>
    <row r="23" spans="1:20" ht="12.9" customHeight="1" x14ac:dyDescent="0.2">
      <c r="A23" s="63"/>
      <c r="B23" s="87" t="s">
        <v>84</v>
      </c>
      <c r="C23" s="124"/>
      <c r="D23" s="123"/>
      <c r="E23" s="65">
        <v>7000.8999999999987</v>
      </c>
      <c r="F23" s="50">
        <v>395019</v>
      </c>
      <c r="G23" s="65">
        <v>1248.5000000000002</v>
      </c>
      <c r="H23" s="65">
        <v>5830.2</v>
      </c>
      <c r="I23" s="50">
        <v>392935</v>
      </c>
      <c r="J23" s="50">
        <v>197763</v>
      </c>
      <c r="K23" s="67">
        <v>96.035028033180339</v>
      </c>
      <c r="L23" s="50">
        <v>381507</v>
      </c>
      <c r="M23" s="50">
        <v>191798</v>
      </c>
      <c r="N23" s="67">
        <v>97.091630931324531</v>
      </c>
      <c r="O23" s="50">
        <v>133296</v>
      </c>
      <c r="P23" s="50">
        <v>21</v>
      </c>
      <c r="Q23" s="50">
        <v>19</v>
      </c>
      <c r="R23" s="50">
        <v>4</v>
      </c>
      <c r="S23" s="50">
        <v>297</v>
      </c>
      <c r="T23" s="65">
        <v>1961.8999999999999</v>
      </c>
    </row>
    <row r="24" spans="1:20" ht="12.9" customHeight="1" x14ac:dyDescent="0.2">
      <c r="A24" s="40" t="s">
        <v>90</v>
      </c>
      <c r="B24" s="87"/>
      <c r="C24" s="86"/>
      <c r="D24" s="85"/>
      <c r="E24" s="65"/>
      <c r="F24" s="50"/>
      <c r="G24" s="65"/>
      <c r="H24" s="65"/>
      <c r="I24" s="50"/>
      <c r="J24" s="50"/>
      <c r="K24" s="67"/>
      <c r="L24" s="50"/>
      <c r="M24" s="50"/>
      <c r="N24" s="67"/>
      <c r="O24" s="50"/>
      <c r="P24" s="50"/>
      <c r="Q24" s="50"/>
      <c r="R24" s="50"/>
      <c r="S24" s="50"/>
      <c r="T24" s="65"/>
    </row>
    <row r="25" spans="1:20" ht="12.9" customHeight="1" x14ac:dyDescent="0.2">
      <c r="A25" s="40"/>
      <c r="B25" s="46" t="s">
        <v>80</v>
      </c>
      <c r="C25" s="123">
        <v>403628</v>
      </c>
      <c r="D25" s="123">
        <v>205350</v>
      </c>
      <c r="E25" s="65">
        <v>6506.9</v>
      </c>
      <c r="F25" s="50">
        <v>373910</v>
      </c>
      <c r="G25" s="65">
        <v>946.2</v>
      </c>
      <c r="H25" s="65">
        <v>5361.4</v>
      </c>
      <c r="I25" s="50">
        <v>376002</v>
      </c>
      <c r="J25" s="50">
        <v>190626</v>
      </c>
      <c r="K25" s="66">
        <v>93.2</v>
      </c>
      <c r="L25" s="50">
        <v>366464</v>
      </c>
      <c r="M25" s="50">
        <v>185596</v>
      </c>
      <c r="N25" s="67">
        <v>97.5</v>
      </c>
      <c r="O25" s="50">
        <v>126074</v>
      </c>
      <c r="P25" s="50">
        <v>9</v>
      </c>
      <c r="Q25" s="50">
        <v>17</v>
      </c>
      <c r="R25" s="50">
        <v>2</v>
      </c>
      <c r="S25" s="50">
        <v>133</v>
      </c>
      <c r="T25" s="65">
        <v>1738.4</v>
      </c>
    </row>
    <row r="26" spans="1:20" ht="12.9" customHeight="1" x14ac:dyDescent="0.2">
      <c r="A26" s="40"/>
      <c r="B26" s="46" t="s">
        <v>81</v>
      </c>
      <c r="C26" s="123"/>
      <c r="D26" s="123"/>
      <c r="E26" s="65">
        <v>190.7</v>
      </c>
      <c r="F26" s="50">
        <v>4740</v>
      </c>
      <c r="G26" s="67" t="s">
        <v>22</v>
      </c>
      <c r="H26" s="65">
        <v>170.8</v>
      </c>
      <c r="I26" s="50">
        <v>5082</v>
      </c>
      <c r="J26" s="50">
        <v>2933</v>
      </c>
      <c r="K26" s="66">
        <v>1.3</v>
      </c>
      <c r="L26" s="50">
        <v>4403</v>
      </c>
      <c r="M26" s="50">
        <v>2562</v>
      </c>
      <c r="N26" s="67">
        <v>86.6</v>
      </c>
      <c r="O26" s="71" t="s">
        <v>22</v>
      </c>
      <c r="P26" s="50">
        <v>3</v>
      </c>
      <c r="Q26" s="71" t="s">
        <v>22</v>
      </c>
      <c r="R26" s="71" t="s">
        <v>22</v>
      </c>
      <c r="S26" s="50">
        <v>43</v>
      </c>
      <c r="T26" s="65">
        <v>106.8</v>
      </c>
    </row>
    <row r="27" spans="1:20" ht="12.9" customHeight="1" x14ac:dyDescent="0.2">
      <c r="A27" s="40"/>
      <c r="B27" s="46" t="s">
        <v>82</v>
      </c>
      <c r="C27" s="124"/>
      <c r="D27" s="123"/>
      <c r="E27" s="65">
        <v>162.9</v>
      </c>
      <c r="F27" s="50">
        <v>9400</v>
      </c>
      <c r="G27" s="65">
        <v>162.9</v>
      </c>
      <c r="H27" s="65">
        <v>162.9</v>
      </c>
      <c r="I27" s="50">
        <v>4476</v>
      </c>
      <c r="J27" s="50">
        <v>2160</v>
      </c>
      <c r="K27" s="66">
        <v>1.1000000000000001</v>
      </c>
      <c r="L27" s="50">
        <v>3921</v>
      </c>
      <c r="M27" s="50">
        <v>1894</v>
      </c>
      <c r="N27" s="67">
        <v>87.6</v>
      </c>
      <c r="O27" s="50">
        <v>1117</v>
      </c>
      <c r="P27" s="50">
        <v>5</v>
      </c>
      <c r="Q27" s="71" t="s">
        <v>22</v>
      </c>
      <c r="R27" s="71" t="s">
        <v>22</v>
      </c>
      <c r="S27" s="50">
        <v>101</v>
      </c>
      <c r="T27" s="65">
        <v>77.599999999999994</v>
      </c>
    </row>
    <row r="28" spans="1:20" ht="12.9" customHeight="1" x14ac:dyDescent="0.2">
      <c r="A28" s="58"/>
      <c r="B28" s="46" t="s">
        <v>83</v>
      </c>
      <c r="C28" s="124"/>
      <c r="D28" s="123"/>
      <c r="E28" s="65">
        <v>140.4</v>
      </c>
      <c r="F28" s="50">
        <v>6969</v>
      </c>
      <c r="G28" s="65">
        <v>140.4</v>
      </c>
      <c r="H28" s="65">
        <v>140.4</v>
      </c>
      <c r="I28" s="50">
        <v>2310</v>
      </c>
      <c r="J28" s="50">
        <v>1341</v>
      </c>
      <c r="K28" s="72">
        <v>0.6</v>
      </c>
      <c r="L28" s="50">
        <v>2073</v>
      </c>
      <c r="M28" s="50">
        <v>1207</v>
      </c>
      <c r="N28" s="67">
        <v>89.7</v>
      </c>
      <c r="O28" s="50">
        <v>679</v>
      </c>
      <c r="P28" s="50">
        <v>4</v>
      </c>
      <c r="Q28" s="50">
        <v>2</v>
      </c>
      <c r="R28" s="50">
        <v>2</v>
      </c>
      <c r="S28" s="50">
        <v>21</v>
      </c>
      <c r="T28" s="65">
        <v>41.7</v>
      </c>
    </row>
    <row r="29" spans="1:20" ht="12.9" customHeight="1" x14ac:dyDescent="0.2">
      <c r="A29" s="63"/>
      <c r="B29" s="87" t="s">
        <v>84</v>
      </c>
      <c r="C29" s="124"/>
      <c r="D29" s="123"/>
      <c r="E29" s="65">
        <v>7000.8999999999987</v>
      </c>
      <c r="F29" s="50">
        <v>395019</v>
      </c>
      <c r="G29" s="65">
        <v>1249.5000000000002</v>
      </c>
      <c r="H29" s="65">
        <v>5835.4999999999991</v>
      </c>
      <c r="I29" s="50">
        <v>387870</v>
      </c>
      <c r="J29" s="50">
        <v>197060</v>
      </c>
      <c r="K29" s="66">
        <v>96.1</v>
      </c>
      <c r="L29" s="50">
        <v>376861</v>
      </c>
      <c r="M29" s="50">
        <v>191259</v>
      </c>
      <c r="N29" s="67">
        <v>97.2</v>
      </c>
      <c r="O29" s="50">
        <v>127870</v>
      </c>
      <c r="P29" s="50">
        <v>21</v>
      </c>
      <c r="Q29" s="50">
        <v>19</v>
      </c>
      <c r="R29" s="50">
        <v>4</v>
      </c>
      <c r="S29" s="50">
        <v>298</v>
      </c>
      <c r="T29" s="65">
        <v>1964.5</v>
      </c>
    </row>
    <row r="30" spans="1:20" ht="12.9" customHeight="1" x14ac:dyDescent="0.2">
      <c r="A30" s="40" t="s">
        <v>91</v>
      </c>
      <c r="B30" s="87"/>
      <c r="C30" s="85"/>
      <c r="D30" s="85"/>
      <c r="E30" s="65"/>
      <c r="F30" s="50"/>
      <c r="G30" s="65"/>
      <c r="H30" s="65"/>
      <c r="I30" s="50"/>
      <c r="J30" s="50"/>
      <c r="K30" s="67"/>
      <c r="L30" s="50"/>
      <c r="M30" s="50"/>
      <c r="N30" s="67"/>
      <c r="O30" s="50"/>
      <c r="P30" s="50"/>
      <c r="Q30" s="50"/>
      <c r="R30" s="50"/>
      <c r="S30" s="50"/>
      <c r="T30" s="65"/>
    </row>
    <row r="31" spans="1:20" ht="12.9" customHeight="1" x14ac:dyDescent="0.2">
      <c r="A31" s="40"/>
      <c r="B31" s="46" t="s">
        <v>80</v>
      </c>
      <c r="C31" s="123">
        <v>398747</v>
      </c>
      <c r="D31" s="123">
        <v>205395</v>
      </c>
      <c r="E31" s="65">
        <v>6506.9</v>
      </c>
      <c r="F31" s="50">
        <v>373910</v>
      </c>
      <c r="G31" s="65">
        <v>947.4</v>
      </c>
      <c r="H31" s="65">
        <v>5371.9</v>
      </c>
      <c r="I31" s="50">
        <v>371697</v>
      </c>
      <c r="J31" s="50">
        <v>190738</v>
      </c>
      <c r="K31" s="66">
        <v>93.2</v>
      </c>
      <c r="L31" s="50">
        <v>362217</v>
      </c>
      <c r="M31" s="50">
        <v>185678</v>
      </c>
      <c r="N31" s="67">
        <v>97.4</v>
      </c>
      <c r="O31" s="50">
        <v>119664</v>
      </c>
      <c r="P31" s="50">
        <v>9</v>
      </c>
      <c r="Q31" s="50">
        <v>17</v>
      </c>
      <c r="R31" s="50">
        <v>2</v>
      </c>
      <c r="S31" s="50">
        <v>132</v>
      </c>
      <c r="T31" s="65">
        <v>1741.3</v>
      </c>
    </row>
    <row r="32" spans="1:20" ht="12.9" customHeight="1" x14ac:dyDescent="0.2">
      <c r="A32" s="40"/>
      <c r="B32" s="46" t="s">
        <v>81</v>
      </c>
      <c r="C32" s="123"/>
      <c r="D32" s="123"/>
      <c r="E32" s="65">
        <v>190.7</v>
      </c>
      <c r="F32" s="50">
        <v>4740</v>
      </c>
      <c r="G32" s="67" t="s">
        <v>92</v>
      </c>
      <c r="H32" s="65">
        <v>170.8</v>
      </c>
      <c r="I32" s="50">
        <v>4971</v>
      </c>
      <c r="J32" s="50">
        <v>2898</v>
      </c>
      <c r="K32" s="66">
        <v>1.3</v>
      </c>
      <c r="L32" s="50">
        <v>4304</v>
      </c>
      <c r="M32" s="50">
        <v>2529</v>
      </c>
      <c r="N32" s="67">
        <v>86.6</v>
      </c>
      <c r="O32" s="67" t="s">
        <v>92</v>
      </c>
      <c r="P32" s="50">
        <v>3</v>
      </c>
      <c r="Q32" s="67" t="s">
        <v>92</v>
      </c>
      <c r="R32" s="67" t="s">
        <v>92</v>
      </c>
      <c r="S32" s="50">
        <v>43</v>
      </c>
      <c r="T32" s="65">
        <v>106.8</v>
      </c>
    </row>
    <row r="33" spans="1:20" ht="12.9" customHeight="1" x14ac:dyDescent="0.2">
      <c r="A33" s="40"/>
      <c r="B33" s="46" t="s">
        <v>82</v>
      </c>
      <c r="C33" s="124"/>
      <c r="D33" s="123"/>
      <c r="E33" s="65">
        <v>162.9</v>
      </c>
      <c r="F33" s="50">
        <v>9400</v>
      </c>
      <c r="G33" s="65">
        <v>162.9</v>
      </c>
      <c r="H33" s="65">
        <v>162.9</v>
      </c>
      <c r="I33" s="50">
        <v>4426</v>
      </c>
      <c r="J33" s="50">
        <v>2173</v>
      </c>
      <c r="K33" s="66">
        <v>1.1000000000000001</v>
      </c>
      <c r="L33" s="50">
        <v>3889</v>
      </c>
      <c r="M33" s="50">
        <v>1910</v>
      </c>
      <c r="N33" s="67">
        <v>87.9</v>
      </c>
      <c r="O33" s="50">
        <v>1080</v>
      </c>
      <c r="P33" s="50">
        <v>5</v>
      </c>
      <c r="Q33" s="67" t="s">
        <v>92</v>
      </c>
      <c r="R33" s="67" t="s">
        <v>92</v>
      </c>
      <c r="S33" s="50">
        <v>100</v>
      </c>
      <c r="T33" s="65">
        <v>77.599999999999994</v>
      </c>
    </row>
    <row r="34" spans="1:20" ht="12.9" customHeight="1" x14ac:dyDescent="0.2">
      <c r="A34" s="58"/>
      <c r="B34" s="46" t="s">
        <v>83</v>
      </c>
      <c r="C34" s="124"/>
      <c r="D34" s="123"/>
      <c r="E34" s="65">
        <v>140.4</v>
      </c>
      <c r="F34" s="50">
        <v>6969</v>
      </c>
      <c r="G34" s="65">
        <v>140.4</v>
      </c>
      <c r="H34" s="65">
        <v>140.4</v>
      </c>
      <c r="I34" s="50">
        <v>2173</v>
      </c>
      <c r="J34" s="50">
        <v>1296</v>
      </c>
      <c r="K34" s="66">
        <v>0.5</v>
      </c>
      <c r="L34" s="50">
        <v>1947</v>
      </c>
      <c r="M34" s="50">
        <v>1164</v>
      </c>
      <c r="N34" s="67">
        <v>89.6</v>
      </c>
      <c r="O34" s="50">
        <v>645</v>
      </c>
      <c r="P34" s="50">
        <v>4</v>
      </c>
      <c r="Q34" s="67" t="s">
        <v>92</v>
      </c>
      <c r="R34" s="67" t="s">
        <v>92</v>
      </c>
      <c r="S34" s="50">
        <v>21</v>
      </c>
      <c r="T34" s="65">
        <v>41.7</v>
      </c>
    </row>
    <row r="35" spans="1:20" ht="12.9" customHeight="1" thickBot="1" x14ac:dyDescent="0.25">
      <c r="A35" s="73"/>
      <c r="B35" s="74" t="s">
        <v>84</v>
      </c>
      <c r="C35" s="131"/>
      <c r="D35" s="132"/>
      <c r="E35" s="90">
        <v>7000.9</v>
      </c>
      <c r="F35" s="91">
        <v>395019</v>
      </c>
      <c r="G35" s="90">
        <v>1250.7</v>
      </c>
      <c r="H35" s="90">
        <v>5846</v>
      </c>
      <c r="I35" s="91">
        <v>383267</v>
      </c>
      <c r="J35" s="91">
        <v>197105</v>
      </c>
      <c r="K35" s="92">
        <v>96.1</v>
      </c>
      <c r="L35" s="91">
        <v>372357</v>
      </c>
      <c r="M35" s="91">
        <v>191281</v>
      </c>
      <c r="N35" s="93">
        <v>97.2</v>
      </c>
      <c r="O35" s="91">
        <v>121389</v>
      </c>
      <c r="P35" s="91">
        <v>21</v>
      </c>
      <c r="Q35" s="91">
        <v>17</v>
      </c>
      <c r="R35" s="91">
        <v>2</v>
      </c>
      <c r="S35" s="91">
        <v>296</v>
      </c>
      <c r="T35" s="90">
        <v>1967.4</v>
      </c>
    </row>
    <row r="36" spans="1:20" s="77" customFormat="1" ht="12.9" customHeight="1" x14ac:dyDescent="0.2">
      <c r="A36" s="75" t="s">
        <v>88</v>
      </c>
      <c r="B36" s="75"/>
      <c r="C36" s="76"/>
      <c r="D36" s="6" t="s">
        <v>89</v>
      </c>
      <c r="E36" s="3"/>
      <c r="F36" s="3"/>
      <c r="H36" s="3"/>
      <c r="I36" s="3"/>
      <c r="J36" s="3"/>
      <c r="K36" s="78"/>
      <c r="L36" s="79"/>
      <c r="M36" s="78"/>
      <c r="N36" s="40"/>
      <c r="O36" s="78"/>
      <c r="P36" s="45"/>
      <c r="Q36" s="45"/>
      <c r="R36" s="45"/>
      <c r="S36" s="45"/>
      <c r="T36" s="80"/>
    </row>
  </sheetData>
  <mergeCells count="16">
    <mergeCell ref="C25:C29"/>
    <mergeCell ref="D25:D29"/>
    <mergeCell ref="C31:C35"/>
    <mergeCell ref="D31:D35"/>
    <mergeCell ref="A5:B5"/>
    <mergeCell ref="C7:C11"/>
    <mergeCell ref="D7:D11"/>
    <mergeCell ref="C13:C17"/>
    <mergeCell ref="D13:D17"/>
    <mergeCell ref="C19:C23"/>
    <mergeCell ref="D19:D23"/>
    <mergeCell ref="A3:B4"/>
    <mergeCell ref="P3:P4"/>
    <mergeCell ref="Q3:S3"/>
    <mergeCell ref="T3:T4"/>
    <mergeCell ref="A1:T1"/>
  </mergeCells>
  <phoneticPr fontId="3"/>
  <pageMargins left="0.59055118110236227" right="0.59055118110236227" top="0.78740157480314965" bottom="0.78740157480314965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水道供給状況</vt:lpstr>
      <vt:lpstr>下水道施設及び処理状況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2024-02-05T02:01:20Z</cp:lastPrinted>
  <dcterms:created xsi:type="dcterms:W3CDTF">2020-04-02T06:58:42Z</dcterms:created>
  <dcterms:modified xsi:type="dcterms:W3CDTF">2024-02-07T02:16:56Z</dcterms:modified>
</cp:coreProperties>
</file>