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74" r:id="rId4"/>
    <sheet name="高等学校の概況" sheetId="75" r:id="rId5"/>
    <sheet name="短期大学の概況" sheetId="76" r:id="rId6"/>
    <sheet name="大学の概況" sheetId="77" r:id="rId7"/>
    <sheet name="各種・専修学校の概況その1・2" sheetId="66" r:id="rId8"/>
    <sheet name="特別支援学校の概況" sheetId="67" r:id="rId9"/>
    <sheet name="中学校卒業後の状況" sheetId="9" r:id="rId10"/>
    <sheet name="高等学校卒業後の状況　その１" sheetId="10" r:id="rId11"/>
    <sheet name="高等学校卒業後の状況　その２" sheetId="11" r:id="rId12"/>
    <sheet name="高等学校卒業後の状況　その３" sheetId="12" r:id="rId13"/>
    <sheet name="年齢別体位状況" sheetId="42" r:id="rId14"/>
    <sheet name="文化ホールの利用状況" sheetId="68" r:id="rId15"/>
    <sheet name="市民会館の利用状況" sheetId="18" r:id="rId16"/>
    <sheet name="長崎歴史文化博物館　その１" sheetId="48" r:id="rId17"/>
    <sheet name="長崎歴史文化博物館　その２" sheetId="49" r:id="rId18"/>
    <sheet name="長崎歴史文化博物館　その3・4" sheetId="51" r:id="rId19"/>
    <sheet name="長崎県美術館　その１" sheetId="44" r:id="rId20"/>
    <sheet name="長崎県美術館　その２" sheetId="45" r:id="rId21"/>
    <sheet name="長崎県美術館　その３・4" sheetId="52" r:id="rId22"/>
    <sheet name="科学館の状況　その１・２" sheetId="69" r:id="rId23"/>
    <sheet name="科学館の状況　その３" sheetId="70" r:id="rId24"/>
    <sheet name="図書館・図書室の利用状況" sheetId="61" r:id="rId25"/>
    <sheet name="長崎市永井記念館の利用状況" sheetId="60" r:id="rId26"/>
    <sheet name="長崎市文化財一覧" sheetId="71" r:id="rId27"/>
  </sheets>
  <definedNames>
    <definedName name="_xlnm.Print_Area" localSheetId="19">'長崎県美術館　その１'!$A$1:$M$29</definedName>
    <definedName name="_xlnm.Print_Area" localSheetId="20">'長崎県美術館　その２'!$A$1:$H$30</definedName>
    <definedName name="_xlnm.Print_Area" localSheetId="13">年齢別体位状況!$A$1:$AB$22</definedName>
    <definedName name="_xlnm.Print_Area" localSheetId="14">文化ホールの利用状況!$A$1:$X$27</definedName>
  </definedNames>
  <calcPr calcId="152511"/>
</workbook>
</file>

<file path=xl/calcChain.xml><?xml version="1.0" encoding="utf-8"?>
<calcChain xmlns="http://schemas.openxmlformats.org/spreadsheetml/2006/main">
  <c r="M18" i="77" l="1"/>
  <c r="J18" i="77"/>
  <c r="G18" i="77"/>
  <c r="C18" i="77"/>
  <c r="M17" i="77"/>
  <c r="J17" i="77"/>
  <c r="G17" i="77"/>
  <c r="C17" i="77"/>
  <c r="O15" i="77"/>
  <c r="N15" i="77"/>
  <c r="M15" i="77"/>
  <c r="L15" i="77"/>
  <c r="K15" i="77"/>
  <c r="J15" i="77"/>
  <c r="I15" i="77"/>
  <c r="H15" i="77"/>
  <c r="G15" i="77"/>
  <c r="F15" i="77"/>
  <c r="E15" i="77"/>
  <c r="D15" i="77"/>
  <c r="C15" i="77"/>
  <c r="B15" i="77"/>
  <c r="G15" i="76"/>
  <c r="C15" i="76"/>
  <c r="AL16" i="75" l="1"/>
  <c r="AC16" i="75"/>
  <c r="AB16" i="75"/>
  <c r="AA16" i="75" s="1"/>
  <c r="R16" i="75"/>
  <c r="Q16" i="75"/>
  <c r="P16" i="75"/>
  <c r="J16" i="75"/>
  <c r="G16" i="75"/>
  <c r="D16" i="75"/>
  <c r="AL15" i="75"/>
  <c r="AC15" i="75"/>
  <c r="AB15" i="75"/>
  <c r="AA15" i="75" s="1"/>
  <c r="AA13" i="75" s="1"/>
  <c r="R15" i="75"/>
  <c r="Q15" i="75"/>
  <c r="P15" i="75"/>
  <c r="J15" i="75"/>
  <c r="G15" i="75"/>
  <c r="G13" i="75" s="1"/>
  <c r="D15" i="75"/>
  <c r="AN13" i="75"/>
  <c r="AM13" i="75"/>
  <c r="AL13" i="75"/>
  <c r="AK13" i="75"/>
  <c r="AJ13" i="75"/>
  <c r="AI13" i="75"/>
  <c r="AH13" i="75"/>
  <c r="AG13" i="75"/>
  <c r="AF13" i="75"/>
  <c r="AE13" i="75"/>
  <c r="AD13" i="75"/>
  <c r="AC13" i="75"/>
  <c r="AB13" i="75"/>
  <c r="Z13" i="75"/>
  <c r="Y13" i="75"/>
  <c r="X13" i="75"/>
  <c r="W13" i="75"/>
  <c r="V13" i="75"/>
  <c r="U13" i="75"/>
  <c r="T13" i="75"/>
  <c r="S13" i="75"/>
  <c r="R13" i="75"/>
  <c r="Q13" i="75"/>
  <c r="P13" i="75"/>
  <c r="O13" i="75"/>
  <c r="N13" i="75"/>
  <c r="M13" i="75"/>
  <c r="L13" i="75"/>
  <c r="K13" i="75"/>
  <c r="J13" i="75"/>
  <c r="I13" i="75"/>
  <c r="H13" i="75"/>
  <c r="F13" i="75"/>
  <c r="E13" i="75"/>
  <c r="D13" i="75"/>
  <c r="N17" i="74"/>
  <c r="M17" i="74"/>
  <c r="L17" i="74"/>
  <c r="H17" i="74"/>
  <c r="E17" i="74"/>
  <c r="N16" i="74"/>
  <c r="M16" i="74"/>
  <c r="L16" i="74" s="1"/>
  <c r="H16" i="74"/>
  <c r="E16" i="74"/>
  <c r="N15" i="74"/>
  <c r="M15" i="74"/>
  <c r="L15" i="74" s="1"/>
  <c r="H15" i="74"/>
  <c r="E15" i="74"/>
  <c r="U13" i="74"/>
  <c r="T13" i="74"/>
  <c r="S13" i="74"/>
  <c r="R13" i="74"/>
  <c r="Q13" i="74"/>
  <c r="P13" i="74"/>
  <c r="O13" i="74"/>
  <c r="N13" i="74"/>
  <c r="M13" i="74"/>
  <c r="L13" i="74"/>
  <c r="K13" i="74"/>
  <c r="J13" i="74"/>
  <c r="I13" i="74"/>
  <c r="H13" i="74"/>
  <c r="G13" i="74"/>
  <c r="F13" i="74"/>
  <c r="E13" i="74" s="1"/>
  <c r="D13" i="74"/>
  <c r="C13" i="74"/>
  <c r="Y13" i="57" l="1"/>
  <c r="B25" i="70" l="1"/>
  <c r="B24" i="70"/>
  <c r="B23" i="70"/>
  <c r="B22" i="70"/>
  <c r="B20" i="70"/>
  <c r="B19" i="70"/>
  <c r="B18" i="70"/>
  <c r="B17" i="70"/>
  <c r="B15" i="70"/>
  <c r="B14" i="70"/>
  <c r="B13" i="70"/>
  <c r="B12" i="70"/>
  <c r="H10" i="70"/>
  <c r="G10" i="70"/>
  <c r="F10" i="70"/>
  <c r="E10" i="70"/>
  <c r="D10" i="70"/>
  <c r="C10" i="70"/>
  <c r="B10" i="70" s="1"/>
  <c r="B10" i="69"/>
  <c r="K9" i="69"/>
  <c r="H13" i="60" l="1"/>
  <c r="H12" i="60"/>
  <c r="C17" i="44" l="1"/>
  <c r="C18" i="44"/>
  <c r="C19" i="44"/>
  <c r="C20" i="44"/>
  <c r="C21" i="44"/>
  <c r="C22" i="44"/>
  <c r="C23" i="44"/>
  <c r="C24" i="44"/>
  <c r="C25" i="44"/>
  <c r="C26" i="44"/>
  <c r="C27" i="44"/>
  <c r="C16" i="44"/>
  <c r="B14" i="44"/>
  <c r="D14" i="44"/>
  <c r="E14" i="44"/>
  <c r="F14" i="44"/>
  <c r="G14" i="44"/>
  <c r="H14" i="44"/>
  <c r="I14" i="44"/>
  <c r="J14" i="44"/>
  <c r="K14" i="44"/>
  <c r="L14" i="44"/>
  <c r="M14" i="44"/>
  <c r="C14" i="44" l="1"/>
  <c r="E25" i="60" l="1"/>
  <c r="E24" i="60"/>
  <c r="E23" i="60"/>
  <c r="E22" i="60"/>
  <c r="E20" i="60"/>
  <c r="E19" i="60"/>
  <c r="E18" i="60"/>
  <c r="E17" i="60"/>
  <c r="E15" i="60"/>
  <c r="E14" i="60"/>
  <c r="E13" i="60"/>
  <c r="E12" i="60"/>
  <c r="R14" i="18" l="1"/>
  <c r="D10" i="61" l="1"/>
  <c r="J30" i="12" l="1"/>
  <c r="I30" i="12"/>
  <c r="K10" i="10"/>
  <c r="J8" i="9"/>
  <c r="K12" i="2" l="1"/>
  <c r="I8" i="12" l="1"/>
  <c r="H6" i="12"/>
  <c r="H6" i="11"/>
  <c r="I6" i="11"/>
  <c r="J10" i="10"/>
  <c r="K18" i="9"/>
  <c r="J18" i="9"/>
  <c r="K8" i="9"/>
  <c r="AI12" i="67"/>
  <c r="AH12" i="67"/>
  <c r="Z12" i="67"/>
  <c r="H12" i="67" s="1"/>
  <c r="Y12" i="67"/>
  <c r="K12" i="67"/>
  <c r="J12" i="67"/>
  <c r="G12" i="67" s="1"/>
  <c r="L13" i="66"/>
  <c r="AA12" i="2"/>
  <c r="P12" i="2"/>
  <c r="Q12" i="2"/>
  <c r="R12" i="2"/>
  <c r="S12" i="2"/>
  <c r="T12" i="2"/>
  <c r="U12" i="2"/>
  <c r="V12" i="2"/>
  <c r="W12" i="2"/>
  <c r="X12" i="2"/>
  <c r="Y12" i="2"/>
  <c r="Z12" i="2"/>
  <c r="O12" i="2"/>
  <c r="M12" i="2" s="1"/>
  <c r="N12" i="2"/>
  <c r="N13" i="2"/>
  <c r="N14" i="2"/>
  <c r="N15" i="2"/>
  <c r="M13" i="2"/>
  <c r="M14" i="2"/>
  <c r="M15" i="2"/>
  <c r="J12" i="2"/>
  <c r="I12" i="2"/>
  <c r="H13" i="2"/>
  <c r="H14" i="2"/>
  <c r="H15" i="2"/>
  <c r="G12" i="2"/>
  <c r="F12" i="2"/>
  <c r="E13" i="2"/>
  <c r="E14" i="2"/>
  <c r="E15" i="2"/>
  <c r="D12" i="2"/>
  <c r="C12" i="2"/>
  <c r="AD11" i="57"/>
  <c r="AC11" i="57"/>
  <c r="AB14" i="57"/>
  <c r="AA11" i="57"/>
  <c r="Z11" i="57"/>
  <c r="Y12" i="57"/>
  <c r="Y14" i="57"/>
  <c r="N11" i="57"/>
  <c r="O11" i="57"/>
  <c r="P11" i="57"/>
  <c r="Q11" i="57"/>
  <c r="R11" i="57"/>
  <c r="S11" i="57"/>
  <c r="T11" i="57"/>
  <c r="U11" i="57"/>
  <c r="V11" i="57"/>
  <c r="W11" i="57"/>
  <c r="X11" i="57"/>
  <c r="M11" i="57"/>
  <c r="L12" i="57"/>
  <c r="L13" i="57"/>
  <c r="L14" i="57"/>
  <c r="K12" i="57"/>
  <c r="K13" i="57"/>
  <c r="K14" i="57"/>
  <c r="I11" i="57"/>
  <c r="H11" i="57"/>
  <c r="G14" i="57"/>
  <c r="F11" i="57"/>
  <c r="E11" i="57"/>
  <c r="D14" i="57"/>
  <c r="C11" i="57"/>
  <c r="B11" i="57"/>
  <c r="X16" i="1"/>
  <c r="W16" i="1"/>
  <c r="V17" i="1"/>
  <c r="V18" i="1"/>
  <c r="V19" i="1"/>
  <c r="U16" i="1"/>
  <c r="T16" i="1"/>
  <c r="S17" i="1"/>
  <c r="S18" i="1"/>
  <c r="S19" i="1"/>
  <c r="N16" i="1"/>
  <c r="O16" i="1"/>
  <c r="P16" i="1"/>
  <c r="Q16" i="1"/>
  <c r="R16" i="1"/>
  <c r="M16" i="1"/>
  <c r="L18" i="1"/>
  <c r="L19" i="1"/>
  <c r="L17" i="1"/>
  <c r="K18" i="1"/>
  <c r="K19" i="1"/>
  <c r="K17" i="1"/>
  <c r="J19" i="1"/>
  <c r="I16" i="1"/>
  <c r="H16" i="1"/>
  <c r="G17" i="1"/>
  <c r="G18" i="1"/>
  <c r="G19" i="1"/>
  <c r="F16" i="1"/>
  <c r="E16" i="1"/>
  <c r="D18" i="1"/>
  <c r="D19" i="1"/>
  <c r="D17" i="1"/>
  <c r="C16" i="1"/>
  <c r="B16" i="1"/>
  <c r="K11" i="57" l="1"/>
  <c r="L11" i="57"/>
  <c r="V16" i="1"/>
  <c r="K16" i="1"/>
  <c r="L16" i="1"/>
  <c r="J17" i="1"/>
  <c r="G16" i="1"/>
  <c r="D16" i="1"/>
  <c r="AB11" i="57"/>
  <c r="S16" i="1"/>
  <c r="L15" i="2"/>
  <c r="L14" i="2"/>
  <c r="L13" i="2"/>
  <c r="H12" i="2"/>
  <c r="E12" i="2"/>
  <c r="Y11" i="57"/>
  <c r="J14" i="57"/>
  <c r="G11" i="57"/>
  <c r="D11" i="57"/>
  <c r="L12" i="2"/>
  <c r="J18" i="1"/>
  <c r="H27" i="12"/>
  <c r="H28" i="12"/>
  <c r="H29" i="12"/>
  <c r="H30" i="12"/>
  <c r="H26" i="12"/>
  <c r="J11" i="57" l="1"/>
  <c r="J16" i="1"/>
  <c r="B10" i="61"/>
  <c r="B25" i="60" l="1"/>
  <c r="H25" i="60" s="1"/>
  <c r="M25" i="60" s="1"/>
  <c r="B24" i="60"/>
  <c r="H24" i="60" s="1"/>
  <c r="M24" i="60" s="1"/>
  <c r="B23" i="60"/>
  <c r="H23" i="60" s="1"/>
  <c r="M23" i="60" s="1"/>
  <c r="B22" i="60"/>
  <c r="H22" i="60" s="1"/>
  <c r="M22" i="60" s="1"/>
  <c r="B20" i="60"/>
  <c r="H20" i="60" s="1"/>
  <c r="M20" i="60" s="1"/>
  <c r="B19" i="60"/>
  <c r="H19" i="60" s="1"/>
  <c r="B18" i="60"/>
  <c r="H18" i="60" s="1"/>
  <c r="M18" i="60" s="1"/>
  <c r="B17" i="60"/>
  <c r="H17" i="60" s="1"/>
  <c r="M17" i="60" s="1"/>
  <c r="B15" i="60"/>
  <c r="H15" i="60" s="1"/>
  <c r="M15" i="60" s="1"/>
  <c r="B14" i="60"/>
  <c r="H14" i="60" s="1"/>
  <c r="M14" i="60" s="1"/>
  <c r="B13" i="60"/>
  <c r="B12" i="60"/>
  <c r="K10" i="60"/>
  <c r="M19" i="60"/>
  <c r="M13" i="60"/>
  <c r="M12" i="60"/>
  <c r="B14" i="48"/>
  <c r="P12" i="18" l="1"/>
  <c r="O12" i="18"/>
  <c r="M12" i="18"/>
  <c r="I12" i="18"/>
  <c r="J12" i="18"/>
  <c r="K12" i="18"/>
  <c r="L12" i="18"/>
  <c r="H12" i="18"/>
  <c r="G27" i="18"/>
  <c r="G26" i="18"/>
  <c r="G25" i="18"/>
  <c r="G24" i="18"/>
  <c r="G22" i="18"/>
  <c r="G21" i="18"/>
  <c r="G20" i="18"/>
  <c r="G19" i="18"/>
  <c r="G17" i="18"/>
  <c r="G16" i="18"/>
  <c r="G15" i="18"/>
  <c r="G14" i="18"/>
  <c r="E12" i="18"/>
  <c r="F12" i="18"/>
  <c r="D12" i="18"/>
  <c r="C27" i="18"/>
  <c r="C26" i="18"/>
  <c r="C25" i="18"/>
  <c r="C24" i="18"/>
  <c r="C22" i="18"/>
  <c r="C21" i="18"/>
  <c r="C20" i="18"/>
  <c r="C19" i="18"/>
  <c r="C17" i="18"/>
  <c r="C16" i="18"/>
  <c r="C15" i="18"/>
  <c r="C14" i="18"/>
  <c r="C12" i="18"/>
  <c r="R27" i="18"/>
  <c r="R15" i="18"/>
  <c r="R16" i="18"/>
  <c r="R17" i="18"/>
  <c r="R19" i="18"/>
  <c r="R20" i="18"/>
  <c r="R21" i="18"/>
  <c r="R22" i="18"/>
  <c r="R24" i="18"/>
  <c r="R25" i="18"/>
  <c r="R26" i="18"/>
  <c r="G12" i="18" l="1"/>
  <c r="B12" i="18" s="1"/>
  <c r="H10" i="12"/>
  <c r="C12" i="67" l="1"/>
  <c r="P13" i="66"/>
  <c r="G13" i="66"/>
  <c r="C13" i="66"/>
  <c r="AG12" i="67" l="1"/>
  <c r="X12" i="67"/>
  <c r="I12" i="67"/>
  <c r="F12" i="67" l="1"/>
  <c r="F10" i="61"/>
  <c r="E10" i="61"/>
  <c r="C10" i="61"/>
  <c r="E10" i="60" l="1"/>
  <c r="L10" i="60"/>
  <c r="J10" i="60"/>
  <c r="I10" i="60"/>
  <c r="H10" i="60"/>
  <c r="G10" i="60"/>
  <c r="F10" i="60"/>
  <c r="C10" i="60"/>
  <c r="M10" i="60" l="1"/>
  <c r="B27" i="18"/>
  <c r="Q27" i="18" s="1"/>
  <c r="B26" i="18"/>
  <c r="Q26" i="18" s="1"/>
  <c r="B25" i="18"/>
  <c r="Q25" i="18" s="1"/>
  <c r="B24" i="18"/>
  <c r="Q24" i="18" s="1"/>
  <c r="B22" i="18"/>
  <c r="Q22" i="18" s="1"/>
  <c r="B21" i="18"/>
  <c r="Q21" i="18" s="1"/>
  <c r="B20" i="18"/>
  <c r="Q20" i="18" s="1"/>
  <c r="B19" i="18"/>
  <c r="Q19" i="18" s="1"/>
  <c r="B17" i="18"/>
  <c r="Q17" i="18" s="1"/>
  <c r="B16" i="18"/>
  <c r="Q16" i="18" s="1"/>
  <c r="B15" i="18"/>
  <c r="Q15" i="18" s="1"/>
  <c r="B14" i="18"/>
  <c r="Q14" i="18" s="1"/>
  <c r="Q12" i="18"/>
  <c r="F11" i="49" l="1"/>
  <c r="G11" i="49"/>
  <c r="H11" i="49"/>
  <c r="I11" i="49"/>
  <c r="J11" i="49"/>
  <c r="K11" i="49"/>
  <c r="L11" i="49"/>
  <c r="E11" i="49"/>
  <c r="D11" i="49"/>
  <c r="D12" i="57" l="1"/>
  <c r="D13" i="57"/>
  <c r="AB13" i="57"/>
  <c r="J13" i="57"/>
  <c r="G13" i="57"/>
  <c r="AB12" i="57"/>
  <c r="J12" i="57"/>
  <c r="G12" i="57"/>
  <c r="H10" i="45" l="1"/>
  <c r="G10" i="45"/>
  <c r="F10" i="45"/>
  <c r="E10" i="45"/>
  <c r="D10" i="45"/>
  <c r="M14" i="48" l="1"/>
  <c r="L14" i="48"/>
  <c r="K14" i="48"/>
  <c r="J14" i="48"/>
  <c r="I14" i="48"/>
  <c r="H14" i="48"/>
  <c r="G14" i="48"/>
  <c r="F14" i="48"/>
  <c r="E14" i="48"/>
  <c r="D14" i="48"/>
  <c r="C14" i="48"/>
  <c r="J8" i="12" l="1"/>
  <c r="I13" i="10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I19" i="10"/>
  <c r="I18" i="10"/>
  <c r="I17" i="10"/>
  <c r="I16" i="10"/>
  <c r="I15" i="10"/>
  <c r="I14" i="10"/>
  <c r="I12" i="10"/>
  <c r="I20" i="9"/>
  <c r="I19" i="9"/>
  <c r="I16" i="9"/>
  <c r="I15" i="9"/>
  <c r="I14" i="9"/>
  <c r="I13" i="9"/>
  <c r="I12" i="9"/>
  <c r="I11" i="9"/>
  <c r="I10" i="9"/>
  <c r="G6" i="11" l="1"/>
  <c r="I8" i="9"/>
  <c r="I18" i="9"/>
  <c r="H8" i="12"/>
  <c r="I10" i="10"/>
  <c r="B10" i="60"/>
  <c r="D10" i="60"/>
</calcChain>
</file>

<file path=xl/sharedStrings.xml><?xml version="1.0" encoding="utf-8"?>
<sst xmlns="http://schemas.openxmlformats.org/spreadsheetml/2006/main" count="1883" uniqueCount="1146">
  <si>
    <t>深堀陣屋跡のアコウ</t>
    <rPh sb="0" eb="2">
      <t>ふかほり</t>
    </rPh>
    <rPh sb="2" eb="4">
      <t>じんや</t>
    </rPh>
    <rPh sb="4" eb="5">
      <t>あと</t>
    </rPh>
    <phoneticPr fontId="12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</si>
  <si>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2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</si>
  <si>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</si>
  <si>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(単位　　日、人）</t>
    <rPh sb="1" eb="3">
      <t>タンイ</t>
    </rPh>
    <rPh sb="5" eb="6">
      <t>ヒ</t>
    </rPh>
    <rPh sb="7" eb="8">
      <t>ニン</t>
    </rPh>
    <phoneticPr fontId="2"/>
  </si>
  <si>
    <t>総数</t>
    <rPh sb="0" eb="1">
      <t>ソウ</t>
    </rPh>
    <rPh sb="1" eb="2">
      <t>スウ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</si>
  <si>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</si>
  <si>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</si>
  <si>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大学生</t>
    <rPh sb="0" eb="1">
      <t>ダイ</t>
    </rPh>
    <rPh sb="1" eb="3">
      <t>ガクセイ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</si>
  <si>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</si>
  <si>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</si>
  <si>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</si>
  <si>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５月　</t>
    <rPh sb="1" eb="2">
      <t>ガツ</t>
    </rPh>
    <phoneticPr fontId="8"/>
  </si>
  <si>
    <t>６月　</t>
    <rPh sb="1" eb="2">
      <t>ガツ</t>
    </rPh>
    <phoneticPr fontId="8"/>
  </si>
  <si>
    <t>７月　</t>
    <rPh sb="1" eb="2">
      <t>ガツ</t>
    </rPh>
    <phoneticPr fontId="8"/>
  </si>
  <si>
    <t>８月　</t>
    <rPh sb="1" eb="2">
      <t>ガツ</t>
    </rPh>
    <phoneticPr fontId="8"/>
  </si>
  <si>
    <t>９月　</t>
    <rPh sb="1" eb="2">
      <t>ガツ</t>
    </rPh>
    <phoneticPr fontId="8"/>
  </si>
  <si>
    <t>１０月　</t>
    <rPh sb="2" eb="3">
      <t>ガツ</t>
    </rPh>
    <phoneticPr fontId="8"/>
  </si>
  <si>
    <t>１１月　</t>
    <rPh sb="2" eb="3">
      <t>ガツ</t>
    </rPh>
    <phoneticPr fontId="8"/>
  </si>
  <si>
    <t>１２月　</t>
    <rPh sb="2" eb="3">
      <t>ガツ</t>
    </rPh>
    <phoneticPr fontId="8"/>
  </si>
  <si>
    <t>２月　</t>
    <rPh sb="1" eb="2">
      <t>ガツ</t>
    </rPh>
    <phoneticPr fontId="8"/>
  </si>
  <si>
    <t>３月　</t>
    <rPh sb="1" eb="2">
      <t>ガツ</t>
    </rPh>
    <phoneticPr fontId="8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</si>
  <si>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2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</si>
  <si>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</si>
  <si>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2"/>
  </si>
  <si>
    <t>利用可能
日数</t>
  </si>
  <si>
    <t>映画
展示会等</t>
  </si>
  <si>
    <t>シニア（70歳以上）</t>
    <rPh sb="6" eb="9">
      <t>サイイジョウ</t>
    </rPh>
    <phoneticPr fontId="2"/>
  </si>
  <si>
    <t>(単位　　件、人）</t>
    <rPh sb="1" eb="3">
      <t>タンイ</t>
    </rPh>
    <rPh sb="5" eb="6">
      <t>ケン</t>
    </rPh>
    <rPh sb="7" eb="8">
      <t>ニン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</si>
  <si>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</si>
  <si>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</si>
  <si>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2"/>
  </si>
  <si>
    <t>間の瀬狂言</t>
    <rPh sb="0" eb="1">
      <t>ま</t>
    </rPh>
    <rPh sb="2" eb="3">
      <t>せ</t>
    </rPh>
    <rPh sb="3" eb="5">
      <t>きょうげん</t>
    </rPh>
    <phoneticPr fontId="12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</si>
  <si>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2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</si>
  <si>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2" type="Hiragana"/>
  </si>
  <si>
    <t>太田尾の大クス</t>
    <rPh sb="0" eb="2">
      <t>おおた</t>
    </rPh>
    <rPh sb="2" eb="3">
      <t>お</t>
    </rPh>
    <rPh sb="4" eb="5">
      <t>おお</t>
    </rPh>
    <phoneticPr fontId="12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</si>
  <si>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2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</si>
  <si>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2" type="Hiragana"/>
  </si>
  <si>
    <t>シーボルト関係資料</t>
    <rPh sb="5" eb="7">
      <t>かんけい</t>
    </rPh>
    <rPh sb="7" eb="9">
      <t>しりょう</t>
    </rPh>
    <phoneticPr fontId="12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</si>
  <si>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2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</si>
  <si>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2" type="Hiragana"/>
  </si>
  <si>
    <t>高木家墓地</t>
    <rPh sb="0" eb="2">
      <t>たかき</t>
    </rPh>
    <rPh sb="2" eb="3">
      <t>いえ</t>
    </rPh>
    <rPh sb="3" eb="5">
      <t>ぼち</t>
    </rPh>
    <phoneticPr fontId="12" type="Hiragana"/>
  </si>
  <si>
    <t>式見のエノキ</t>
    <rPh sb="0" eb="1">
      <t>しき</t>
    </rPh>
    <rPh sb="1" eb="2">
      <t>み</t>
    </rPh>
    <phoneticPr fontId="12" type="Hiragana"/>
  </si>
  <si>
    <t>開館
日数</t>
    <rPh sb="0" eb="2">
      <t>カイカン</t>
    </rPh>
    <rPh sb="3" eb="5">
      <t>ニッスウ</t>
    </rPh>
    <phoneticPr fontId="2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</si>
  <si>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2"/>
  </si>
  <si>
    <t>花月</t>
    <rPh sb="0" eb="2">
      <t>かげつ</t>
    </rPh>
    <phoneticPr fontId="12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</si>
  <si>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2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</si>
  <si>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2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</si>
  <si>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</si>
  <si>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2" type="Hiragana"/>
  </si>
  <si>
    <t>後藤家墓地</t>
    <rPh sb="0" eb="2">
      <t>ごとう</t>
    </rPh>
    <rPh sb="2" eb="3">
      <t>いえ</t>
    </rPh>
    <rPh sb="3" eb="5">
      <t>ぼち</t>
    </rPh>
    <phoneticPr fontId="12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</si>
  <si>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2" type="Hiragana"/>
  </si>
  <si>
    <t>東海の墓</t>
    <rPh sb="0" eb="2">
      <t>とうかい</t>
    </rPh>
    <rPh sb="3" eb="4">
      <t>はか</t>
    </rPh>
    <phoneticPr fontId="12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</si>
  <si>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2" type="Hiragana"/>
  </si>
  <si>
    <t>発心寺の梵鐘</t>
    <rPh sb="0" eb="2">
      <t>ほっしん</t>
    </rPh>
    <rPh sb="2" eb="3">
      <t>てら</t>
    </rPh>
    <rPh sb="4" eb="6">
      <t>ぼんしょう</t>
    </rPh>
    <phoneticPr fontId="12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</si>
  <si>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2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</si>
  <si>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2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</si>
  <si>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2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</si>
  <si>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2" type="Hiragana"/>
  </si>
  <si>
    <t>脇岬ノアサガオ群落</t>
    <rPh sb="0" eb="1">
      <t>わき</t>
    </rPh>
    <rPh sb="1" eb="2">
      <t>みさき</t>
    </rPh>
    <rPh sb="7" eb="9">
      <t>ぐんらく</t>
    </rPh>
    <phoneticPr fontId="12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</si>
  <si>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2" type="Hiragana"/>
  </si>
  <si>
    <t>川原大池樹林</t>
    <rPh sb="0" eb="2">
      <t>かわら</t>
    </rPh>
    <rPh sb="2" eb="4">
      <t>おおいけ</t>
    </rPh>
    <rPh sb="4" eb="6">
      <t>じゅりん</t>
    </rPh>
    <phoneticPr fontId="12" type="Hiragana"/>
  </si>
  <si>
    <t>琴海のカネコシダ群落</t>
    <rPh sb="0" eb="2">
      <t>きんかい</t>
    </rPh>
    <rPh sb="8" eb="10">
      <t>ぐんらく</t>
    </rPh>
    <phoneticPr fontId="12" type="Hiragana"/>
  </si>
  <si>
    <t>琴海のヒイラギ</t>
    <rPh sb="0" eb="2">
      <t>きんかい</t>
    </rPh>
    <phoneticPr fontId="12" type="Hiragana"/>
  </si>
  <si>
    <t>脇岬のビーチロック</t>
    <rPh sb="0" eb="1">
      <t>わき</t>
    </rPh>
    <rPh sb="1" eb="2">
      <t>みさき</t>
    </rPh>
    <phoneticPr fontId="12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</si>
  <si>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2" type="Hiragana"/>
  </si>
  <si>
    <t>観音寺の梵鐘</t>
    <rPh sb="0" eb="3">
      <t>かんのんじ</t>
    </rPh>
    <rPh sb="4" eb="5">
      <t>ぼん</t>
    </rPh>
    <rPh sb="5" eb="6">
      <t>かね</t>
    </rPh>
    <phoneticPr fontId="12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</si>
  <si>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2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</si>
  <si>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2" type="Hiragana"/>
  </si>
  <si>
    <t>石版「キリシタン暦」</t>
    <rPh sb="0" eb="2">
      <t>せきばん</t>
    </rPh>
    <rPh sb="8" eb="9">
      <t>れき</t>
    </rPh>
    <phoneticPr fontId="12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</si>
  <si>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2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</si>
  <si>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2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</si>
  <si>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2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</si>
  <si>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2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</si>
  <si>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2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</si>
  <si>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2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</si>
  <si>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2" type="Hiragana"/>
  </si>
  <si>
    <t>県別</t>
    <rPh sb="0" eb="1">
      <t>ケン</t>
    </rPh>
    <rPh sb="1" eb="2">
      <t>ベツ</t>
    </rPh>
    <phoneticPr fontId="2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</si>
  <si>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2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</si>
  <si>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2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</si>
  <si>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2" type="Hiragana"/>
  </si>
  <si>
    <t>枯松神社</t>
    <rPh sb="0" eb="1">
      <t>か</t>
    </rPh>
    <rPh sb="1" eb="2">
      <t>まつ</t>
    </rPh>
    <rPh sb="2" eb="4">
      <t>じんじゃ</t>
    </rPh>
    <phoneticPr fontId="12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</si>
  <si>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2" type="Hiragana"/>
  </si>
  <si>
    <t>ド・ロ神父　大平作業場跡</t>
    <rPh sb="3" eb="5">
      <t>しんぷ</t>
    </rPh>
    <rPh sb="6" eb="8">
      <t>おおひら</t>
    </rPh>
    <rPh sb="8" eb="10">
      <t>さぎょう</t>
    </rPh>
    <rPh sb="10" eb="11">
      <t>ば</t>
    </rPh>
    <rPh sb="11" eb="12">
      <t>あと</t>
    </rPh>
    <phoneticPr fontId="12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</si>
  <si>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2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</si>
  <si>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2" type="Hiragana"/>
  </si>
  <si>
    <t>神浦氏墓地</t>
    <rPh sb="0" eb="2">
      <t>かみうら</t>
    </rPh>
    <rPh sb="2" eb="3">
      <t>し</t>
    </rPh>
    <rPh sb="3" eb="5">
      <t>ぼち</t>
    </rPh>
    <phoneticPr fontId="12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</si>
  <si>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2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</si>
  <si>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2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</si>
  <si>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2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</si>
  <si>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2" type="Hiragana"/>
  </si>
  <si>
    <t>伊王島灯台公園</t>
    <rPh sb="0" eb="3">
      <t>いおうじま</t>
    </rPh>
    <rPh sb="3" eb="5">
      <t>とうだい</t>
    </rPh>
    <rPh sb="5" eb="7">
      <t>こうえん</t>
    </rPh>
    <phoneticPr fontId="12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</si>
  <si>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2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</si>
  <si>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2" type="Hiragana"/>
  </si>
  <si>
    <t>藤田尾のヤブツバキ</t>
    <rPh sb="0" eb="2">
      <t>ふじた</t>
    </rPh>
    <rPh sb="2" eb="3">
      <t>お</t>
    </rPh>
    <phoneticPr fontId="12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</si>
  <si>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2" type="Hiragana"/>
  </si>
  <si>
    <t>戸根渓谷ヒスイ</t>
    <rPh sb="0" eb="2">
      <t>とね</t>
    </rPh>
    <rPh sb="2" eb="4">
      <t>けいこく</t>
    </rPh>
    <phoneticPr fontId="12" type="Hiragana"/>
  </si>
  <si>
    <t>馬込教会</t>
    <rPh sb="0" eb="2">
      <t>まごめ</t>
    </rPh>
    <rPh sb="2" eb="4">
      <t>きょうかい</t>
    </rPh>
    <phoneticPr fontId="12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</si>
  <si>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</si>
  <si>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2" type="Hiragana"/>
  </si>
  <si>
    <t>４　　　学　　　年</t>
    <rPh sb="4" eb="5">
      <t>ガク</t>
    </rPh>
    <rPh sb="8" eb="9">
      <t>トシ</t>
    </rPh>
    <phoneticPr fontId="2"/>
  </si>
  <si>
    <t>５　　　学　　　年</t>
    <rPh sb="4" eb="5">
      <t>ガク</t>
    </rPh>
    <rPh sb="8" eb="9">
      <t>トシ</t>
    </rPh>
    <phoneticPr fontId="2"/>
  </si>
  <si>
    <t>６　　　学　　　年</t>
    <rPh sb="4" eb="5">
      <t>ガク</t>
    </rPh>
    <rPh sb="8" eb="9">
      <t>トシ</t>
    </rPh>
    <phoneticPr fontId="2"/>
  </si>
  <si>
    <t>&lt;県指定史跡&gt;（13）</t>
    <rPh sb="1" eb="2">
      <t>けん</t>
    </rPh>
    <rPh sb="2" eb="4">
      <t>してい</t>
    </rPh>
    <rPh sb="4" eb="6">
      <t>しせき</t>
    </rPh>
    <phoneticPr fontId="12" type="Hiragana"/>
  </si>
  <si>
    <t>岡山</t>
    <rPh sb="0" eb="2">
      <t>オカヤマ</t>
    </rPh>
    <phoneticPr fontId="2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</si>
  <si>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</si>
  <si>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</si>
  <si>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専攻</t>
    <rPh sb="0" eb="1">
      <t>セン</t>
    </rPh>
    <rPh sb="1" eb="2">
      <t>コウ</t>
    </rPh>
    <phoneticPr fontId="2"/>
  </si>
  <si>
    <t>１学年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</si>
  <si>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</si>
  <si>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4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</si>
  <si>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4"/>
  </si>
  <si>
    <t>イベント</t>
    <phoneticPr fontId="2"/>
  </si>
  <si>
    <t>興福寺山門</t>
    <rPh sb="0" eb="3">
      <t>こうふくじ</t>
    </rPh>
    <rPh sb="3" eb="5">
      <t>さんもん</t>
    </rPh>
    <phoneticPr fontId="12" type="Hiragana"/>
  </si>
  <si>
    <t>興福寺寺域</t>
    <rPh sb="0" eb="3">
      <t>こうふくじ</t>
    </rPh>
    <rPh sb="3" eb="4">
      <t>てら</t>
    </rPh>
    <rPh sb="4" eb="5">
      <t>いき</t>
    </rPh>
    <phoneticPr fontId="12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</si>
  <si>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2" type="Hiragana"/>
  </si>
  <si>
    <t>五官の墓</t>
    <rPh sb="0" eb="2">
      <t>ごかん</t>
    </rPh>
    <rPh sb="3" eb="4">
      <t>はか</t>
    </rPh>
    <phoneticPr fontId="12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</si>
  <si>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2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</si>
  <si>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2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</si>
  <si>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2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</si>
  <si>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2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</si>
  <si>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</si>
  <si>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2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</si>
  <si>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2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</si>
  <si>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2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</si>
  <si>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2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</si>
  <si>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2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</si>
  <si>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2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</si>
  <si>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2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</si>
  <si>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2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</si>
  <si>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2" type="Hiragana"/>
  </si>
  <si>
    <t>トードス・オス・サントス跡</t>
    <rPh sb="12" eb="13">
      <t>あと</t>
    </rPh>
    <phoneticPr fontId="12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</si>
  <si>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2" type="Hiragana"/>
  </si>
  <si>
    <t>荒木宗太郎墓地</t>
    <rPh sb="0" eb="2">
      <t>あらき</t>
    </rPh>
    <rPh sb="2" eb="5">
      <t>そうたろう</t>
    </rPh>
    <rPh sb="5" eb="7">
      <t>ぼち</t>
    </rPh>
    <phoneticPr fontId="12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</si>
  <si>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</si>
  <si>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2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</si>
  <si>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2" type="Hiragana"/>
  </si>
  <si>
    <t>中の茶屋</t>
    <rPh sb="0" eb="1">
      <t>なか</t>
    </rPh>
    <rPh sb="2" eb="4">
      <t>ちゃや</t>
    </rPh>
    <phoneticPr fontId="12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</si>
  <si>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</si>
  <si>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2" type="Hiragana"/>
  </si>
  <si>
    <t>末次船絵馬</t>
    <rPh sb="0" eb="2">
      <t>すえつぐ</t>
    </rPh>
    <rPh sb="2" eb="3">
      <t>ふね</t>
    </rPh>
    <rPh sb="3" eb="5">
      <t>えま</t>
    </rPh>
    <phoneticPr fontId="12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</si>
  <si>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2" type="Hiragana"/>
  </si>
  <si>
    <t>江崎べっ甲店</t>
    <rPh sb="0" eb="2">
      <t>えざき</t>
    </rPh>
    <rPh sb="4" eb="5">
      <t>こう</t>
    </rPh>
    <rPh sb="5" eb="6">
      <t>てん</t>
    </rPh>
    <phoneticPr fontId="12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</si>
  <si>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2" type="Hiragana"/>
  </si>
  <si>
    <t>&lt;県指定名勝&gt;（1）</t>
    <rPh sb="1" eb="2">
      <t>けん</t>
    </rPh>
    <rPh sb="2" eb="4">
      <t>してい</t>
    </rPh>
    <rPh sb="4" eb="6">
      <t>めいしょう</t>
    </rPh>
    <phoneticPr fontId="12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</si>
  <si>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2" type="Hiragana"/>
  </si>
  <si>
    <t>池上家住宅</t>
    <rPh sb="0" eb="2">
      <t>いけがみ</t>
    </rPh>
    <rPh sb="2" eb="3">
      <t>いえ</t>
    </rPh>
    <rPh sb="3" eb="5">
      <t>じゅうたく</t>
    </rPh>
    <phoneticPr fontId="12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</si>
  <si>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2" type="Hiragana"/>
  </si>
  <si>
    <t>滝の観音</t>
    <rPh sb="0" eb="1">
      <t>たき</t>
    </rPh>
    <rPh sb="2" eb="4">
      <t>かんのん</t>
    </rPh>
    <phoneticPr fontId="12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</si>
  <si>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2" type="Hiragana"/>
  </si>
  <si>
    <t>日見トンネル（一基）</t>
    <rPh sb="0" eb="1">
      <t>ひ</t>
    </rPh>
    <rPh sb="1" eb="2">
      <t>み</t>
    </rPh>
    <rPh sb="7" eb="9">
      <t>いっき</t>
    </rPh>
    <phoneticPr fontId="12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</si>
  <si>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2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</si>
  <si>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2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</si>
  <si>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2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</si>
  <si>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2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</si>
  <si>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</si>
  <si>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　本表は、長崎市内の短期大学の概況を掲げたものである。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タンキ</t>
    </rPh>
    <rPh sb="12" eb="14">
      <t>ダイガク</t>
    </rPh>
    <rPh sb="15" eb="17">
      <t>ガイキョウ</t>
    </rPh>
    <rPh sb="18" eb="19">
      <t>カカ</t>
    </rPh>
    <phoneticPr fontId="2"/>
  </si>
  <si>
    <t>　本表は、長崎市内の大学の概況を掲げたものである。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ダイガク</t>
    </rPh>
    <rPh sb="13" eb="15">
      <t>ガイキョウ</t>
    </rPh>
    <rPh sb="16" eb="17">
      <t>カカ</t>
    </rPh>
    <phoneticPr fontId="2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</si>
  <si>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2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</si>
  <si>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2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</si>
  <si>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2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</si>
  <si>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2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</si>
  <si>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2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</si>
  <si>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2" type="Hiragana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</si>
  <si>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2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</si>
  <si>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2" type="Hiragana"/>
  </si>
  <si>
    <t>長崎くんちの奉納踊</t>
    <rPh sb="0" eb="2">
      <t>ながさき</t>
    </rPh>
    <rPh sb="6" eb="8">
      <t>ほうのう</t>
    </rPh>
    <rPh sb="8" eb="9">
      <t>おどり</t>
    </rPh>
    <phoneticPr fontId="12" type="Hiragana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</si>
  <si>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2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</si>
  <si>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2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</si>
  <si>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2" type="Hiragana"/>
  </si>
  <si>
    <t>埼玉</t>
    <rPh sb="0" eb="2">
      <t>サイタマ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</si>
  <si>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</si>
  <si>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</si>
  <si>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2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</si>
  <si>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2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</si>
  <si>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2" type="Hiragana"/>
  </si>
  <si>
    <t>千葉</t>
    <rPh sb="0" eb="2">
      <t>チバ</t>
    </rPh>
    <phoneticPr fontId="2"/>
  </si>
  <si>
    <t>三重</t>
    <rPh sb="0" eb="2">
      <t>ミエ</t>
    </rPh>
    <phoneticPr fontId="2"/>
  </si>
  <si>
    <t>山口</t>
    <rPh sb="0" eb="2">
      <t>ヤマグチ</t>
    </rPh>
    <phoneticPr fontId="2"/>
  </si>
  <si>
    <t>その他</t>
  </si>
  <si>
    <t>佐賀</t>
    <rPh sb="0" eb="2">
      <t>サガ</t>
    </rPh>
    <phoneticPr fontId="2"/>
  </si>
  <si>
    <t>熊本</t>
    <rPh sb="0" eb="2">
      <t>クマモト</t>
    </rPh>
    <phoneticPr fontId="2"/>
  </si>
  <si>
    <t>静岡</t>
    <rPh sb="0" eb="2">
      <t>シズオカ</t>
    </rPh>
    <phoneticPr fontId="2"/>
  </si>
  <si>
    <t>グラバー家墓地</t>
    <rPh sb="4" eb="5">
      <t>いえ</t>
    </rPh>
    <rPh sb="5" eb="7">
      <t>ぼち</t>
    </rPh>
    <phoneticPr fontId="12" type="Hiragana"/>
  </si>
  <si>
    <t>総　　　　　　　　　　数</t>
    <rPh sb="0" eb="1">
      <t>フサ</t>
    </rPh>
    <rPh sb="11" eb="12">
      <t>カズ</t>
    </rPh>
    <phoneticPr fontId="2"/>
  </si>
  <si>
    <t>園　　数</t>
    <rPh sb="0" eb="1">
      <t>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</si>
  <si>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</si>
  <si>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　　　　　　　園</t>
    <rPh sb="7" eb="8">
      <t>エン</t>
    </rPh>
    <phoneticPr fontId="2"/>
  </si>
  <si>
    <t>　　  　 　５月</t>
    <rPh sb="8" eb="9">
      <t>ガツ</t>
    </rPh>
    <phoneticPr fontId="2"/>
  </si>
  <si>
    <t>　　  　 　６月</t>
    <rPh sb="8" eb="9">
      <t>ガツ</t>
    </rPh>
    <phoneticPr fontId="2"/>
  </si>
  <si>
    <t>　　  　 　７月</t>
    <rPh sb="8" eb="9">
      <t>ガツ</t>
    </rPh>
    <phoneticPr fontId="2"/>
  </si>
  <si>
    <t>　　  　 　８月</t>
    <rPh sb="8" eb="9">
      <t>ガツ</t>
    </rPh>
    <phoneticPr fontId="2"/>
  </si>
  <si>
    <t>　　  　 　９月</t>
    <rPh sb="8" eb="9">
      <t>ガツ</t>
    </rPh>
    <phoneticPr fontId="2"/>
  </si>
  <si>
    <t>　　  　 １０月</t>
    <rPh sb="8" eb="9">
      <t>ガツ</t>
    </rPh>
    <phoneticPr fontId="2"/>
  </si>
  <si>
    <t>　　  　 １１月</t>
    <rPh sb="8" eb="9">
      <t>ガツ</t>
    </rPh>
    <phoneticPr fontId="2"/>
  </si>
  <si>
    <t>　　　　　　　　　　児　　　　　　　　　　　　　　　数</t>
    <rPh sb="10" eb="11">
      <t>コ</t>
    </rPh>
    <rPh sb="26" eb="27">
      <t>カズ</t>
    </rPh>
    <phoneticPr fontId="2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</si>
  <si>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2" type="Hiragana"/>
  </si>
  <si>
    <t>岩立神社のエノキ</t>
    <rPh sb="0" eb="2">
      <t>いわだて</t>
    </rPh>
    <rPh sb="2" eb="4">
      <t>じんじゃ</t>
    </rPh>
    <phoneticPr fontId="12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</si>
  <si>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2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</si>
  <si>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2"/>
  </si>
  <si>
    <t>（　本　務　者　）</t>
    <rPh sb="2" eb="3">
      <t>ホン</t>
    </rPh>
    <rPh sb="4" eb="5">
      <t>ツトム</t>
    </rPh>
    <rPh sb="6" eb="7">
      <t>シャ</t>
    </rPh>
    <phoneticPr fontId="2"/>
  </si>
  <si>
    <t>国　　　　　立</t>
    <rPh sb="0" eb="1">
      <t>クニ</t>
    </rPh>
    <rPh sb="6" eb="7">
      <t>タテ</t>
    </rPh>
    <phoneticPr fontId="2"/>
  </si>
  <si>
    <t>学校数</t>
    <rPh sb="0" eb="2">
      <t>ガッコウ</t>
    </rPh>
    <rPh sb="2" eb="3">
      <t>スウ</t>
    </rPh>
    <phoneticPr fontId="2"/>
  </si>
  <si>
    <t>職　　　　　員　　　　　数</t>
    <rPh sb="0" eb="1">
      <t>ショク</t>
    </rPh>
    <rPh sb="6" eb="7">
      <t>イン</t>
    </rPh>
    <rPh sb="12" eb="13">
      <t>スウ</t>
    </rPh>
    <phoneticPr fontId="2"/>
  </si>
  <si>
    <t>学　校　医</t>
    <rPh sb="0" eb="1">
      <t>ガク</t>
    </rPh>
    <rPh sb="2" eb="3">
      <t>コウ</t>
    </rPh>
    <rPh sb="4" eb="5">
      <t>イ</t>
    </rPh>
    <phoneticPr fontId="2"/>
  </si>
  <si>
    <t>　　　　　　　　　児　</t>
    <rPh sb="9" eb="10">
      <t>コ</t>
    </rPh>
    <phoneticPr fontId="2"/>
  </si>
  <si>
    <t>　　　　　　　　　　　　　　　　　童　　　　　　　　　　　　　　　　　　　　　　　　　　　　　　　　数</t>
    <rPh sb="17" eb="18">
      <t>ワラベ</t>
    </rPh>
    <rPh sb="50" eb="51">
      <t>スウ</t>
    </rPh>
    <phoneticPr fontId="2"/>
  </si>
  <si>
    <t>歯　科　医</t>
    <rPh sb="0" eb="1">
      <t>ハ</t>
    </rPh>
    <rPh sb="2" eb="3">
      <t>カ</t>
    </rPh>
    <rPh sb="4" eb="5">
      <t>イ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</si>
  <si>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</si>
  <si>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（再掲）</t>
    <rPh sb="1" eb="3">
      <t>サイケイ</t>
    </rPh>
    <phoneticPr fontId="2"/>
  </si>
  <si>
    <t>　　の　　　概　　　況</t>
    <rPh sb="6" eb="7">
      <t>オオムネ</t>
    </rPh>
    <rPh sb="10" eb="11">
      <t>イワン</t>
    </rPh>
    <phoneticPr fontId="2"/>
  </si>
  <si>
    <t>教　　　　　　　　　　員　　　　　　　　　　数</t>
    <rPh sb="0" eb="1">
      <t>キョウ</t>
    </rPh>
    <rPh sb="11" eb="12">
      <t>イン</t>
    </rPh>
    <rPh sb="22" eb="23">
      <t>スウ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</si>
  <si>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</si>
  <si>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生　　　　　　　　　　　　　　徒　　　　　　　　　　　　　　　　数</t>
    <rPh sb="0" eb="1">
      <t>ショウ</t>
    </rPh>
    <rPh sb="15" eb="16">
      <t>タダ</t>
    </rPh>
    <rPh sb="32" eb="33">
      <t>カズ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</si>
  <si>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</si>
  <si>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（　本　　　務　　　者　）</t>
    <rPh sb="2" eb="3">
      <t>ホン</t>
    </rPh>
    <rPh sb="6" eb="7">
      <t>ツトム</t>
    </rPh>
    <rPh sb="10" eb="11">
      <t>シャ</t>
    </rPh>
    <phoneticPr fontId="2"/>
  </si>
  <si>
    <t>総　　　　　　　　　　　　数</t>
    <rPh sb="0" eb="1">
      <t>フサ</t>
    </rPh>
    <rPh sb="13" eb="14">
      <t>カズ</t>
    </rPh>
    <phoneticPr fontId="2"/>
  </si>
  <si>
    <t>生　徒　数</t>
    <rPh sb="0" eb="1">
      <t>ショウ</t>
    </rPh>
    <rPh sb="2" eb="3">
      <t>タダ</t>
    </rPh>
    <rPh sb="4" eb="5">
      <t>カズ</t>
    </rPh>
    <phoneticPr fontId="2"/>
  </si>
  <si>
    <t>（再　掲）</t>
    <rPh sb="1" eb="2">
      <t>サイ</t>
    </rPh>
    <rPh sb="3" eb="4">
      <t>ケイ</t>
    </rPh>
    <phoneticPr fontId="2"/>
  </si>
  <si>
    <t>　　校　　　の　　　概　　　況</t>
    <rPh sb="2" eb="3">
      <t>コウ</t>
    </rPh>
    <rPh sb="10" eb="11">
      <t>オオムネ</t>
    </rPh>
    <rPh sb="14" eb="15">
      <t>イワン</t>
    </rPh>
    <phoneticPr fontId="2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</si>
  <si>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4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</si>
  <si>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</si>
  <si>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</si>
  <si>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私　　立</t>
  </si>
  <si>
    <t>国　　　立</t>
    <phoneticPr fontId="2"/>
  </si>
  <si>
    <t>公　　　立</t>
    <phoneticPr fontId="2"/>
  </si>
  <si>
    <t>私　　　立</t>
    <phoneticPr fontId="2"/>
  </si>
  <si>
    <t>産業別</t>
    <rPh sb="0" eb="2">
      <t>サンギョウ</t>
    </rPh>
    <rPh sb="2" eb="3">
      <t>ベツ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</si>
  <si>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</si>
  <si>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</si>
  <si>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</si>
  <si>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</si>
  <si>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</si>
  <si>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</si>
  <si>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</si>
  <si>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</si>
  <si>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</si>
  <si>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</si>
  <si>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</si>
  <si>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</si>
  <si>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</si>
  <si>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</si>
  <si>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2"/>
  </si>
  <si>
    <t>（本務者）</t>
    <rPh sb="1" eb="3">
      <t>ホンム</t>
    </rPh>
    <rPh sb="3" eb="4">
      <t>シャ</t>
    </rPh>
    <phoneticPr fontId="2"/>
  </si>
  <si>
    <t>年　　　次</t>
    <rPh sb="0" eb="1">
      <t>トシ</t>
    </rPh>
    <rPh sb="4" eb="5">
      <t>ツギ</t>
    </rPh>
    <phoneticPr fontId="2"/>
  </si>
  <si>
    <t>全日制</t>
    <rPh sb="0" eb="3">
      <t>ゼンニチセイ</t>
    </rPh>
    <phoneticPr fontId="2"/>
  </si>
  <si>
    <t>設置者別</t>
    <rPh sb="0" eb="3">
      <t>セッチシャ</t>
    </rPh>
    <rPh sb="3" eb="4">
      <t>ベツ</t>
    </rPh>
    <phoneticPr fontId="2"/>
  </si>
  <si>
    <t>公　　立</t>
    <rPh sb="0" eb="1">
      <t>オオヤケ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</si>
  <si>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</si>
  <si>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学　　　　　　　　　　　　　　　　　　　　生　　　　　　　　　　　　　　　　　　　　数</t>
    <rPh sb="0" eb="1">
      <t>ガク</t>
    </rPh>
    <rPh sb="21" eb="22">
      <t>ショウ</t>
    </rPh>
    <rPh sb="42" eb="43">
      <t>カズ</t>
    </rPh>
    <phoneticPr fontId="2"/>
  </si>
  <si>
    <t>私　　　　　立</t>
    <rPh sb="0" eb="1">
      <t>ワタクシ</t>
    </rPh>
    <rPh sb="6" eb="7">
      <t>タテ</t>
    </rPh>
    <phoneticPr fontId="2"/>
  </si>
  <si>
    <t>大　　　学　　　院　　　生</t>
    <rPh sb="0" eb="1">
      <t>ダイ</t>
    </rPh>
    <rPh sb="4" eb="5">
      <t>ガク</t>
    </rPh>
    <rPh sb="8" eb="9">
      <t>イン</t>
    </rPh>
    <rPh sb="12" eb="13">
      <t>ショウ</t>
    </rPh>
    <phoneticPr fontId="2"/>
  </si>
  <si>
    <t>大　　　　　学　　　　　生</t>
    <rPh sb="0" eb="1">
      <t>ダイ</t>
    </rPh>
    <rPh sb="6" eb="7">
      <t>ガク</t>
    </rPh>
    <rPh sb="12" eb="13">
      <t>ショウ</t>
    </rPh>
    <phoneticPr fontId="2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</si>
  <si>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2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</si>
  <si>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2"/>
  </si>
  <si>
    <t>　　　　　育　　　　　　　館</t>
    <rPh sb="5" eb="6">
      <t>イク</t>
    </rPh>
    <rPh sb="13" eb="14">
      <t>カン</t>
    </rPh>
    <phoneticPr fontId="2"/>
  </si>
  <si>
    <t>市　　　　　　　民　　　　　　　体　　　　　</t>
    <rPh sb="0" eb="1">
      <t>シ</t>
    </rPh>
    <rPh sb="8" eb="9">
      <t>タミ</t>
    </rPh>
    <rPh sb="16" eb="17">
      <t>タイ</t>
    </rPh>
    <phoneticPr fontId="2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</si>
  <si>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2"/>
  </si>
  <si>
    <t>年　　　　　度</t>
    <rPh sb="0" eb="1">
      <t>トシ</t>
    </rPh>
    <rPh sb="6" eb="7">
      <t>タビ</t>
    </rPh>
    <phoneticPr fontId="2"/>
  </si>
  <si>
    <t>６　　　　　歳</t>
    <rPh sb="6" eb="7">
      <t>トシ</t>
    </rPh>
    <phoneticPr fontId="2"/>
  </si>
  <si>
    <t>７　　　　　歳</t>
    <rPh sb="6" eb="7">
      <t>トシ</t>
    </rPh>
    <phoneticPr fontId="2"/>
  </si>
  <si>
    <t>８　　　　　歳</t>
    <rPh sb="6" eb="7">
      <t>トシ</t>
    </rPh>
    <phoneticPr fontId="2"/>
  </si>
  <si>
    <t>９　　　　　歳</t>
    <rPh sb="6" eb="7">
      <t>トシ</t>
    </rPh>
    <phoneticPr fontId="2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</si>
  <si>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2" type="Hiragana"/>
  </si>
  <si>
    <t>１０　　　　　歳</t>
    <rPh sb="7" eb="8">
      <t>トシ</t>
    </rPh>
    <phoneticPr fontId="2"/>
  </si>
  <si>
    <t>１１　　　　　歳</t>
    <rPh sb="7" eb="8">
      <t>トシ</t>
    </rPh>
    <phoneticPr fontId="2"/>
  </si>
  <si>
    <t>１２　　　　　歳</t>
    <rPh sb="7" eb="8">
      <t>トシ</t>
    </rPh>
    <phoneticPr fontId="2"/>
  </si>
  <si>
    <t>１３　　　　　歳</t>
    <rPh sb="7" eb="8">
      <t>トシ</t>
    </rPh>
    <phoneticPr fontId="2"/>
  </si>
  <si>
    <t>１４　　　　　歳</t>
    <rPh sb="7" eb="8">
      <t>トシ</t>
    </rPh>
    <phoneticPr fontId="2"/>
  </si>
  <si>
    <t>１５　　　　　歳</t>
    <rPh sb="7" eb="8">
      <t>トシ</t>
    </rPh>
    <phoneticPr fontId="2"/>
  </si>
  <si>
    <t>１６　　　　　歳</t>
    <rPh sb="7" eb="8">
      <t>トシ</t>
    </rPh>
    <phoneticPr fontId="2"/>
  </si>
  <si>
    <t>高等部生徒数</t>
    <rPh sb="0" eb="3">
      <t>コウトウブ</t>
    </rPh>
    <rPh sb="3" eb="6">
      <t>セイトスウ</t>
    </rPh>
    <phoneticPr fontId="2"/>
  </si>
  <si>
    <t>１７　　　　　歳</t>
    <rPh sb="7" eb="8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</si>
  <si>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</si>
  <si>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</si>
  <si>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4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</si>
  <si>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</si>
  <si>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4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</si>
  <si>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4" type="Hiragana"/>
  </si>
  <si>
    <t>メダイ「サルバトル・ムンディ（世の救い主）」</t>
    <rPh sb="15" eb="16">
      <t>よ</t>
    </rPh>
    <rPh sb="17" eb="18">
      <t>すく</t>
    </rPh>
    <phoneticPr fontId="12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</si>
  <si>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2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</si>
  <si>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2"/>
  </si>
  <si>
    <t>年　　度</t>
    <rPh sb="0" eb="1">
      <t>トシ</t>
    </rPh>
    <rPh sb="3" eb="4">
      <t>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</si>
  <si>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</si>
  <si>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</si>
  <si>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2"/>
  </si>
  <si>
    <t>日数</t>
    <rPh sb="0" eb="2">
      <t>ニッスウ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</si>
  <si>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</si>
  <si>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講演会</t>
    <rPh sb="0" eb="3">
      <t>コウエンカイ</t>
    </rPh>
    <phoneticPr fontId="2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</si>
  <si>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2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</si>
  <si>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4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</si>
  <si>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4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</si>
  <si>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4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</si>
  <si>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4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</si>
  <si>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4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</si>
  <si>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4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</si>
  <si>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4" type="Hiragana"/>
  </si>
  <si>
    <t>体</t>
    <rPh sb="0" eb="1">
      <t>カラダ</t>
    </rPh>
    <phoneticPr fontId="2"/>
  </si>
  <si>
    <t>長</t>
    <rPh sb="0" eb="1">
      <t>チョウ</t>
    </rPh>
    <phoneticPr fontId="2"/>
  </si>
  <si>
    <t>重</t>
    <rPh sb="0" eb="1">
      <t>ジュウ</t>
    </rPh>
    <phoneticPr fontId="2"/>
  </si>
  <si>
    <t>身　</t>
    <rPh sb="0" eb="1">
      <t>ミ</t>
    </rPh>
    <phoneticPr fontId="2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</si>
  <si>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2"/>
  </si>
  <si>
    <t>総　　　　数</t>
    <rPh sb="0" eb="1">
      <t>フサ</t>
    </rPh>
    <rPh sb="5" eb="6">
      <t>カズ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</si>
  <si>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</si>
  <si>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（本　務　者）</t>
    <rPh sb="1" eb="2">
      <t>ホン</t>
    </rPh>
    <rPh sb="3" eb="4">
      <t>ツトム</t>
    </rPh>
    <rPh sb="5" eb="6">
      <t>シャ</t>
    </rPh>
    <phoneticPr fontId="2"/>
  </si>
  <si>
    <t>旧グラバー住宅</t>
    <rPh sb="0" eb="1">
      <t>きゅう</t>
    </rPh>
    <rPh sb="5" eb="7">
      <t>じゅうたく</t>
    </rPh>
    <phoneticPr fontId="12" type="Hiragana"/>
  </si>
  <si>
    <t>大野教会堂</t>
    <rPh sb="0" eb="2">
      <t>おおの</t>
    </rPh>
    <rPh sb="2" eb="4">
      <t>きょうかい</t>
    </rPh>
    <rPh sb="4" eb="5">
      <t>どう</t>
    </rPh>
    <phoneticPr fontId="12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</si>
  <si>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2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</si>
  <si>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2" type="Hiragana"/>
  </si>
  <si>
    <t>キリシタン遺物５７点</t>
    <rPh sb="5" eb="7">
      <t>いぶつ</t>
    </rPh>
    <rPh sb="9" eb="10">
      <t>てん</t>
    </rPh>
    <phoneticPr fontId="12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</si>
  <si>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2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</si>
  <si>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2" type="Hiragana"/>
  </si>
  <si>
    <t>（セミナリヨコレジヨを含む）</t>
    <rPh sb="11" eb="12">
      <t>ふく</t>
    </rPh>
    <phoneticPr fontId="12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</si>
  <si>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2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</si>
  <si>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2" type="Hiragana"/>
  </si>
  <si>
    <t>平和公園</t>
    <rPh sb="0" eb="4">
      <t>へいわこうえん</t>
    </rPh>
    <phoneticPr fontId="12" type="Hiragana"/>
  </si>
  <si>
    <t>生　　　　　　　　　徒　　　　　　　　　数</t>
    <rPh sb="0" eb="1">
      <t>ショウ</t>
    </rPh>
    <rPh sb="10" eb="11">
      <t>タダ</t>
    </rPh>
    <rPh sb="20" eb="21">
      <t>カズ</t>
    </rPh>
    <phoneticPr fontId="2"/>
  </si>
  <si>
    <t>競　　技　　場</t>
    <rPh sb="0" eb="1">
      <t>セリ</t>
    </rPh>
    <rPh sb="3" eb="4">
      <t>ワザ</t>
    </rPh>
    <rPh sb="6" eb="7">
      <t>バ</t>
    </rPh>
    <phoneticPr fontId="2"/>
  </si>
  <si>
    <t>文　　　　　　化　　　　　　ホ　　　　　　ー　　　　　　ル</t>
    <rPh sb="0" eb="1">
      <t>ブン</t>
    </rPh>
    <rPh sb="7" eb="8">
      <t>カ</t>
    </rPh>
    <phoneticPr fontId="2"/>
  </si>
  <si>
    <t>年　度　･　月</t>
    <rPh sb="0" eb="1">
      <t>トシ</t>
    </rPh>
    <rPh sb="2" eb="3">
      <t>タビ</t>
    </rPh>
    <rPh sb="6" eb="7">
      <t>ツキ</t>
    </rPh>
    <phoneticPr fontId="2"/>
  </si>
  <si>
    <t>開　　館</t>
    <rPh sb="0" eb="1">
      <t>カイ</t>
    </rPh>
    <rPh sb="3" eb="4">
      <t>カン</t>
    </rPh>
    <phoneticPr fontId="2"/>
  </si>
  <si>
    <t>日　　数</t>
    <rPh sb="0" eb="1">
      <t>ヒ</t>
    </rPh>
    <rPh sb="3" eb="4">
      <t>カズ</t>
    </rPh>
    <phoneticPr fontId="2"/>
  </si>
  <si>
    <t>年度・月</t>
    <rPh sb="0" eb="1">
      <t>トシ</t>
    </rPh>
    <rPh sb="1" eb="2">
      <t>ド</t>
    </rPh>
    <rPh sb="3" eb="4">
      <t>ツキ</t>
    </rPh>
    <phoneticPr fontId="2"/>
  </si>
  <si>
    <t>中　　央</t>
    <rPh sb="0" eb="1">
      <t>ナカ</t>
    </rPh>
    <rPh sb="3" eb="4">
      <t>ヒサシ</t>
    </rPh>
    <phoneticPr fontId="2"/>
  </si>
  <si>
    <t>青年の家</t>
    <rPh sb="0" eb="2">
      <t>セイネン</t>
    </rPh>
    <rPh sb="3" eb="4">
      <t>イエ</t>
    </rPh>
    <phoneticPr fontId="2"/>
  </si>
  <si>
    <t>１日平均</t>
    <rPh sb="1" eb="2">
      <t>ニチ</t>
    </rPh>
    <rPh sb="2" eb="4">
      <t>ヘイキン</t>
    </rPh>
    <phoneticPr fontId="2"/>
  </si>
  <si>
    <t>教　　　　　　　員　　　　　　　数</t>
    <rPh sb="0" eb="1">
      <t>キョウ</t>
    </rPh>
    <rPh sb="8" eb="9">
      <t>イン</t>
    </rPh>
    <rPh sb="16" eb="17">
      <t>スウ</t>
    </rPh>
    <phoneticPr fontId="2"/>
  </si>
  <si>
    <t>総　　　　　数</t>
    <rPh sb="0" eb="1">
      <t>フサ</t>
    </rPh>
    <rPh sb="6" eb="7">
      <t>カズ</t>
    </rPh>
    <phoneticPr fontId="2"/>
  </si>
  <si>
    <t>区　　　　　　　　　　　　　　　　　分</t>
    <rPh sb="0" eb="1">
      <t>ク</t>
    </rPh>
    <rPh sb="18" eb="19">
      <t>ブン</t>
    </rPh>
    <phoneticPr fontId="2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</si>
  <si>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2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</si>
  <si>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2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</si>
  <si>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2"/>
  </si>
  <si>
    <t>総　　　数</t>
    <rPh sb="0" eb="1">
      <t>フサ</t>
    </rPh>
    <rPh sb="4" eb="5">
      <t>カズ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</si>
  <si>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</si>
  <si>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</si>
  <si>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</si>
  <si>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上記以外のもの</t>
    <rPh sb="0" eb="2">
      <t>ジョウキ</t>
    </rPh>
    <rPh sb="2" eb="4">
      <t>イガイ</t>
    </rPh>
    <phoneticPr fontId="2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</si>
  <si>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</si>
  <si>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</si>
  <si>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</si>
  <si>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</si>
  <si>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</si>
  <si>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</si>
  <si>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</si>
  <si>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</si>
  <si>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</si>
  <si>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その他</t>
    <rPh sb="2" eb="3">
      <t>タ</t>
    </rPh>
    <phoneticPr fontId="2"/>
  </si>
  <si>
    <t>人　　員</t>
    <rPh sb="0" eb="1">
      <t>ヒト</t>
    </rPh>
    <rPh sb="3" eb="4">
      <t>イン</t>
    </rPh>
    <phoneticPr fontId="2"/>
  </si>
  <si>
    <t>通信制</t>
    <rPh sb="0" eb="3">
      <t>ツウシンセイ</t>
    </rPh>
    <phoneticPr fontId="2"/>
  </si>
  <si>
    <t>（単位　　cm、kg）</t>
    <rPh sb="1" eb="3">
      <t>タンイ</t>
    </rPh>
    <phoneticPr fontId="2"/>
  </si>
  <si>
    <t>&lt;国宝&gt;（3）</t>
    <rPh sb="1" eb="3">
      <t>こくほう</t>
    </rPh>
    <phoneticPr fontId="12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</si>
  <si>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2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</si>
  <si>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2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</si>
  <si>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2" type="Hiragana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</si>
  <si>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2" type="Hiragana"/>
  </si>
  <si>
    <t>崇福寺大釜</t>
    <rPh sb="1" eb="2">
      <t>ふく</t>
    </rPh>
    <rPh sb="2" eb="3">
      <t>てら</t>
    </rPh>
    <rPh sb="3" eb="5">
      <t>おおかま</t>
    </rPh>
    <phoneticPr fontId="12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</si>
  <si>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2" type="Hiragana"/>
  </si>
  <si>
    <t>本木昌造の墓</t>
    <rPh sb="0" eb="2">
      <t>もとき</t>
    </rPh>
    <rPh sb="2" eb="4">
      <t>しょうぞう</t>
    </rPh>
    <rPh sb="5" eb="6">
      <t>はか</t>
    </rPh>
    <phoneticPr fontId="12" type="Hiragana"/>
  </si>
  <si>
    <t>シーボルト宅跡</t>
    <rPh sb="5" eb="6">
      <t>たく</t>
    </rPh>
    <rPh sb="6" eb="7">
      <t>あと</t>
    </rPh>
    <phoneticPr fontId="12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</si>
  <si>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2" type="Hiragana"/>
  </si>
  <si>
    <t>大浦天主堂</t>
    <rPh sb="0" eb="2">
      <t>おおうら</t>
    </rPh>
    <rPh sb="2" eb="5">
      <t>てんしゅどう</t>
    </rPh>
    <phoneticPr fontId="12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</si>
  <si>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2" type="Hiragana"/>
  </si>
  <si>
    <t>清水寺本堂</t>
    <rPh sb="0" eb="2">
      <t>しみず</t>
    </rPh>
    <rPh sb="2" eb="3">
      <t>てら</t>
    </rPh>
    <rPh sb="3" eb="5">
      <t>ほんどう</t>
    </rPh>
    <phoneticPr fontId="12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</si>
  <si>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2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</si>
  <si>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2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</si>
  <si>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2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</si>
  <si>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2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</si>
  <si>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4"/>
  </si>
  <si>
    <t>　　利　　　　用　　　　状　　　　況</t>
    <phoneticPr fontId="14"/>
  </si>
  <si>
    <t>利用者数</t>
    <rPh sb="0" eb="2">
      <t>リヨウ</t>
    </rPh>
    <rPh sb="2" eb="3">
      <t>シャ</t>
    </rPh>
    <rPh sb="3" eb="4">
      <t>スウ</t>
    </rPh>
    <phoneticPr fontId="14"/>
  </si>
  <si>
    <t>利用日数</t>
    <rPh sb="0" eb="2">
      <t>リヨウ</t>
    </rPh>
    <rPh sb="2" eb="4">
      <t>ニッスウ</t>
    </rPh>
    <phoneticPr fontId="14"/>
  </si>
  <si>
    <t>ブリックホール　</t>
    <phoneticPr fontId="14"/>
  </si>
  <si>
    <t>大ホール</t>
    <rPh sb="0" eb="1">
      <t>ダイ</t>
    </rPh>
    <phoneticPr fontId="14"/>
  </si>
  <si>
    <t>国際会議場</t>
    <rPh sb="0" eb="2">
      <t>コクサイ</t>
    </rPh>
    <rPh sb="2" eb="5">
      <t>カイギジョウ</t>
    </rPh>
    <phoneticPr fontId="14"/>
  </si>
  <si>
    <t>公会堂</t>
    <rPh sb="0" eb="3">
      <t>コウカイドウ</t>
    </rPh>
    <phoneticPr fontId="14"/>
  </si>
  <si>
    <t>チトセピアホール</t>
    <phoneticPr fontId="14"/>
  </si>
  <si>
    <t>　　            　　（単位　　％）</t>
    <rPh sb="17" eb="19">
      <t>タンイ</t>
    </rPh>
    <phoneticPr fontId="14"/>
  </si>
  <si>
    <t>音楽関係</t>
    <rPh sb="0" eb="2">
      <t>オンガク</t>
    </rPh>
    <rPh sb="2" eb="4">
      <t>カンケイ</t>
    </rPh>
    <phoneticPr fontId="14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</si>
  <si>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2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</si>
  <si>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2" type="Hiragana"/>
  </si>
  <si>
    <t>竪削盤</t>
    <rPh sb="0" eb="1">
      <t>たて</t>
    </rPh>
    <rPh sb="1" eb="2">
      <t>けずり</t>
    </rPh>
    <rPh sb="2" eb="3">
      <t>ばん</t>
    </rPh>
    <phoneticPr fontId="12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</si>
  <si>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2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</si>
  <si>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2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</si>
  <si>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2" type="Hiragana"/>
  </si>
  <si>
    <t>〃</t>
  </si>
  <si>
    <t>ｺﾝﾍﾞﾝｼｮﾝ関係</t>
    <rPh sb="8" eb="9">
      <t>ケイ</t>
    </rPh>
    <phoneticPr fontId="14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</si>
  <si>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2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</si>
  <si>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2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</si>
  <si>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2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</si>
  <si>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2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</si>
  <si>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2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</si>
  <si>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2" type="Hiragana"/>
  </si>
  <si>
    <t>青方文書</t>
    <rPh sb="0" eb="1">
      <t>あお</t>
    </rPh>
    <rPh sb="1" eb="2">
      <t>かた</t>
    </rPh>
    <rPh sb="2" eb="4">
      <t>ぶんしょ</t>
    </rPh>
    <phoneticPr fontId="12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</si>
  <si>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2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</si>
  <si>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2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</si>
  <si>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2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</si>
  <si>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2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</si>
  <si>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2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</si>
  <si>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2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</si>
  <si>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2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</si>
  <si>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2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</si>
  <si>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2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</si>
  <si>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2" type="Hiragana"/>
  </si>
  <si>
    <t>岩屋神社のスギ群</t>
    <rPh sb="0" eb="2">
      <t>いわや</t>
    </rPh>
    <rPh sb="2" eb="4">
      <t>じんじゃ</t>
    </rPh>
    <rPh sb="7" eb="8">
      <t>ぐん</t>
    </rPh>
    <phoneticPr fontId="12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</si>
  <si>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2" type="Hiragana"/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</si>
  <si>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2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</si>
  <si>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2" type="Hiragana"/>
  </si>
  <si>
    <t>眼鏡橋</t>
    <rPh sb="0" eb="2">
      <t>めがね</t>
    </rPh>
    <rPh sb="2" eb="3">
      <t>ばし</t>
    </rPh>
    <phoneticPr fontId="12" type="Hiragana"/>
  </si>
  <si>
    <t>定時制</t>
    <rPh sb="0" eb="2">
      <t>テイジ</t>
    </rPh>
    <rPh sb="2" eb="3">
      <t>セイ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</si>
  <si>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</si>
  <si>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</si>
  <si>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</si>
  <si>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</si>
  <si>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</si>
  <si>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</si>
  <si>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</si>
  <si>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</si>
  <si>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</si>
  <si>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</si>
  <si>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2"/>
  </si>
  <si>
    <t>(単位　　日、人）</t>
    <rPh sb="1" eb="3">
      <t>タンイ</t>
    </rPh>
    <rPh sb="5" eb="6">
      <t>ニチ</t>
    </rPh>
    <rPh sb="7" eb="8">
      <t>ニン</t>
    </rPh>
    <phoneticPr fontId="2"/>
  </si>
  <si>
    <t>講演会・イベント</t>
    <rPh sb="0" eb="3">
      <t>コウエンカイ</t>
    </rPh>
    <phoneticPr fontId="2"/>
  </si>
  <si>
    <t>講座</t>
    <rPh sb="0" eb="2">
      <t>コウザ</t>
    </rPh>
    <phoneticPr fontId="2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</si>
  <si>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2"/>
  </si>
  <si>
    <t>企画展関連事業</t>
    <rPh sb="0" eb="3">
      <t>キカクテン</t>
    </rPh>
    <rPh sb="3" eb="5">
      <t>カンレン</t>
    </rPh>
    <rPh sb="5" eb="7">
      <t>ジギョウ</t>
    </rPh>
    <phoneticPr fontId="2"/>
  </si>
  <si>
    <t>そ　　　　　の　　　　　他</t>
    <rPh sb="12" eb="13">
      <t>タ</t>
    </rPh>
    <phoneticPr fontId="2"/>
  </si>
  <si>
    <t>総　　　　　　　数</t>
    <rPh sb="0" eb="1">
      <t>フサ</t>
    </rPh>
    <rPh sb="8" eb="9">
      <t>カズ</t>
    </rPh>
    <phoneticPr fontId="2"/>
  </si>
  <si>
    <t>長　　崎</t>
    <rPh sb="0" eb="1">
      <t>チョウ</t>
    </rPh>
    <rPh sb="3" eb="4">
      <t>ザキ</t>
    </rPh>
    <phoneticPr fontId="2"/>
  </si>
  <si>
    <t>地　　球</t>
    <rPh sb="0" eb="1">
      <t>チ</t>
    </rPh>
    <rPh sb="3" eb="4">
      <t>タマ</t>
    </rPh>
    <phoneticPr fontId="2"/>
  </si>
  <si>
    <t>宇　　宙</t>
    <rPh sb="0" eb="1">
      <t>ノキ</t>
    </rPh>
    <rPh sb="3" eb="4">
      <t>チュウ</t>
    </rPh>
    <phoneticPr fontId="2"/>
  </si>
  <si>
    <t>そ の 他</t>
    <rPh sb="4" eb="5">
      <t>タ</t>
    </rPh>
    <phoneticPr fontId="2"/>
  </si>
  <si>
    <t>の 展 示</t>
    <rPh sb="2" eb="3">
      <t>テン</t>
    </rPh>
    <rPh sb="4" eb="5">
      <t>シメ</t>
    </rPh>
    <phoneticPr fontId="2"/>
  </si>
  <si>
    <t>そ　　の　　他</t>
    <rPh sb="6" eb="7">
      <t>タ</t>
    </rPh>
    <phoneticPr fontId="2"/>
  </si>
  <si>
    <t>天　　　　　 文</t>
    <rPh sb="0" eb="1">
      <t>テン</t>
    </rPh>
    <rPh sb="7" eb="8">
      <t>ブン</t>
    </rPh>
    <phoneticPr fontId="2"/>
  </si>
  <si>
    <t>地　　　　　 学</t>
    <rPh sb="0" eb="1">
      <t>チ</t>
    </rPh>
    <rPh sb="7" eb="8">
      <t>ガク</t>
    </rPh>
    <phoneticPr fontId="2"/>
  </si>
  <si>
    <t>生　　　　　 物</t>
    <rPh sb="0" eb="1">
      <t>ショウ</t>
    </rPh>
    <rPh sb="7" eb="8">
      <t>モノ</t>
    </rPh>
    <phoneticPr fontId="2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</si>
  <si>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</si>
  <si>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分　　　　　　　　　　野</t>
    <rPh sb="0" eb="1">
      <t>ブン</t>
    </rPh>
    <rPh sb="11" eb="12">
      <t>ノ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</si>
  <si>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</si>
  <si>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</si>
  <si>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展　　　　　　    　　　　　 示</t>
    <rPh sb="0" eb="1">
      <t>テン</t>
    </rPh>
    <rPh sb="17" eb="18">
      <t>シメ</t>
    </rPh>
    <phoneticPr fontId="2"/>
  </si>
  <si>
    <t>計</t>
    <rPh sb="0" eb="1">
      <t>ケイ</t>
    </rPh>
    <phoneticPr fontId="2"/>
  </si>
  <si>
    <t>利用者数</t>
    <rPh sb="0" eb="3">
      <t>リヨウシャ</t>
    </rPh>
    <rPh sb="3" eb="4">
      <t>スウ</t>
    </rPh>
    <phoneticPr fontId="2"/>
  </si>
  <si>
    <t>一般</t>
    <rPh sb="0" eb="2">
      <t>イッパン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</si>
  <si>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</si>
  <si>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</si>
  <si>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</si>
  <si>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</si>
  <si>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</si>
  <si>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</si>
  <si>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</si>
  <si>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</si>
  <si>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</si>
  <si>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</si>
  <si>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</si>
  <si>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-</t>
  </si>
  <si>
    <t>年　 　 次</t>
    <rPh sb="0" eb="1">
      <t>トシ</t>
    </rPh>
    <rPh sb="5" eb="6">
      <t>ツギ</t>
    </rPh>
    <phoneticPr fontId="2"/>
  </si>
  <si>
    <t>軽　 ス 　ポ 　ー　 ツ 　室</t>
    <rPh sb="0" eb="1">
      <t>ケイ</t>
    </rPh>
    <rPh sb="15" eb="16">
      <t>シツ</t>
    </rPh>
    <phoneticPr fontId="2"/>
  </si>
  <si>
    <t>卓　球　室</t>
    <rPh sb="0" eb="1">
      <t>タク</t>
    </rPh>
    <rPh sb="2" eb="3">
      <t>タマ</t>
    </rPh>
    <rPh sb="4" eb="5">
      <t>シツ</t>
    </rPh>
    <phoneticPr fontId="2"/>
  </si>
  <si>
    <t>ト　 レ　ー　ニ  　ン　 グ 　室</t>
    <rPh sb="17" eb="18">
      <t>シツ</t>
    </rPh>
    <phoneticPr fontId="2"/>
  </si>
  <si>
    <t>ホ　 ー　 ル        ( 催 し も の )</t>
    <rPh sb="17" eb="18">
      <t>モヨオ</t>
    </rPh>
    <phoneticPr fontId="2"/>
  </si>
  <si>
    <t>展 示 ホ ー ル</t>
    <rPh sb="0" eb="1">
      <t>テン</t>
    </rPh>
    <rPh sb="2" eb="3">
      <t>シメ</t>
    </rPh>
    <phoneticPr fontId="2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</si>
  <si>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2"/>
  </si>
  <si>
    <t>（単位　　人）</t>
    <rPh sb="1" eb="3">
      <t>タンイ</t>
    </rPh>
    <rPh sb="5" eb="6">
      <t>ヒト</t>
    </rPh>
    <phoneticPr fontId="2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</si>
  <si>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2"/>
  </si>
  <si>
    <t>崇福寺の梵鐘</t>
    <rPh sb="4" eb="6">
      <t>ぼんしょう</t>
    </rPh>
    <phoneticPr fontId="12" type="Hiragana"/>
  </si>
  <si>
    <t>（単位　　個）</t>
    <rPh sb="1" eb="3">
      <t>タンイ</t>
    </rPh>
    <rPh sb="5" eb="6">
      <t>コ</t>
    </rPh>
    <phoneticPr fontId="2"/>
  </si>
  <si>
    <t>総数</t>
    <rPh sb="0" eb="1">
      <t>フサ</t>
    </rPh>
    <rPh sb="1" eb="2">
      <t>カズ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</si>
  <si>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</si>
  <si>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</si>
  <si>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</si>
  <si>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</si>
  <si>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</si>
  <si>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</si>
  <si>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</si>
  <si>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</si>
  <si>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</si>
  <si>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</si>
  <si>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国　　立　　</t>
    <rPh sb="0" eb="1">
      <t>クニ</t>
    </rPh>
    <rPh sb="3" eb="4">
      <t>タテ</t>
    </rPh>
    <phoneticPr fontId="2"/>
  </si>
  <si>
    <t>公　　立　　</t>
    <rPh sb="0" eb="1">
      <t>オオヤケ</t>
    </rPh>
    <rPh sb="3" eb="4">
      <t>タテ</t>
    </rPh>
    <phoneticPr fontId="2"/>
  </si>
  <si>
    <t>私　　立　　</t>
    <rPh sb="0" eb="1">
      <t>ワタシ</t>
    </rPh>
    <rPh sb="3" eb="4">
      <t>タテ</t>
    </rPh>
    <phoneticPr fontId="2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</si>
  <si>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2"/>
  </si>
  <si>
    <t>学校医</t>
    <rPh sb="0" eb="1">
      <t>ガク</t>
    </rPh>
    <rPh sb="1" eb="2">
      <t>コウ</t>
    </rPh>
    <rPh sb="2" eb="3">
      <t>イ</t>
    </rPh>
    <phoneticPr fontId="2"/>
  </si>
  <si>
    <t>歯科医</t>
    <rPh sb="0" eb="1">
      <t>ハ</t>
    </rPh>
    <rPh sb="1" eb="2">
      <t>カ</t>
    </rPh>
    <rPh sb="2" eb="3">
      <t>イ</t>
    </rPh>
    <phoneticPr fontId="2"/>
  </si>
  <si>
    <t>薬剤師</t>
    <rPh sb="0" eb="1">
      <t>クスリ</t>
    </rPh>
    <rPh sb="1" eb="2">
      <t>ザイ</t>
    </rPh>
    <rPh sb="2" eb="3">
      <t>シ</t>
    </rPh>
    <phoneticPr fontId="2"/>
  </si>
  <si>
    <t>児 童 数</t>
    <rPh sb="0" eb="1">
      <t>ジ</t>
    </rPh>
    <rPh sb="2" eb="3">
      <t>ワラベ</t>
    </rPh>
    <rPh sb="4" eb="5">
      <t>スウ</t>
    </rPh>
    <phoneticPr fontId="2"/>
  </si>
  <si>
    <t>総　　　　　　　　　　　数</t>
    <rPh sb="0" eb="1">
      <t>フサ</t>
    </rPh>
    <rPh sb="12" eb="13">
      <t>カズ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</si>
  <si>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</si>
  <si>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</si>
  <si>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国　　　　立　</t>
    <rPh sb="0" eb="1">
      <t>クニ</t>
    </rPh>
    <rPh sb="5" eb="6">
      <t>タテ</t>
    </rPh>
    <phoneticPr fontId="2"/>
  </si>
  <si>
    <t>公　　　　立　</t>
    <rPh sb="0" eb="1">
      <t>オオヤケ</t>
    </rPh>
    <rPh sb="5" eb="6">
      <t>タテ</t>
    </rPh>
    <phoneticPr fontId="2"/>
  </si>
  <si>
    <t>私　　　　立　</t>
    <rPh sb="0" eb="1">
      <t>ワタシ</t>
    </rPh>
    <rPh sb="5" eb="6">
      <t>タテ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</si>
  <si>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</si>
  <si>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</si>
  <si>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</si>
  <si>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</si>
  <si>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2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</si>
  <si>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2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</si>
  <si>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2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</si>
  <si>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2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</si>
  <si>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2"/>
  </si>
  <si>
    <t>（再掲）</t>
    <rPh sb="1" eb="2">
      <t>サイ</t>
    </rPh>
    <rPh sb="2" eb="3">
      <t>ケイ</t>
    </rPh>
    <phoneticPr fontId="2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</si>
  <si>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2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</si>
  <si>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</si>
  <si>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　３　　　　　　歳</t>
    <rPh sb="8" eb="9">
      <t>サイ</t>
    </rPh>
    <phoneticPr fontId="2"/>
  </si>
  <si>
    <t>　４　　　　　　歳</t>
    <rPh sb="8" eb="9">
      <t>サイ</t>
    </rPh>
    <phoneticPr fontId="2"/>
  </si>
  <si>
    <t>　５　　　　　　歳</t>
    <rPh sb="8" eb="9">
      <t>サイ</t>
    </rPh>
    <phoneticPr fontId="2"/>
  </si>
  <si>
    <t>１　　　学　　　年</t>
    <rPh sb="4" eb="5">
      <t>ガク</t>
    </rPh>
    <rPh sb="8" eb="9">
      <t>トシ</t>
    </rPh>
    <phoneticPr fontId="2"/>
  </si>
  <si>
    <t>２　　　学　　　年</t>
    <rPh sb="4" eb="5">
      <t>ガク</t>
    </rPh>
    <rPh sb="8" eb="9">
      <t>トシ</t>
    </rPh>
    <phoneticPr fontId="2"/>
  </si>
  <si>
    <t>３　　　学　　　年</t>
    <rPh sb="4" eb="5">
      <t>ガク</t>
    </rPh>
    <rPh sb="8" eb="9">
      <t>トシ</t>
    </rPh>
    <phoneticPr fontId="2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</si>
  <si>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2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</si>
  <si>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2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</si>
  <si>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2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</si>
  <si>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2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</si>
  <si>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2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</si>
  <si>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2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</si>
  <si>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</si>
  <si>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</si>
  <si>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</si>
  <si>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</si>
  <si>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</si>
  <si>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</si>
  <si>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2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</si>
  <si>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2" type="Hiragana"/>
  </si>
  <si>
    <t>大音寺のクロガネモチ</t>
    <rPh sb="0" eb="1">
      <t>だい</t>
    </rPh>
    <rPh sb="1" eb="2">
      <t>おん</t>
    </rPh>
    <rPh sb="2" eb="3">
      <t>てら</t>
    </rPh>
    <phoneticPr fontId="12" type="Hiragana"/>
  </si>
  <si>
    <t>旧本田家住宅</t>
    <rPh sb="0" eb="1">
      <t>きゅう</t>
    </rPh>
    <rPh sb="1" eb="4">
      <t>ほんだけ</t>
    </rPh>
    <rPh sb="4" eb="6">
      <t>じゅうたく</t>
    </rPh>
    <phoneticPr fontId="12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</si>
  <si>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2" type="Hiragana"/>
  </si>
  <si>
    <t>一の瀬口</t>
    <rPh sb="0" eb="1">
      <t>いち</t>
    </rPh>
    <rPh sb="2" eb="3">
      <t>せ</t>
    </rPh>
    <rPh sb="3" eb="4">
      <t>くち</t>
    </rPh>
    <phoneticPr fontId="12" type="Hiragana"/>
  </si>
  <si>
    <t>旧オルト住宅</t>
    <rPh sb="0" eb="1">
      <t>きゅう</t>
    </rPh>
    <rPh sb="4" eb="6">
      <t>じゅうたく</t>
    </rPh>
    <phoneticPr fontId="12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</si>
  <si>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2" type="Hiragana"/>
  </si>
  <si>
    <t>パスポート等</t>
    <rPh sb="5" eb="6">
      <t>トウ</t>
    </rPh>
    <phoneticPr fontId="2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</si>
  <si>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2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</si>
  <si>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8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</si>
  <si>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4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</si>
  <si>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2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</si>
  <si>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2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</si>
  <si>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2"/>
  </si>
  <si>
    <t>中川橋</t>
    <rPh sb="0" eb="2">
      <t>ナカガワ</t>
    </rPh>
    <rPh sb="2" eb="3">
      <t>ハシ</t>
    </rPh>
    <phoneticPr fontId="2"/>
  </si>
  <si>
    <t>野島樹叢</t>
    <rPh sb="0" eb="2">
      <t>のじまじゅくさむら</t>
    </rPh>
    <phoneticPr fontId="12" type="Hiragana" alignment="distributed"/>
  </si>
  <si>
    <t>大音寺のイチョウ</t>
    <rPh sb="0" eb="1">
      <t>だいおんてら</t>
    </rPh>
    <phoneticPr fontId="12" type="Hiragana"/>
  </si>
  <si>
    <t>(注）</t>
    <phoneticPr fontId="2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</si>
  <si>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2" type="Hiragana"/>
  </si>
  <si>
    <t>牧島のハマナツメ群落</t>
    <rPh sb="0" eb="2">
      <t>まきしま</t>
    </rPh>
    <rPh sb="8" eb="10">
      <t>ぐんらく</t>
    </rPh>
    <phoneticPr fontId="12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</si>
  <si>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2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</si>
  <si>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2" type="Hiragana"/>
  </si>
  <si>
    <t>小ヶ倉ダム</t>
    <rPh sb="0" eb="1">
      <t>こ</t>
    </rPh>
    <rPh sb="2" eb="3">
      <t>くら</t>
    </rPh>
    <phoneticPr fontId="12" type="Hiragana"/>
  </si>
  <si>
    <t>木彫レリーフ「聖母子｣ほか</t>
    <rPh sb="0" eb="2">
      <t>もくちょう</t>
    </rPh>
    <rPh sb="7" eb="8">
      <t>せい</t>
    </rPh>
    <rPh sb="8" eb="10">
      <t>ぼし</t>
    </rPh>
    <phoneticPr fontId="12" type="Hiragana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</si>
  <si>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</si>
  <si>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</si>
  <si>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</si>
  <si>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</si>
  <si>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</si>
  <si>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2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</si>
  <si>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2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</si>
  <si>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2"/>
  </si>
  <si>
    <t>全　　日　　制</t>
    <rPh sb="0" eb="1">
      <t>ゼン</t>
    </rPh>
    <rPh sb="3" eb="4">
      <t>ヒ</t>
    </rPh>
    <rPh sb="6" eb="7">
      <t>セイ</t>
    </rPh>
    <phoneticPr fontId="2"/>
  </si>
  <si>
    <t>定　　時　　制</t>
    <rPh sb="0" eb="1">
      <t>サダム</t>
    </rPh>
    <rPh sb="3" eb="4">
      <t>トキ</t>
    </rPh>
    <rPh sb="6" eb="7">
      <t>セイ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</si>
  <si>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</si>
  <si>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通　　信　　制</t>
    <rPh sb="0" eb="1">
      <t>ツウ</t>
    </rPh>
    <rPh sb="3" eb="4">
      <t>シン</t>
    </rPh>
    <rPh sb="6" eb="7">
      <t>セイ</t>
    </rPh>
    <phoneticPr fontId="2"/>
  </si>
  <si>
    <t>定　　　時　　　制</t>
    <rPh sb="0" eb="1">
      <t>サダム</t>
    </rPh>
    <rPh sb="4" eb="5">
      <t>トキ</t>
    </rPh>
    <rPh sb="8" eb="9">
      <t>セイ</t>
    </rPh>
    <phoneticPr fontId="2"/>
  </si>
  <si>
    <t>全　　</t>
    <rPh sb="0" eb="1">
      <t>ゼン</t>
    </rPh>
    <phoneticPr fontId="2"/>
  </si>
  <si>
    <t>及　　　び</t>
    <rPh sb="0" eb="1">
      <t>オヨ</t>
    </rPh>
    <phoneticPr fontId="2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</si>
  <si>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</si>
  <si>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</si>
  <si>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2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</si>
  <si>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2" type="Hiragana"/>
  </si>
  <si>
    <t>出津教会堂</t>
    <rPh sb="0" eb="1">
      <t>しゅつ</t>
    </rPh>
    <rPh sb="1" eb="2">
      <t>つ</t>
    </rPh>
    <rPh sb="2" eb="5">
      <t>きょうかいどう</t>
    </rPh>
    <phoneticPr fontId="12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</si>
  <si>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2" type="Hiragana"/>
  </si>
  <si>
    <t>料亭富貴楼</t>
    <rPh sb="0" eb="2">
      <t>りょうてい</t>
    </rPh>
    <rPh sb="2" eb="4">
      <t>ふうき</t>
    </rPh>
    <rPh sb="4" eb="5">
      <t>ろう</t>
    </rPh>
    <phoneticPr fontId="4" type="Hiragana"/>
  </si>
  <si>
    <t>貸出点数</t>
    <rPh sb="0" eb="2">
      <t>カシダシ</t>
    </rPh>
    <rPh sb="2" eb="4">
      <t>テンスウ</t>
    </rPh>
    <phoneticPr fontId="2"/>
  </si>
  <si>
    <t>資料点数</t>
    <rPh sb="0" eb="2">
      <t>シリョウ</t>
    </rPh>
    <rPh sb="2" eb="4">
      <t>テンスウ</t>
    </rPh>
    <phoneticPr fontId="2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</si>
  <si>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</si>
  <si>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</si>
  <si>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</si>
  <si>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2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</si>
  <si>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2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</si>
  <si>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2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</si>
  <si>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2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</si>
  <si>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</si>
  <si>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2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</si>
  <si>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</si>
  <si>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2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</si>
  <si>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2"/>
  </si>
  <si>
    <t>　　び　　　文　　　化</t>
    <phoneticPr fontId="2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</si>
  <si>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2"/>
  </si>
  <si>
    <t>　　　　　（注）　１． 文化ホールのその他には、音楽室、会議室、和室、リハーサル室を含む。　</t>
    <phoneticPr fontId="2"/>
  </si>
  <si>
    <t>県民ギャラリー</t>
    <rPh sb="0" eb="2">
      <t>ケンミン</t>
    </rPh>
    <phoneticPr fontId="2"/>
  </si>
  <si>
    <t>心田庵</t>
    <rPh sb="0" eb="1">
      <t>こころ</t>
    </rPh>
    <rPh sb="1" eb="2">
      <t>た</t>
    </rPh>
    <rPh sb="2" eb="3">
      <t>あん</t>
    </rPh>
    <phoneticPr fontId="12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</si>
  <si>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2" type="Hiragana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</si>
  <si>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</si>
  <si>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2"/>
  </si>
  <si>
    <t xml:space="preserve">国認定　計　4  </t>
    <rPh sb="0" eb="1">
      <t>くに</t>
    </rPh>
    <rPh sb="1" eb="3">
      <t>にんてい</t>
    </rPh>
    <rPh sb="4" eb="5">
      <t>けい</t>
    </rPh>
    <phoneticPr fontId="12" type="Hiragana"/>
  </si>
  <si>
    <t>　</t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</si>
  <si>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2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</si>
  <si>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2" type="Hiragana"/>
  </si>
  <si>
    <t>端島炭坑跡</t>
    <rPh sb="0" eb="2">
      <t>はしま</t>
    </rPh>
    <rPh sb="2" eb="4">
      <t>たんこう</t>
    </rPh>
    <rPh sb="4" eb="5">
      <t>あと</t>
    </rPh>
    <phoneticPr fontId="12" type="Hiragana"/>
  </si>
  <si>
    <t>高島炭鉱跡</t>
    <rPh sb="0" eb="2">
      <t>たかしま</t>
    </rPh>
    <rPh sb="2" eb="4">
      <t>たんこう</t>
    </rPh>
    <rPh sb="4" eb="5">
      <t>あと</t>
    </rPh>
    <phoneticPr fontId="12" type="Hiragana"/>
  </si>
  <si>
    <t>聖福寺　４棟</t>
    <rPh sb="0" eb="1">
      <t>せい</t>
    </rPh>
    <rPh sb="5" eb="6">
      <t>とう</t>
    </rPh>
    <phoneticPr fontId="12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</si>
  <si>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2" type="Hiragana"/>
  </si>
  <si>
    <t>天王殿</t>
    <rPh sb="0" eb="1">
      <t>てん</t>
    </rPh>
    <rPh sb="1" eb="2">
      <t>おう</t>
    </rPh>
    <rPh sb="2" eb="3">
      <t>でん</t>
    </rPh>
    <phoneticPr fontId="12" type="Hiragana"/>
  </si>
  <si>
    <t>鐘楼</t>
    <rPh sb="0" eb="1">
      <t>かね</t>
    </rPh>
    <rPh sb="1" eb="2">
      <t>ろう</t>
    </rPh>
    <phoneticPr fontId="12" type="Hiragana"/>
  </si>
  <si>
    <t>山門</t>
    <rPh sb="0" eb="2">
      <t>さんもん</t>
    </rPh>
    <phoneticPr fontId="12" type="Hiragana"/>
  </si>
  <si>
    <t>　　　　　２６年　</t>
  </si>
  <si>
    <t>２６年</t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</si>
  <si>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</si>
  <si>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</si>
  <si>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2" type="Hiragana"/>
  </si>
  <si>
    <t>２６年度</t>
  </si>
  <si>
    <t>明清楽</t>
    <rPh sb="0" eb="1">
      <t>めい</t>
    </rPh>
    <rPh sb="1" eb="2">
      <t>しん</t>
    </rPh>
    <rPh sb="2" eb="3">
      <t>らく</t>
    </rPh>
    <phoneticPr fontId="12" type="Hiragana"/>
  </si>
  <si>
    <t>料亭春海</t>
    <rPh sb="0" eb="2">
      <t>りょうてい</t>
    </rPh>
    <rPh sb="2" eb="4">
      <t>はるみ</t>
    </rPh>
    <phoneticPr fontId="12" type="Hiragana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</si>
  <si>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2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</si>
  <si>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2"/>
  </si>
  <si>
    <t>２６年度　</t>
    <rPh sb="3" eb="4">
      <t>ド</t>
    </rPh>
    <phoneticPr fontId="2"/>
  </si>
  <si>
    <t>野母の盆踊</t>
    <rPh sb="0" eb="1">
      <t>の</t>
    </rPh>
    <rPh sb="1" eb="2">
      <t>はは</t>
    </rPh>
    <rPh sb="3" eb="5">
      <t>ぼんおど</t>
    </rPh>
    <phoneticPr fontId="12" type="Hiragana"/>
  </si>
  <si>
    <t>龍踊</t>
    <rPh sb="0" eb="1">
      <t>りゅう</t>
    </rPh>
    <rPh sb="1" eb="2">
      <t>おど</t>
    </rPh>
    <phoneticPr fontId="12" type="Hiragana"/>
  </si>
  <si>
    <t>竹ン芸</t>
    <rPh sb="0" eb="1">
      <t>たけ</t>
    </rPh>
    <rPh sb="2" eb="3">
      <t>げい</t>
    </rPh>
    <phoneticPr fontId="12" type="Hiragana"/>
  </si>
  <si>
    <t>　　　　　　　　　　　園</t>
    <rPh sb="11" eb="12">
      <t>エン</t>
    </rPh>
    <phoneticPr fontId="2"/>
  </si>
  <si>
    <t>　　　　　児　　　　　　　　　　　　　　　　　　　数</t>
    <rPh sb="5" eb="6">
      <t>ジ</t>
    </rPh>
    <rPh sb="25" eb="26">
      <t>スウ</t>
    </rPh>
    <phoneticPr fontId="2"/>
  </si>
  <si>
    <t>利用日数</t>
    <phoneticPr fontId="2"/>
  </si>
  <si>
    <t>利用者数</t>
    <phoneticPr fontId="2"/>
  </si>
  <si>
    <t>利用可能
日数</t>
    <phoneticPr fontId="2"/>
  </si>
  <si>
    <t>稼働率</t>
    <phoneticPr fontId="2"/>
  </si>
  <si>
    <t>稼働率</t>
    <rPh sb="0" eb="2">
      <t>カドウ</t>
    </rPh>
    <rPh sb="2" eb="3">
      <t>リツ</t>
    </rPh>
    <phoneticPr fontId="2"/>
  </si>
  <si>
    <t>　　利　　　　用　　　　比　　　　率</t>
    <rPh sb="12" eb="13">
      <t>ヒ</t>
    </rPh>
    <rPh sb="17" eb="18">
      <t>リツ</t>
    </rPh>
    <phoneticPr fontId="2"/>
  </si>
  <si>
    <t>音楽関係</t>
    <phoneticPr fontId="2"/>
  </si>
  <si>
    <t>演劇関係</t>
    <rPh sb="0" eb="2">
      <t>エンゲキ</t>
    </rPh>
    <rPh sb="2" eb="4">
      <t>カンケイ</t>
    </rPh>
    <phoneticPr fontId="2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</si>
  <si>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2"/>
  </si>
  <si>
    <t>その１　　　幼　　　　稚　　　　園　　　　</t>
    <rPh sb="6" eb="7">
      <t>ヨウ</t>
    </rPh>
    <phoneticPr fontId="2"/>
  </si>
  <si>
    <t>　　　　の　　　　概　　　　況</t>
    <rPh sb="9" eb="10">
      <t>オオムネ</t>
    </rPh>
    <rPh sb="14" eb="15">
      <t>キョウ</t>
    </rPh>
    <phoneticPr fontId="2"/>
  </si>
  <si>
    <t>その２　　　幼　　保　　連　　携　　型　　認　　定　　　　</t>
    <rPh sb="6" eb="7">
      <t>ヨウ</t>
    </rPh>
    <phoneticPr fontId="2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</si>
  <si>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2"/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</si>
  <si>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2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</si>
  <si>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2" type="Hiragana"/>
  </si>
  <si>
    <t>選択文化財</t>
    <rPh sb="0" eb="2">
      <t>センタク</t>
    </rPh>
    <rPh sb="2" eb="5">
      <t>ブンカザイ</t>
    </rPh>
    <phoneticPr fontId="19"/>
  </si>
  <si>
    <t>紙本著色唐蘭館の図</t>
    <rPh sb="2" eb="3">
      <t>ちゃく</t>
    </rPh>
    <rPh sb="3" eb="4">
      <t>しょく</t>
    </rPh>
    <phoneticPr fontId="12" type="Hiragana"/>
  </si>
  <si>
    <t>野母の盆踊り</t>
    <rPh sb="0" eb="2">
      <t>ノモ</t>
    </rPh>
    <rPh sb="3" eb="5">
      <t>ボンオド</t>
    </rPh>
    <phoneticPr fontId="2"/>
  </si>
  <si>
    <t>竹ン芸</t>
    <rPh sb="0" eb="1">
      <t>タケ</t>
    </rPh>
    <rPh sb="2" eb="3">
      <t>ゲイ</t>
    </rPh>
    <phoneticPr fontId="2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</si>
  <si>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2"/>
  </si>
  <si>
    <t>長崎原爆遺跡</t>
    <rPh sb="2" eb="4">
      <t>げんばく</t>
    </rPh>
    <rPh sb="4" eb="6">
      <t>いせき</t>
    </rPh>
    <phoneticPr fontId="12" type="Hiragana"/>
  </si>
  <si>
    <t>皓台寺文書（Ｈ28.2.18　2点追加指定）</t>
    <rPh sb="0" eb="1">
      <t>こう</t>
    </rPh>
    <rPh sb="1" eb="2">
      <t>だい</t>
    </rPh>
    <rPh sb="2" eb="3">
      <t>てら</t>
    </rPh>
    <rPh sb="3" eb="5">
      <t>ぶんしょ</t>
    </rPh>
    <rPh sb="16" eb="17">
      <t>てん</t>
    </rPh>
    <rPh sb="17" eb="19">
      <t>ついか</t>
    </rPh>
    <rPh sb="19" eb="21">
      <t>してい</t>
    </rPh>
    <phoneticPr fontId="12" type="Hiragana"/>
  </si>
  <si>
    <t>&lt;国指定史跡&gt;（9）</t>
    <rPh sb="1" eb="2">
      <t>くに</t>
    </rPh>
    <rPh sb="2" eb="4">
      <t>してい</t>
    </rPh>
    <rPh sb="4" eb="6">
      <t>しせき</t>
    </rPh>
    <phoneticPr fontId="12" type="Hiragana"/>
  </si>
  <si>
    <t>登録文化財</t>
    <rPh sb="0" eb="2">
      <t>とうろく</t>
    </rPh>
    <rPh sb="2" eb="5">
      <t>ぶんかざい</t>
    </rPh>
    <phoneticPr fontId="12" type="Hiragana"/>
  </si>
  <si>
    <t>　　　　　　２７　　年　　度　</t>
    <phoneticPr fontId="2"/>
  </si>
  <si>
    <t>２６年度　</t>
    <phoneticPr fontId="2"/>
  </si>
  <si>
    <t>２７年度　</t>
    <phoneticPr fontId="2"/>
  </si>
  <si>
    <t>２７年度　</t>
    <rPh sb="3" eb="4">
      <t>ド</t>
    </rPh>
    <phoneticPr fontId="2"/>
  </si>
  <si>
    <t>　　　４． 中央青年の家は、平成26年度より中央公民館に統合。</t>
    <phoneticPr fontId="2"/>
  </si>
  <si>
    <t>　　　３． 中央公民館の研修室には、貸館、講座・学級、研修会を含む。　</t>
    <phoneticPr fontId="2"/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</si>
  <si>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2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</si>
  <si>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2"/>
  </si>
  <si>
    <t>総　　数</t>
    <rPh sb="0" eb="1">
      <t>フサ</t>
    </rPh>
    <rPh sb="3" eb="4">
      <t>カズ</t>
    </rPh>
    <phoneticPr fontId="2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</si>
  <si>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2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</si>
  <si>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2"/>
  </si>
  <si>
    <t>一　　般</t>
    <rPh sb="0" eb="1">
      <t>１</t>
    </rPh>
    <rPh sb="3" eb="4">
      <t>バン</t>
    </rPh>
    <phoneticPr fontId="2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</si>
  <si>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2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</si>
  <si>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2"/>
  </si>
  <si>
    <t>蔵書冊数</t>
    <phoneticPr fontId="2"/>
  </si>
  <si>
    <t>公　　　立</t>
    <phoneticPr fontId="2"/>
  </si>
  <si>
    <t>　学　　校　　の　　概　　況</t>
    <phoneticPr fontId="2"/>
  </si>
  <si>
    <t>年　　　次</t>
    <rPh sb="0" eb="1">
      <t>トシ</t>
    </rPh>
    <rPh sb="4" eb="5">
      <t>ジ</t>
    </rPh>
    <phoneticPr fontId="2"/>
  </si>
  <si>
    <t>年　　　次</t>
    <phoneticPr fontId="2"/>
  </si>
  <si>
    <t>（単位　　人）</t>
    <phoneticPr fontId="2"/>
  </si>
  <si>
    <t>年　　次</t>
    <rPh sb="0" eb="1">
      <t>トシ</t>
    </rPh>
    <rPh sb="3" eb="4">
      <t>ジ</t>
    </rPh>
    <phoneticPr fontId="2"/>
  </si>
  <si>
    <t>教員数（本務者）</t>
    <rPh sb="0" eb="1">
      <t>キョウ</t>
    </rPh>
    <rPh sb="1" eb="2">
      <t>イン</t>
    </rPh>
    <rPh sb="2" eb="3">
      <t>スウ</t>
    </rPh>
    <phoneticPr fontId="2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</si>
  <si>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2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</si>
  <si>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</si>
  <si>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</si>
  <si>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年　次</t>
    <rPh sb="0" eb="1">
      <t>トシ</t>
    </rPh>
    <rPh sb="2" eb="3">
      <t>ジ</t>
    </rPh>
    <phoneticPr fontId="2"/>
  </si>
  <si>
    <t>１　　　年</t>
    <rPh sb="4" eb="5">
      <t>ネン</t>
    </rPh>
    <phoneticPr fontId="2"/>
  </si>
  <si>
    <t>２　　　年</t>
    <rPh sb="4" eb="5">
      <t>ネン</t>
    </rPh>
    <phoneticPr fontId="2"/>
  </si>
  <si>
    <t>３　　　年</t>
    <rPh sb="4" eb="5">
      <t>ネン</t>
    </rPh>
    <phoneticPr fontId="2"/>
  </si>
  <si>
    <t>２７年</t>
  </si>
  <si>
    <t>　　　　　２７年　</t>
  </si>
  <si>
    <t>　　　　　２８年　</t>
  </si>
  <si>
    <t>２８年</t>
  </si>
  <si>
    <t>　　　   　       　　２７　　年　　</t>
  </si>
  <si>
    <t>　　　   　       　　２８　　年　　</t>
  </si>
  <si>
    <t>3（95）</t>
  </si>
  <si>
    <t>3（64）</t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</si>
  <si>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</si>
  <si>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</si>
  <si>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</si>
  <si>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r>
      <t xml:space="preserve">学校数
</t>
    </r>
    <r>
      <rPr>
        <sz val="7"/>
        <rFont val="ＭＳ Ｐ明朝"/>
        <family val="1"/>
        <charset val="128"/>
      </rPr>
      <t>（学級数）</t>
    </r>
    <rPh sb="0" eb="1">
      <t>ガク</t>
    </rPh>
    <rPh sb="1" eb="2">
      <t>コウ</t>
    </rPh>
    <rPh sb="2" eb="3">
      <t>スウ</t>
    </rPh>
    <rPh sb="5" eb="6">
      <t>ガク</t>
    </rPh>
    <rPh sb="6" eb="7">
      <t>キュウ</t>
    </rPh>
    <rPh sb="7" eb="8">
      <t>スウ</t>
    </rPh>
    <phoneticPr fontId="2"/>
  </si>
  <si>
    <t>　型　認　定　こ　ど　も　園　の　概　況</t>
    <rPh sb="3" eb="4">
      <t>ニン</t>
    </rPh>
    <rPh sb="5" eb="6">
      <t>サダム</t>
    </rPh>
    <rPh sb="13" eb="14">
      <t>エン</t>
    </rPh>
    <rPh sb="17" eb="18">
      <t>オオムネ</t>
    </rPh>
    <rPh sb="19" eb="20">
      <t>キョウ</t>
    </rPh>
    <phoneticPr fontId="2"/>
  </si>
  <si>
    <t>職　　　　　　員　　　　　　数　　　　　　　　　（　本　務　者　）</t>
    <rPh sb="0" eb="1">
      <t>ショク</t>
    </rPh>
    <rPh sb="7" eb="8">
      <t>イン</t>
    </rPh>
    <rPh sb="14" eb="15">
      <t>カズ</t>
    </rPh>
    <phoneticPr fontId="2"/>
  </si>
  <si>
    <t>総　　　　　　　　数</t>
    <rPh sb="0" eb="1">
      <t>フサ</t>
    </rPh>
    <rPh sb="9" eb="10">
      <t>カズ</t>
    </rPh>
    <phoneticPr fontId="2"/>
  </si>
  <si>
    <t>　０　　　　　歳</t>
    <rPh sb="7" eb="8">
      <t>サイ</t>
    </rPh>
    <phoneticPr fontId="2"/>
  </si>
  <si>
    <t>　１　　　　　歳</t>
    <rPh sb="7" eb="8">
      <t>サイ</t>
    </rPh>
    <phoneticPr fontId="2"/>
  </si>
  <si>
    <t>　２　　　　　歳</t>
    <rPh sb="7" eb="8">
      <t>サイ</t>
    </rPh>
    <phoneticPr fontId="2"/>
  </si>
  <si>
    <t>　３　　　　　歳</t>
    <rPh sb="7" eb="8">
      <t>サイ</t>
    </rPh>
    <phoneticPr fontId="2"/>
  </si>
  <si>
    <t>　４　　　　　歳</t>
    <rPh sb="7" eb="8">
      <t>サイ</t>
    </rPh>
    <phoneticPr fontId="2"/>
  </si>
  <si>
    <t>　５　　　　　歳</t>
    <rPh sb="7" eb="8">
      <t>サイ</t>
    </rPh>
    <phoneticPr fontId="2"/>
  </si>
  <si>
    <t>　　の　　　　概　　　　況</t>
    <rPh sb="7" eb="8">
      <t>オオムネ</t>
    </rPh>
    <rPh sb="12" eb="13">
      <t>イワン</t>
    </rPh>
    <phoneticPr fontId="2"/>
  </si>
  <si>
    <t>外 国 人</t>
    <rPh sb="0" eb="1">
      <t>ソト</t>
    </rPh>
    <rPh sb="2" eb="3">
      <t>クニ</t>
    </rPh>
    <rPh sb="4" eb="5">
      <t>ジン</t>
    </rPh>
    <phoneticPr fontId="2"/>
  </si>
  <si>
    <t>４　　　年</t>
    <rPh sb="4" eb="5">
      <t>ネン</t>
    </rPh>
    <phoneticPr fontId="2"/>
  </si>
  <si>
    <t>５　　　年</t>
    <rPh sb="4" eb="5">
      <t>ネン</t>
    </rPh>
    <phoneticPr fontId="2"/>
  </si>
  <si>
    <t>６　　　年</t>
    <rPh sb="4" eb="5">
      <t>ネン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</si>
  <si>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</si>
  <si>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</si>
  <si>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 xml:space="preserve"> 　の　　　利　　　用　　　状　　　況</t>
    <phoneticPr fontId="2"/>
  </si>
  <si>
    <t xml:space="preserve"> 　の　　　利　　　用　　　状　　　況</t>
    <rPh sb="6" eb="7">
      <t>リ</t>
    </rPh>
    <rPh sb="10" eb="11">
      <t>ヨウ</t>
    </rPh>
    <rPh sb="14" eb="15">
      <t>ジョウ</t>
    </rPh>
    <rPh sb="18" eb="19">
      <t>イワン</t>
    </rPh>
    <phoneticPr fontId="2"/>
  </si>
  <si>
    <r>
      <rPr>
        <sz val="8"/>
        <color theme="0"/>
        <rFont val="ＭＳ Ｐ明朝"/>
        <family val="1"/>
        <charset val="128"/>
      </rPr>
      <t>（注）３．</t>
    </r>
    <r>
      <rPr>
        <sz val="8"/>
        <rFont val="ＭＳ Ｐ明朝"/>
        <family val="1"/>
        <charset val="128"/>
      </rPr>
      <t>全天周映画を全てプラネタリウム上映へ切り替えた。</t>
    </r>
    <phoneticPr fontId="2"/>
  </si>
  <si>
    <t>竜踊</t>
    <rPh sb="0" eb="1">
      <t>リュウ</t>
    </rPh>
    <rPh sb="1" eb="2">
      <t>オドリ</t>
    </rPh>
    <phoneticPr fontId="2"/>
  </si>
  <si>
    <t>（単位　　人）</t>
    <phoneticPr fontId="2"/>
  </si>
  <si>
    <t>２７年　</t>
  </si>
  <si>
    <t>２８年　</t>
  </si>
  <si>
    <t>２７年度</t>
  </si>
  <si>
    <t>２８年度　</t>
    <rPh sb="3" eb="4">
      <t>ド</t>
    </rPh>
    <phoneticPr fontId="2"/>
  </si>
  <si>
    <t>２６年度　</t>
  </si>
  <si>
    <t>２７年度　</t>
  </si>
  <si>
    <t>２８年度　</t>
    <phoneticPr fontId="2"/>
  </si>
  <si>
    <t>　　　　　　２６　　年　　度　</t>
    <phoneticPr fontId="2"/>
  </si>
  <si>
    <t>資料　　市教育委員会健康教育課　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2"/>
  </si>
  <si>
    <t>長崎（小島）養生所跡</t>
    <rPh sb="0" eb="2">
      <t>ナガサキ</t>
    </rPh>
    <rPh sb="3" eb="4">
      <t>コ</t>
    </rPh>
    <rPh sb="4" eb="5">
      <t>シマ</t>
    </rPh>
    <rPh sb="6" eb="8">
      <t>ヨウジョウ</t>
    </rPh>
    <rPh sb="8" eb="9">
      <t>ショ</t>
    </rPh>
    <rPh sb="9" eb="10">
      <t>アト</t>
    </rPh>
    <phoneticPr fontId="2"/>
  </si>
  <si>
    <t>&lt;記録作成等の措置を講ずべき無形の文化財&gt;（1）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20">
      <t>ぶんかざい</t>
    </rPh>
    <phoneticPr fontId="12" type="Hiragana"/>
  </si>
  <si>
    <t>&lt;記録作成等の措置を講ずべき無形の民俗文化財&gt;（4）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19">
      <t>みんぞく</t>
    </rPh>
    <rPh sb="19" eb="22">
      <t>ぶんかざい</t>
    </rPh>
    <phoneticPr fontId="12" type="Hiragana"/>
  </si>
  <si>
    <t>絹本著色仏涅槃図</t>
    <rPh sb="0" eb="1">
      <t>けん</t>
    </rPh>
    <rPh sb="1" eb="2">
      <t>ぽん</t>
    </rPh>
    <rPh sb="2" eb="3">
      <t>ちゃく</t>
    </rPh>
    <rPh sb="3" eb="4">
      <t>しょく</t>
    </rPh>
    <phoneticPr fontId="12" type="Hiragana"/>
  </si>
  <si>
    <t>旧出津救助院</t>
    <rPh sb="0" eb="1">
      <t>きゅう</t>
    </rPh>
    <rPh sb="1" eb="3">
      <t>でづ</t>
    </rPh>
    <rPh sb="3" eb="5">
      <t>きゅうじょ</t>
    </rPh>
    <rPh sb="5" eb="6">
      <t>いん</t>
    </rPh>
    <phoneticPr fontId="12" type="Hiragana"/>
  </si>
  <si>
    <t>旧リンガー住宅</t>
    <rPh sb="0" eb="1">
      <t>きゅう</t>
    </rPh>
    <rPh sb="5" eb="7">
      <t>じゅうたく</t>
    </rPh>
    <phoneticPr fontId="4" type="Hiragana"/>
  </si>
  <si>
    <r>
      <rPr>
        <sz val="7.5"/>
        <color indexed="9"/>
        <rFont val="ＭＳ Ｐ明朝"/>
        <family val="1"/>
        <charset val="128"/>
      </rPr>
      <t>　　　　　（注）　</t>
    </r>
    <r>
      <rPr>
        <sz val="7.5"/>
        <rFont val="ＭＳ Ｐ明朝"/>
        <family val="1"/>
        <charset val="128"/>
      </rPr>
      <t>２． 平成27年度までの市民体育館のその他には、スポーツ教室、会議室を含む。（平成28年度よりスポーツ教室は競技場、会議室は文化ホール）</t>
    </r>
    <rPh sb="12" eb="14">
      <t>ヘイセイ</t>
    </rPh>
    <rPh sb="16" eb="18">
      <t>ネンド</t>
    </rPh>
    <rPh sb="48" eb="50">
      <t>ヘイセイ</t>
    </rPh>
    <rPh sb="52" eb="54">
      <t>ネンド</t>
    </rPh>
    <rPh sb="60" eb="62">
      <t>キョウシツ</t>
    </rPh>
    <rPh sb="63" eb="66">
      <t>キョウギジョウ</t>
    </rPh>
    <rPh sb="67" eb="70">
      <t>カイギシツ</t>
    </rPh>
    <rPh sb="71" eb="73">
      <t>ブンカ</t>
    </rPh>
    <phoneticPr fontId="2"/>
  </si>
  <si>
    <t>２６年度</t>
    <rPh sb="3" eb="4">
      <t>ド</t>
    </rPh>
    <phoneticPr fontId="2"/>
  </si>
  <si>
    <t>２７年度</t>
    <rPh sb="3" eb="4">
      <t>ド</t>
    </rPh>
    <phoneticPr fontId="2"/>
  </si>
  <si>
    <t>２８年度</t>
    <rPh sb="3" eb="4">
      <t>ド</t>
    </rPh>
    <phoneticPr fontId="2"/>
  </si>
  <si>
    <t>年 度 ・ 月</t>
    <rPh sb="0" eb="1">
      <t>ネン</t>
    </rPh>
    <rPh sb="2" eb="3">
      <t>ド</t>
    </rPh>
    <rPh sb="6" eb="7">
      <t>ツキ</t>
    </rPh>
    <phoneticPr fontId="2"/>
  </si>
  <si>
    <t>年度・月</t>
    <rPh sb="0" eb="2">
      <t>ネンド</t>
    </rPh>
    <rPh sb="3" eb="4">
      <t>ツキ</t>
    </rPh>
    <phoneticPr fontId="2"/>
  </si>
  <si>
    <t>　　  　 ２６年度</t>
    <rPh sb="9" eb="10">
      <t>ド</t>
    </rPh>
    <phoneticPr fontId="2"/>
  </si>
  <si>
    <t>　　  　 ２７年度</t>
    <rPh sb="9" eb="10">
      <t>ド</t>
    </rPh>
    <phoneticPr fontId="2"/>
  </si>
  <si>
    <t>　　  　 ２８年度</t>
    <rPh sb="9" eb="10">
      <t>ド</t>
    </rPh>
    <phoneticPr fontId="2"/>
  </si>
  <si>
    <t>　　  　 　１２月</t>
    <rPh sb="9" eb="10">
      <t>ガツ</t>
    </rPh>
    <phoneticPr fontId="2"/>
  </si>
  <si>
    <t>　　  　 ２月</t>
    <rPh sb="7" eb="8">
      <t>ガツ</t>
    </rPh>
    <phoneticPr fontId="2"/>
  </si>
  <si>
    <t>　　  　 ３月</t>
    <rPh sb="7" eb="8">
      <t>ガツ</t>
    </rPh>
    <phoneticPr fontId="2"/>
  </si>
  <si>
    <t>高校生以下</t>
    <rPh sb="0" eb="3">
      <t>コウコウセイ</t>
    </rPh>
    <rPh sb="3" eb="5">
      <t>イカ</t>
    </rPh>
    <phoneticPr fontId="2"/>
  </si>
  <si>
    <t>一　　　　　般</t>
    <rPh sb="0" eb="1">
      <t>イチ</t>
    </rPh>
    <rPh sb="6" eb="7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</si>
  <si>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</si>
  <si>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資料　　市文化振興課　　　　　</t>
    <rPh sb="0" eb="2">
      <t>シリョウ</t>
    </rPh>
    <rPh sb="4" eb="5">
      <t>シ</t>
    </rPh>
    <rPh sb="5" eb="7">
      <t>ブンカ</t>
    </rPh>
    <rPh sb="7" eb="10">
      <t>シンコウカ</t>
    </rPh>
    <phoneticPr fontId="2"/>
  </si>
  <si>
    <t>資料　　市教育委員会生涯学習課、市男女共同参画推進センター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ダンジョ</t>
    </rPh>
    <rPh sb="19" eb="21">
      <t>キョウドウ</t>
    </rPh>
    <rPh sb="21" eb="23">
      <t>サンカク</t>
    </rPh>
    <rPh sb="23" eb="25">
      <t>スイシン</t>
    </rPh>
    <phoneticPr fontId="2"/>
  </si>
  <si>
    <t>有　　　　　　　　　　　　　　　　　　料</t>
    <rPh sb="0" eb="1">
      <t>ユウ</t>
    </rPh>
    <rPh sb="19" eb="20">
      <t>リョウ</t>
    </rPh>
    <phoneticPr fontId="2"/>
  </si>
  <si>
    <t>資料　　市立図書館　　　</t>
    <rPh sb="0" eb="2">
      <t>シリョウ</t>
    </rPh>
    <rPh sb="4" eb="5">
      <t>シ</t>
    </rPh>
    <rPh sb="5" eb="6">
      <t>リツ</t>
    </rPh>
    <rPh sb="6" eb="8">
      <t>トショ</t>
    </rPh>
    <rPh sb="8" eb="9">
      <t>カン</t>
    </rPh>
    <phoneticPr fontId="2"/>
  </si>
  <si>
    <t>（単位　　人、点）</t>
    <rPh sb="1" eb="3">
      <t>タンイ</t>
    </rPh>
    <rPh sb="5" eb="6">
      <t>ヒト</t>
    </rPh>
    <rPh sb="7" eb="8">
      <t>テン</t>
    </rPh>
    <phoneticPr fontId="2"/>
  </si>
  <si>
    <t>（単位　　人、冊、日）</t>
    <rPh sb="1" eb="3">
      <t>タンイ</t>
    </rPh>
    <rPh sb="5" eb="6">
      <t>ヒト</t>
    </rPh>
    <rPh sb="7" eb="8">
      <t>サツ</t>
    </rPh>
    <rPh sb="9" eb="10">
      <t>ニチ</t>
    </rPh>
    <phoneticPr fontId="2"/>
  </si>
  <si>
    <t>１１６　　　幼　稚　園　及　び　幼　保　連　携　</t>
    <rPh sb="6" eb="7">
      <t>ヨウ</t>
    </rPh>
    <rPh sb="8" eb="9">
      <t>チ</t>
    </rPh>
    <rPh sb="10" eb="11">
      <t>エン</t>
    </rPh>
    <rPh sb="12" eb="13">
      <t>オヨ</t>
    </rPh>
    <phoneticPr fontId="2"/>
  </si>
  <si>
    <t>１１７　　　小　　　　学　　　　校　　</t>
    <rPh sb="6" eb="7">
      <t>ショウ</t>
    </rPh>
    <rPh sb="11" eb="12">
      <t>ガク</t>
    </rPh>
    <rPh sb="16" eb="17">
      <t>コウ</t>
    </rPh>
    <phoneticPr fontId="2"/>
  </si>
  <si>
    <t>１１８　　　中　　　学　　　校　　</t>
    <rPh sb="6" eb="7">
      <t>ナカ</t>
    </rPh>
    <rPh sb="10" eb="11">
      <t>ガク</t>
    </rPh>
    <rPh sb="14" eb="15">
      <t>コウ</t>
    </rPh>
    <phoneticPr fontId="2"/>
  </si>
  <si>
    <t>１１９　　　高　　　等　　　学　　</t>
    <rPh sb="6" eb="7">
      <t>タカ</t>
    </rPh>
    <rPh sb="10" eb="11">
      <t>トウ</t>
    </rPh>
    <rPh sb="14" eb="15">
      <t>ガク</t>
    </rPh>
    <phoneticPr fontId="2"/>
  </si>
  <si>
    <t>１２２　　　　各　　種　　・　　専　　修　</t>
    <rPh sb="7" eb="8">
      <t>カク</t>
    </rPh>
    <rPh sb="10" eb="11">
      <t>タネ</t>
    </rPh>
    <rPh sb="16" eb="17">
      <t>セン</t>
    </rPh>
    <rPh sb="19" eb="20">
      <t>オサム</t>
    </rPh>
    <phoneticPr fontId="2"/>
  </si>
  <si>
    <t>１２３　　　　特　　別　　支　　援　</t>
    <rPh sb="7" eb="8">
      <t>トク</t>
    </rPh>
    <rPh sb="10" eb="11">
      <t>ベツ</t>
    </rPh>
    <rPh sb="13" eb="14">
      <t>ササ</t>
    </rPh>
    <rPh sb="16" eb="17">
      <t>エン</t>
    </rPh>
    <phoneticPr fontId="2"/>
  </si>
  <si>
    <t>１２４　　　　中学校卒業後の状況</t>
    <rPh sb="7" eb="10">
      <t>チュウガッコウ</t>
    </rPh>
    <rPh sb="10" eb="13">
      <t>ソツギョウゴ</t>
    </rPh>
    <rPh sb="14" eb="16">
      <t>ジョウキョウ</t>
    </rPh>
    <phoneticPr fontId="2"/>
  </si>
  <si>
    <t>１２６　　　年　　　齢　　　別　　</t>
    <rPh sb="6" eb="7">
      <t>トシ</t>
    </rPh>
    <rPh sb="10" eb="11">
      <t>ヨワイ</t>
    </rPh>
    <rPh sb="14" eb="15">
      <t>ベツ</t>
    </rPh>
    <phoneticPr fontId="2"/>
  </si>
  <si>
    <t xml:space="preserve">１２７　　　文　　　化　　　ホ　　　ー　　　ル　　 </t>
    <rPh sb="6" eb="7">
      <t>ブン</t>
    </rPh>
    <rPh sb="10" eb="11">
      <t>カ</t>
    </rPh>
    <phoneticPr fontId="2"/>
  </si>
  <si>
    <t xml:space="preserve">１２８　　　市　　　民　　　会　　　館　 </t>
    <rPh sb="6" eb="7">
      <t>シ</t>
    </rPh>
    <rPh sb="10" eb="11">
      <t>タミ</t>
    </rPh>
    <rPh sb="14" eb="15">
      <t>カイ</t>
    </rPh>
    <rPh sb="18" eb="19">
      <t>カン</t>
    </rPh>
    <phoneticPr fontId="2"/>
  </si>
  <si>
    <t>１２９　　　長崎歴史文化博物館の利用状況</t>
    <rPh sb="16" eb="18">
      <t>リヨウ</t>
    </rPh>
    <phoneticPr fontId="2"/>
  </si>
  <si>
    <t>１３１　　　長 崎 市 科 学 館 の 状 況</t>
    <rPh sb="6" eb="7">
      <t>チョウ</t>
    </rPh>
    <rPh sb="8" eb="9">
      <t>ザキ</t>
    </rPh>
    <rPh sb="10" eb="11">
      <t>シ</t>
    </rPh>
    <rPh sb="12" eb="13">
      <t>カ</t>
    </rPh>
    <rPh sb="14" eb="15">
      <t>ガク</t>
    </rPh>
    <rPh sb="16" eb="17">
      <t>カン</t>
    </rPh>
    <rPh sb="20" eb="21">
      <t>ジョウ</t>
    </rPh>
    <rPh sb="22" eb="23">
      <t>イワン</t>
    </rPh>
    <phoneticPr fontId="2"/>
  </si>
  <si>
    <t>１３２　　　図 書 館 ・ 図 書 室 の 利 用 状 況</t>
    <rPh sb="6" eb="7">
      <t>ズ</t>
    </rPh>
    <rPh sb="8" eb="9">
      <t>ショ</t>
    </rPh>
    <rPh sb="10" eb="11">
      <t>カン</t>
    </rPh>
    <rPh sb="14" eb="15">
      <t>ズ</t>
    </rPh>
    <rPh sb="16" eb="17">
      <t>ショ</t>
    </rPh>
    <rPh sb="18" eb="19">
      <t>シツ</t>
    </rPh>
    <rPh sb="22" eb="23">
      <t>リ</t>
    </rPh>
    <rPh sb="24" eb="25">
      <t>ヨウ</t>
    </rPh>
    <rPh sb="26" eb="27">
      <t>ジョウ</t>
    </rPh>
    <rPh sb="28" eb="29">
      <t>キョウ</t>
    </rPh>
    <phoneticPr fontId="2"/>
  </si>
  <si>
    <t>１３３　　　長 崎 市 永 井 隆 記 念 館 の 利 用 状 況</t>
    <rPh sb="6" eb="7">
      <t>チョウ</t>
    </rPh>
    <rPh sb="8" eb="9">
      <t>ザキ</t>
    </rPh>
    <rPh sb="10" eb="11">
      <t>シ</t>
    </rPh>
    <rPh sb="12" eb="13">
      <t>ヒサシ</t>
    </rPh>
    <rPh sb="14" eb="15">
      <t>イ</t>
    </rPh>
    <rPh sb="16" eb="17">
      <t>タカシ</t>
    </rPh>
    <phoneticPr fontId="2"/>
  </si>
  <si>
    <t>資料　　長崎女子短期大学</t>
    <rPh sb="0" eb="2">
      <t>シリョウ</t>
    </rPh>
    <rPh sb="4" eb="6">
      <t>ナガサキ</t>
    </rPh>
    <rPh sb="6" eb="8">
      <t>ジョシ</t>
    </rPh>
    <rPh sb="8" eb="10">
      <t>タンキ</t>
    </rPh>
    <rPh sb="10" eb="12">
      <t>ダイガク</t>
    </rPh>
    <phoneticPr fontId="2"/>
  </si>
  <si>
    <t>公　　立</t>
    <phoneticPr fontId="2"/>
  </si>
  <si>
    <t>２９年</t>
    <rPh sb="2" eb="3">
      <t>ネン</t>
    </rPh>
    <phoneticPr fontId="2"/>
  </si>
  <si>
    <t>3（69）</t>
  </si>
  <si>
    <t>平成２６年</t>
  </si>
  <si>
    <t>平成２７年</t>
  </si>
  <si>
    <t>　（注）　この表は、市立図書館、香焼図書館、市内公民館、市内ふれあいセンター、永井隆記念館、原爆資料館、</t>
    <rPh sb="28" eb="30">
      <t>シナイ</t>
    </rPh>
    <rPh sb="39" eb="41">
      <t>ナガイ</t>
    </rPh>
    <rPh sb="41" eb="42">
      <t>タカシ</t>
    </rPh>
    <rPh sb="42" eb="44">
      <t>キネン</t>
    </rPh>
    <rPh sb="44" eb="45">
      <t>カン</t>
    </rPh>
    <phoneticPr fontId="2"/>
  </si>
  <si>
    <t>　　　　男女共同参画推進センター、地球市民ひろば、もりまちハートセンター、三重地区市民センター、野母崎文化センター、</t>
    <rPh sb="4" eb="6">
      <t>ダンジョ</t>
    </rPh>
    <rPh sb="6" eb="8">
      <t>キョウドウ</t>
    </rPh>
    <rPh sb="8" eb="10">
      <t>サンカク</t>
    </rPh>
    <rPh sb="10" eb="12">
      <t>スイシン</t>
    </rPh>
    <rPh sb="17" eb="19">
      <t>チキュウ</t>
    </rPh>
    <rPh sb="19" eb="21">
      <t>シミン</t>
    </rPh>
    <rPh sb="37" eb="39">
      <t>ミエ</t>
    </rPh>
    <rPh sb="39" eb="41">
      <t>チク</t>
    </rPh>
    <rPh sb="41" eb="43">
      <t>シミン</t>
    </rPh>
    <phoneticPr fontId="2"/>
  </si>
  <si>
    <t>　　　　高島ふれあいセンター、ヴィラ・オリンピカ伊王島、琴海文化センター、琴海南部文化センター、琴海さざなみ会館、</t>
    <rPh sb="4" eb="6">
      <t>タカシマ</t>
    </rPh>
    <rPh sb="24" eb="27">
      <t>イオウジマ</t>
    </rPh>
    <rPh sb="28" eb="30">
      <t>キンカイ</t>
    </rPh>
    <rPh sb="30" eb="32">
      <t>ブンカ</t>
    </rPh>
    <rPh sb="37" eb="39">
      <t>キンカイ</t>
    </rPh>
    <rPh sb="39" eb="41">
      <t>ナンブ</t>
    </rPh>
    <rPh sb="41" eb="43">
      <t>ブンカ</t>
    </rPh>
    <phoneticPr fontId="2"/>
  </si>
  <si>
    <t>　　　　銭座地区コミュニティセンター内の図書室（計57館）の利用状況となっている。</t>
    <rPh sb="4" eb="6">
      <t>ゼニザ</t>
    </rPh>
    <rPh sb="6" eb="8">
      <t>チク</t>
    </rPh>
    <rPh sb="18" eb="19">
      <t>ナイ</t>
    </rPh>
    <rPh sb="20" eb="23">
      <t>トショシツ</t>
    </rPh>
    <rPh sb="24" eb="25">
      <t>ケイ</t>
    </rPh>
    <rPh sb="27" eb="28">
      <t>カン</t>
    </rPh>
    <rPh sb="30" eb="32">
      <t>リヨウ</t>
    </rPh>
    <rPh sb="32" eb="34">
      <t>ジョウキョウ</t>
    </rPh>
    <phoneticPr fontId="2"/>
  </si>
  <si>
    <t>　　　　資料点数は、図書・雑誌・視聴覚資料等の全ての総数となっている。</t>
    <rPh sb="4" eb="6">
      <t>シリョウ</t>
    </rPh>
    <rPh sb="6" eb="8">
      <t>テンスウ</t>
    </rPh>
    <rPh sb="10" eb="12">
      <t>トショ</t>
    </rPh>
    <rPh sb="13" eb="15">
      <t>ザッシ</t>
    </rPh>
    <rPh sb="16" eb="19">
      <t>シチョウカク</t>
    </rPh>
    <rPh sb="19" eb="21">
      <t>シリョウ</t>
    </rPh>
    <rPh sb="21" eb="22">
      <t>トウ</t>
    </rPh>
    <rPh sb="23" eb="24">
      <t>スベ</t>
    </rPh>
    <rPh sb="26" eb="28">
      <t>ソウスウ</t>
    </rPh>
    <phoneticPr fontId="2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</si>
  <si>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</si>
  <si>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</si>
  <si>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　２８年　</t>
  </si>
  <si>
    <t>　２８年　</t>
    <phoneticPr fontId="2"/>
  </si>
  <si>
    <t>　　　平成　２７年　</t>
    <rPh sb="3" eb="5">
      <t>ヘイセイ</t>
    </rPh>
    <phoneticPr fontId="2"/>
  </si>
  <si>
    <t>　２７年　</t>
    <phoneticPr fontId="2"/>
  </si>
  <si>
    <t>国　　　　立</t>
    <phoneticPr fontId="2"/>
  </si>
  <si>
    <t>公　　　　立</t>
    <phoneticPr fontId="2"/>
  </si>
  <si>
    <t>私　　　　立</t>
    <phoneticPr fontId="2"/>
  </si>
  <si>
    <t>及　　　び</t>
    <phoneticPr fontId="2"/>
  </si>
  <si>
    <t>設置者別</t>
    <phoneticPr fontId="2"/>
  </si>
  <si>
    <t>年　 　　　次</t>
    <rPh sb="0" eb="1">
      <t>トシ</t>
    </rPh>
    <rPh sb="6" eb="7">
      <t>ツギ</t>
    </rPh>
    <phoneticPr fontId="2"/>
  </si>
  <si>
    <t>及　 　　　び</t>
    <rPh sb="0" eb="1">
      <t>オヨ</t>
    </rPh>
    <phoneticPr fontId="2"/>
  </si>
  <si>
    <t>総　数</t>
    <rPh sb="0" eb="1">
      <t>フサ</t>
    </rPh>
    <rPh sb="2" eb="3">
      <t>カズ</t>
    </rPh>
    <phoneticPr fontId="2"/>
  </si>
  <si>
    <t>生　　　徒　　　数　　　　　</t>
    <rPh sb="0" eb="1">
      <t>ショウ</t>
    </rPh>
    <rPh sb="4" eb="5">
      <t>タダ</t>
    </rPh>
    <rPh sb="8" eb="9">
      <t>カズ</t>
    </rPh>
    <phoneticPr fontId="2"/>
  </si>
  <si>
    <t>　本表は、毎年５月１日現在で調査される学校基本調査（基幹統計）の結果で、長崎市内の各種・専修学校の概況を掲げたものである。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1" eb="43">
      <t>カクシュ</t>
    </rPh>
    <rPh sb="44" eb="46">
      <t>センシュウ</t>
    </rPh>
    <rPh sb="46" eb="48">
      <t>ガッコウ</t>
    </rPh>
    <rPh sb="49" eb="51">
      <t>ガイキョウ</t>
    </rPh>
    <rPh sb="52" eb="53">
      <t>カカ</t>
    </rPh>
    <phoneticPr fontId="2"/>
  </si>
  <si>
    <t>資料　　市統計課　　　</t>
    <rPh sb="0" eb="2">
      <t>シリョウ</t>
    </rPh>
    <rPh sb="4" eb="5">
      <t>シ</t>
    </rPh>
    <rPh sb="5" eb="8">
      <t>トウケイカ</t>
    </rPh>
    <phoneticPr fontId="2"/>
  </si>
  <si>
    <t>資料　　市統計課　　　　　</t>
    <rPh sb="0" eb="2">
      <t>シリョウ</t>
    </rPh>
    <rPh sb="4" eb="5">
      <t>シ</t>
    </rPh>
    <rPh sb="5" eb="8">
      <t>トウケイカ</t>
    </rPh>
    <phoneticPr fontId="2"/>
  </si>
  <si>
    <t>複合サービス事業</t>
    <rPh sb="0" eb="2">
      <t>フクゴウ</t>
    </rPh>
    <rPh sb="6" eb="8">
      <t>ジギョウ</t>
    </rPh>
    <rPh sb="7" eb="8">
      <t>ギョウ</t>
    </rPh>
    <phoneticPr fontId="2"/>
  </si>
  <si>
    <t>資料　　市統計課</t>
    <phoneticPr fontId="2"/>
  </si>
  <si>
    <t>中央公民館
研　修　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7">
      <t>ケン</t>
    </rPh>
    <rPh sb="8" eb="9">
      <t>オサム</t>
    </rPh>
    <rPh sb="10" eb="11">
      <t>シツ</t>
    </rPh>
    <phoneticPr fontId="2"/>
  </si>
  <si>
    <t>(単位　　人、日、％)</t>
    <rPh sb="1" eb="3">
      <t>タンイ</t>
    </rPh>
    <rPh sb="5" eb="6">
      <t>ヒト</t>
    </rPh>
    <rPh sb="7" eb="8">
      <t>ニチ</t>
    </rPh>
    <phoneticPr fontId="2"/>
  </si>
  <si>
    <t>（単位　　人、日）</t>
    <rPh sb="1" eb="3">
      <t>タンイ</t>
    </rPh>
    <rPh sb="5" eb="6">
      <t>ヒト</t>
    </rPh>
    <rPh sb="7" eb="8">
      <t>ニチ</t>
    </rPh>
    <phoneticPr fontId="2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</si>
  <si>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2"/>
  </si>
  <si>
    <t>総　    　　　数</t>
    <rPh sb="0" eb="1">
      <t>ソウ</t>
    </rPh>
    <rPh sb="9" eb="10">
      <t>スウ</t>
    </rPh>
    <phoneticPr fontId="2"/>
  </si>
  <si>
    <t>総　　数</t>
    <rPh sb="0" eb="1">
      <t>ソウ</t>
    </rPh>
    <rPh sb="3" eb="4">
      <t>スウ</t>
    </rPh>
    <phoneticPr fontId="2"/>
  </si>
  <si>
    <t>開　　催
延日数</t>
    <rPh sb="0" eb="1">
      <t>カイ</t>
    </rPh>
    <rPh sb="3" eb="4">
      <t>サイ</t>
    </rPh>
    <rPh sb="5" eb="6">
      <t>ノ</t>
    </rPh>
    <rPh sb="6" eb="8">
      <t>ニッスウ</t>
    </rPh>
    <phoneticPr fontId="2"/>
  </si>
  <si>
    <t>　　２６　　年　　度　　</t>
    <phoneticPr fontId="2"/>
  </si>
  <si>
    <t>　　２７　　年　　度　　</t>
    <phoneticPr fontId="2"/>
  </si>
  <si>
    <t>資料　　長崎県美術館</t>
    <phoneticPr fontId="2"/>
  </si>
  <si>
    <t>開催延日数</t>
    <rPh sb="0" eb="2">
      <t>カイサイ</t>
    </rPh>
    <rPh sb="2" eb="3">
      <t>ノ</t>
    </rPh>
    <rPh sb="3" eb="5">
      <t>ニッスウ</t>
    </rPh>
    <phoneticPr fontId="2"/>
  </si>
  <si>
    <t>平成　２５年度</t>
    <rPh sb="0" eb="2">
      <t>ヘイセイ</t>
    </rPh>
    <phoneticPr fontId="2"/>
  </si>
  <si>
    <t>２８年度</t>
  </si>
  <si>
    <t>２９年度</t>
  </si>
  <si>
    <t>２９年度</t>
    <phoneticPr fontId="2"/>
  </si>
  <si>
    <t>２５年度　　　</t>
  </si>
  <si>
    <t>２５年度　　　</t>
    <phoneticPr fontId="2"/>
  </si>
  <si>
    <t>２６年度　　　</t>
  </si>
  <si>
    <t>２７年度　　　</t>
  </si>
  <si>
    <t>２８年度　　　</t>
  </si>
  <si>
    <t>２９年度　　　</t>
  </si>
  <si>
    <t>２９年度　　　</t>
    <phoneticPr fontId="2"/>
  </si>
  <si>
    <t>平　成　２５　年　度</t>
  </si>
  <si>
    <t>平　成　２６　年　度</t>
  </si>
  <si>
    <t>平　成　２７　年　度</t>
  </si>
  <si>
    <t>平　成　２８　年　度</t>
  </si>
  <si>
    <t>平　成　２９　年　度</t>
    <phoneticPr fontId="2"/>
  </si>
  <si>
    <t>２９年度</t>
    <phoneticPr fontId="2"/>
  </si>
  <si>
    <t>２９年　４月</t>
    <rPh sb="2" eb="3">
      <t>ネン</t>
    </rPh>
    <rPh sb="5" eb="6">
      <t>ガツ</t>
    </rPh>
    <phoneticPr fontId="2"/>
  </si>
  <si>
    <t>３０年　１月</t>
    <rPh sb="2" eb="3">
      <t>ネン</t>
    </rPh>
    <rPh sb="5" eb="6">
      <t>ガツ</t>
    </rPh>
    <phoneticPr fontId="2"/>
  </si>
  <si>
    <t>２５年度</t>
    <phoneticPr fontId="2"/>
  </si>
  <si>
    <t>平成　２５年度</t>
    <rPh sb="0" eb="2">
      <t>ヘイセイ</t>
    </rPh>
    <rPh sb="6" eb="7">
      <t>ド</t>
    </rPh>
    <phoneticPr fontId="2"/>
  </si>
  <si>
    <t>２９年度</t>
    <rPh sb="3" eb="4">
      <t>ド</t>
    </rPh>
    <phoneticPr fontId="2"/>
  </si>
  <si>
    <t>　　  　平成２５年度</t>
    <rPh sb="5" eb="7">
      <t>ヘイセイ</t>
    </rPh>
    <rPh sb="10" eb="11">
      <t>ド</t>
    </rPh>
    <phoneticPr fontId="2"/>
  </si>
  <si>
    <t>　　  　 ２９年度</t>
    <rPh sb="9" eb="10">
      <t>ド</t>
    </rPh>
    <phoneticPr fontId="2"/>
  </si>
  <si>
    <t>　２９年　４月</t>
    <rPh sb="3" eb="4">
      <t>ネン</t>
    </rPh>
    <rPh sb="6" eb="7">
      <t>ガツ</t>
    </rPh>
    <phoneticPr fontId="2"/>
  </si>
  <si>
    <t>　　  ３０年　１月</t>
    <rPh sb="6" eb="7">
      <t>ネン</t>
    </rPh>
    <rPh sb="9" eb="10">
      <t>ガツ</t>
    </rPh>
    <phoneticPr fontId="2"/>
  </si>
  <si>
    <t>平成　２６年　</t>
    <rPh sb="0" eb="2">
      <t>ヘイセイ</t>
    </rPh>
    <phoneticPr fontId="2"/>
  </si>
  <si>
    <t>２９年　</t>
  </si>
  <si>
    <t>平成２５年度　</t>
    <phoneticPr fontId="2"/>
  </si>
  <si>
    <t>２９年度　</t>
    <phoneticPr fontId="2"/>
  </si>
  <si>
    <t>２９年　４月　</t>
    <rPh sb="2" eb="3">
      <t>ネン</t>
    </rPh>
    <rPh sb="5" eb="6">
      <t>ガツ</t>
    </rPh>
    <phoneticPr fontId="2"/>
  </si>
  <si>
    <t>３０年　１月　</t>
    <rPh sb="2" eb="3">
      <t>ネン</t>
    </rPh>
    <phoneticPr fontId="2"/>
  </si>
  <si>
    <t>　　　　平　　成　　２５　　年　　度　</t>
    <rPh sb="4" eb="5">
      <t>タイラ</t>
    </rPh>
    <rPh sb="7" eb="8">
      <t>シゲル</t>
    </rPh>
    <phoneticPr fontId="2"/>
  </si>
  <si>
    <t>　　　　　　２８　　年　　度　</t>
  </si>
  <si>
    <t>　　　　　　２９　　年　　度　</t>
    <phoneticPr fontId="2"/>
  </si>
  <si>
    <t>マリー・ローランサン展</t>
    <rPh sb="10" eb="11">
      <t>テン</t>
    </rPh>
    <phoneticPr fontId="2"/>
  </si>
  <si>
    <t>スタジオジブリ・レイアウト展</t>
    <rPh sb="13" eb="14">
      <t>テン</t>
    </rPh>
    <phoneticPr fontId="2"/>
  </si>
  <si>
    <t>さだまさしの世界展</t>
    <rPh sb="6" eb="8">
      <t>セカイ</t>
    </rPh>
    <rPh sb="8" eb="9">
      <t>テン</t>
    </rPh>
    <phoneticPr fontId="2"/>
  </si>
  <si>
    <t>ミロコマチコ展</t>
    <rPh sb="6" eb="7">
      <t>テン</t>
    </rPh>
    <phoneticPr fontId="2"/>
  </si>
  <si>
    <t>松尾敏男展</t>
    <rPh sb="0" eb="2">
      <t>マツオ</t>
    </rPh>
    <rPh sb="2" eb="4">
      <t>トシオ</t>
    </rPh>
    <rPh sb="4" eb="5">
      <t>テン</t>
    </rPh>
    <phoneticPr fontId="2"/>
  </si>
  <si>
    <t>星野道夫の旅</t>
    <rPh sb="0" eb="2">
      <t>ホシノ</t>
    </rPh>
    <rPh sb="2" eb="4">
      <t>ミチオ</t>
    </rPh>
    <rPh sb="5" eb="6">
      <t>タビ</t>
    </rPh>
    <phoneticPr fontId="2"/>
  </si>
  <si>
    <t>八代亜紀展</t>
    <rPh sb="0" eb="2">
      <t>ヤシロ</t>
    </rPh>
    <rPh sb="2" eb="4">
      <t>アキ</t>
    </rPh>
    <rPh sb="4" eb="5">
      <t>テン</t>
    </rPh>
    <phoneticPr fontId="2"/>
  </si>
  <si>
    <t>平成２５年度　</t>
    <rPh sb="0" eb="2">
      <t>ヘイセイ</t>
    </rPh>
    <phoneticPr fontId="2"/>
  </si>
  <si>
    <t>２９年度　</t>
    <phoneticPr fontId="2"/>
  </si>
  <si>
    <t>１３０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2"/>
  </si>
  <si>
    <t>平成　　２５年度　</t>
    <rPh sb="0" eb="2">
      <t>ヘイセイ</t>
    </rPh>
    <rPh sb="7" eb="8">
      <t>ド</t>
    </rPh>
    <phoneticPr fontId="2"/>
  </si>
  <si>
    <t>２９年度　</t>
    <rPh sb="3" eb="4">
      <t>ド</t>
    </rPh>
    <phoneticPr fontId="2"/>
  </si>
  <si>
    <t>２９年　　４月　</t>
    <rPh sb="2" eb="3">
      <t>ネン</t>
    </rPh>
    <rPh sb="6" eb="7">
      <t>ガツ</t>
    </rPh>
    <phoneticPr fontId="2"/>
  </si>
  <si>
    <t>３０年　　１月　</t>
    <rPh sb="2" eb="3">
      <t>ネン</t>
    </rPh>
    <rPh sb="6" eb="7">
      <t>ガツ</t>
    </rPh>
    <phoneticPr fontId="2"/>
  </si>
  <si>
    <t>-</t>
    <phoneticPr fontId="24"/>
  </si>
  <si>
    <t>ゾ ー ン</t>
    <phoneticPr fontId="2"/>
  </si>
  <si>
    <t>資料　　長崎市科学館　　　　　（注） 平成30年3月末現在</t>
    <phoneticPr fontId="2"/>
  </si>
  <si>
    <t>プ   ラ   ネ   タ    リ   ウ  ム</t>
    <phoneticPr fontId="2"/>
  </si>
  <si>
    <t>　化　財　一　覧</t>
    <phoneticPr fontId="12" type="Hiragana"/>
  </si>
  <si>
    <t xml:space="preserve">（平成30年7月24日現在）  </t>
    <rPh sb="1" eb="3">
      <t>へいせい</t>
    </rPh>
    <rPh sb="5" eb="6">
      <t>ねん</t>
    </rPh>
    <rPh sb="7" eb="8">
      <t>がつ</t>
    </rPh>
    <rPh sb="10" eb="11">
      <t>ひ</t>
    </rPh>
    <rPh sb="11" eb="13">
      <t>げんざい</t>
    </rPh>
    <phoneticPr fontId="12" type="Hiragana"/>
  </si>
  <si>
    <t>〃</t>
    <phoneticPr fontId="12" type="Hiragana"/>
  </si>
  <si>
    <t>S49.10.15</t>
    <phoneticPr fontId="12" type="Hiragana"/>
  </si>
  <si>
    <t>S51.12.15</t>
    <phoneticPr fontId="12" type="Hiragana"/>
  </si>
  <si>
    <t>S10.12.13</t>
    <phoneticPr fontId="12" type="Hiragana"/>
  </si>
  <si>
    <t>合計　5</t>
    <phoneticPr fontId="12" type="Hiragana"/>
  </si>
  <si>
    <t>S53.12.20</t>
    <phoneticPr fontId="12" type="Hiragana"/>
  </si>
  <si>
    <t>〃</t>
    <phoneticPr fontId="12" type="Hiragana"/>
  </si>
  <si>
    <t>ケンペル、ツュンベリー記念碑</t>
    <phoneticPr fontId="12" type="Hiragana"/>
  </si>
  <si>
    <t>長崎市南山手伝統的建造物群保存地区</t>
    <phoneticPr fontId="12" type="Hiragana"/>
  </si>
  <si>
    <t>S36.11.24</t>
    <phoneticPr fontId="12" type="Hiragana"/>
  </si>
  <si>
    <t xml:space="preserve">国選定　計　3  </t>
    <phoneticPr fontId="12" type="Hiragana"/>
  </si>
  <si>
    <t>S38.10.30</t>
    <phoneticPr fontId="12" type="Hiragana"/>
  </si>
  <si>
    <t>S39.10.16</t>
    <phoneticPr fontId="12" type="Hiragana"/>
  </si>
  <si>
    <t>フィリップ・フランツ・フォン・</t>
    <phoneticPr fontId="12" type="Hiragana"/>
  </si>
  <si>
    <t>H10.12.11</t>
    <phoneticPr fontId="12" type="Hiragana"/>
  </si>
  <si>
    <t>天井絵</t>
    <phoneticPr fontId="12" type="Hiragana"/>
  </si>
  <si>
    <t>シーボルト処方箋     シーボルト書状</t>
    <phoneticPr fontId="12" type="Hiragana"/>
  </si>
  <si>
    <t>シーボルト名刺       ポンペ書状他</t>
    <phoneticPr fontId="12" type="Hiragana"/>
  </si>
  <si>
    <t>H17.11.10</t>
    <phoneticPr fontId="12" type="Hiragana"/>
  </si>
  <si>
    <t>H19.10.22</t>
    <phoneticPr fontId="12" type="Hiragana"/>
  </si>
  <si>
    <t>デジマノキ</t>
    <phoneticPr fontId="12" type="Hiragana"/>
  </si>
  <si>
    <t>H10.12.25</t>
    <phoneticPr fontId="12" type="Hiragana"/>
  </si>
  <si>
    <t>H15.12.25</t>
    <phoneticPr fontId="12" type="Hiragana"/>
  </si>
  <si>
    <t>&lt;市指定名勝&gt;（1）</t>
    <phoneticPr fontId="2"/>
  </si>
  <si>
    <t>S43.12.23</t>
    <phoneticPr fontId="12" type="Hiragana"/>
  </si>
  <si>
    <t>　　　〃</t>
    <phoneticPr fontId="12" type="Hiragana"/>
  </si>
  <si>
    <t>H22.12.24</t>
    <phoneticPr fontId="12" type="Hiragana"/>
  </si>
  <si>
    <t>プラケット｢ピエタ｣</t>
    <phoneticPr fontId="12" type="Hiragana"/>
  </si>
  <si>
    <t>H23.11.29</t>
    <phoneticPr fontId="12" type="Hiragana"/>
  </si>
  <si>
    <t>S43.11.20</t>
    <phoneticPr fontId="12" type="Hiragana"/>
  </si>
  <si>
    <t>本河内水源地水道施設</t>
    <rPh sb="0" eb="3">
      <t>ホンゴウチ</t>
    </rPh>
    <rPh sb="3" eb="6">
      <t>スイゲンチ</t>
    </rPh>
    <rPh sb="6" eb="8">
      <t>スイドウ</t>
    </rPh>
    <rPh sb="8" eb="10">
      <t>シセツ</t>
    </rPh>
    <phoneticPr fontId="2"/>
  </si>
  <si>
    <t>S46.10.21</t>
    <phoneticPr fontId="12" type="Hiragana"/>
  </si>
  <si>
    <t>高部堰堤・高部配水池・低部堰堤</t>
    <rPh sb="0" eb="2">
      <t>コウブ</t>
    </rPh>
    <rPh sb="2" eb="4">
      <t>エンテイ</t>
    </rPh>
    <rPh sb="5" eb="7">
      <t>コウブ</t>
    </rPh>
    <rPh sb="7" eb="10">
      <t>ハイスイチ</t>
    </rPh>
    <rPh sb="11" eb="13">
      <t>テイブ</t>
    </rPh>
    <rPh sb="13" eb="15">
      <t>エンテイ</t>
    </rPh>
    <phoneticPr fontId="2"/>
  </si>
  <si>
    <t>国道三四号一之橋</t>
    <rPh sb="0" eb="2">
      <t>コクドウ</t>
    </rPh>
    <rPh sb="3" eb="5">
      <t>ヨンゴウ</t>
    </rPh>
    <rPh sb="5" eb="6">
      <t>イチ</t>
    </rPh>
    <rPh sb="6" eb="7">
      <t>ノ</t>
    </rPh>
    <rPh sb="7" eb="8">
      <t>ハシ</t>
    </rPh>
    <phoneticPr fontId="2"/>
  </si>
  <si>
    <t>国道三四号中之橋</t>
    <rPh sb="0" eb="2">
      <t>コクドウ</t>
    </rPh>
    <rPh sb="2" eb="5">
      <t>サンジュウヨンゴウ</t>
    </rPh>
    <rPh sb="5" eb="6">
      <t>ナカ</t>
    </rPh>
    <rPh sb="6" eb="7">
      <t>ノ</t>
    </rPh>
    <rPh sb="7" eb="8">
      <t>ハシ</t>
    </rPh>
    <phoneticPr fontId="2"/>
  </si>
  <si>
    <t>国道三四号鎮西橋</t>
    <rPh sb="0" eb="2">
      <t>コクドウ</t>
    </rPh>
    <rPh sb="2" eb="5">
      <t>サンジュウヨンゴウ</t>
    </rPh>
    <rPh sb="5" eb="7">
      <t>チンゼイ</t>
    </rPh>
    <rPh sb="7" eb="8">
      <t>バシ</t>
    </rPh>
    <phoneticPr fontId="2"/>
  </si>
  <si>
    <t>T11.10.12</t>
    <phoneticPr fontId="12" type="Hiragana"/>
  </si>
  <si>
    <t>&lt;市指定史跡&gt;（41）</t>
    <phoneticPr fontId="2"/>
  </si>
  <si>
    <t>S53.12.21</t>
    <phoneticPr fontId="12" type="Hiragana"/>
  </si>
  <si>
    <t>無原罪の聖母図（聖母マリアの御絵）</t>
    <rPh sb="0" eb="1">
      <t>ム</t>
    </rPh>
    <rPh sb="1" eb="3">
      <t>ゲンザイ</t>
    </rPh>
    <rPh sb="4" eb="6">
      <t>セイボ</t>
    </rPh>
    <rPh sb="6" eb="7">
      <t>ズ</t>
    </rPh>
    <rPh sb="8" eb="10">
      <t>セイボ</t>
    </rPh>
    <rPh sb="14" eb="15">
      <t>ゴ</t>
    </rPh>
    <rPh sb="15" eb="16">
      <t>エ</t>
    </rPh>
    <phoneticPr fontId="2"/>
  </si>
  <si>
    <t>魚の町の傘鉾飾</t>
    <phoneticPr fontId="12" type="Hiragana"/>
  </si>
  <si>
    <t>&lt;県指定無形文化財&gt;（2）</t>
    <phoneticPr fontId="2"/>
  </si>
  <si>
    <t>長崎の明清楽</t>
    <phoneticPr fontId="12" type="Hiragana"/>
  </si>
  <si>
    <t xml:space="preserve">国指定　計　46　  </t>
    <phoneticPr fontId="12" type="Hiragana"/>
  </si>
  <si>
    <t>&lt;国指定重要文化財&gt;（31）</t>
    <rPh sb="1" eb="2">
      <t>くに</t>
    </rPh>
    <rPh sb="2" eb="4">
      <t>してい</t>
    </rPh>
    <rPh sb="4" eb="6">
      <t>じゅうよう</t>
    </rPh>
    <rPh sb="6" eb="9">
      <t>ぶんかざい</t>
    </rPh>
    <phoneticPr fontId="12" type="Hiragana"/>
  </si>
  <si>
    <t>&lt;登録有形文化財&gt;（32）</t>
    <rPh sb="1" eb="3">
      <t>とうろく</t>
    </rPh>
    <rPh sb="3" eb="5">
      <t>ゆうけい</t>
    </rPh>
    <rPh sb="5" eb="8">
      <t>ぶんかざい</t>
    </rPh>
    <phoneticPr fontId="12" type="Hiragana"/>
  </si>
  <si>
    <t>&lt;県指定有形文化財&gt;（35）</t>
    <phoneticPr fontId="2"/>
  </si>
  <si>
    <t>&lt;市指定天然記念物&gt;（23）</t>
    <phoneticPr fontId="2"/>
  </si>
  <si>
    <t xml:space="preserve">県指定　計　69  </t>
    <rPh sb="0" eb="1">
      <t>けん</t>
    </rPh>
    <rPh sb="1" eb="3">
      <t>してい</t>
    </rPh>
    <rPh sb="4" eb="5">
      <t>けい</t>
    </rPh>
    <phoneticPr fontId="12" type="Hiragana"/>
  </si>
  <si>
    <t>合計　33</t>
    <phoneticPr fontId="12" type="Hiragana"/>
  </si>
  <si>
    <t xml:space="preserve">市指定　計　　130　　　合計　252  </t>
    <rPh sb="0" eb="1">
      <t>し</t>
    </rPh>
    <rPh sb="1" eb="3">
      <t>してい</t>
    </rPh>
    <rPh sb="4" eb="5">
      <t>けい</t>
    </rPh>
    <phoneticPr fontId="12" type="Hiragana"/>
  </si>
  <si>
    <t>平成２５年度　</t>
    <rPh sb="0" eb="2">
      <t>ヘイセイ</t>
    </rPh>
    <rPh sb="4" eb="5">
      <t>ネン</t>
    </rPh>
    <rPh sb="5" eb="6">
      <t>ド</t>
    </rPh>
    <phoneticPr fontId="2"/>
  </si>
  <si>
    <t>２９年　４月　</t>
    <rPh sb="2" eb="3">
      <t>ネン</t>
    </rPh>
    <rPh sb="5" eb="6">
      <t>ガツ</t>
    </rPh>
    <phoneticPr fontId="3"/>
  </si>
  <si>
    <t>３０年　１月　</t>
    <rPh sb="2" eb="3">
      <t>ネン</t>
    </rPh>
    <phoneticPr fontId="3"/>
  </si>
  <si>
    <t>平　　成　　２５　　年　　度　　</t>
    <phoneticPr fontId="2"/>
  </si>
  <si>
    <t>　　２８　　年　　度　　</t>
  </si>
  <si>
    <t>　　２９　　年　　度　　</t>
    <phoneticPr fontId="2"/>
  </si>
  <si>
    <t xml:space="preserve">ジブリ大博覧会～ナウシカからマーニーまで～ </t>
    <rPh sb="3" eb="4">
      <t>ダイ</t>
    </rPh>
    <rPh sb="4" eb="7">
      <t>ハクランカイ</t>
    </rPh>
    <phoneticPr fontId="2"/>
  </si>
  <si>
    <t>チームラボアイランドー学ぶ！ー未来遊園地ー</t>
    <rPh sb="11" eb="12">
      <t>マナ</t>
    </rPh>
    <rPh sb="15" eb="17">
      <t>ミライ</t>
    </rPh>
    <rPh sb="17" eb="20">
      <t>ユウエンチ</t>
    </rPh>
    <phoneticPr fontId="2"/>
  </si>
  <si>
    <t>ロシア科学アカデミー図書館所蔵　川原慶賀の植物図譜　※1</t>
    <rPh sb="3" eb="5">
      <t>カガク</t>
    </rPh>
    <rPh sb="10" eb="13">
      <t>トショカン</t>
    </rPh>
    <rPh sb="13" eb="15">
      <t>ショゾウ</t>
    </rPh>
    <rPh sb="16" eb="18">
      <t>カワラ</t>
    </rPh>
    <rPh sb="18" eb="20">
      <t>ケイガ</t>
    </rPh>
    <rPh sb="21" eb="23">
      <t>ショクブツ</t>
    </rPh>
    <rPh sb="23" eb="25">
      <t>ズフ</t>
    </rPh>
    <phoneticPr fontId="2"/>
  </si>
  <si>
    <t>金澤翔子書展「共に生きる」　※2</t>
    <rPh sb="0" eb="2">
      <t>カナザワ</t>
    </rPh>
    <rPh sb="2" eb="4">
      <t>ショウコ</t>
    </rPh>
    <rPh sb="4" eb="6">
      <t>ショテン</t>
    </rPh>
    <rPh sb="7" eb="8">
      <t>トモ</t>
    </rPh>
    <rPh sb="9" eb="10">
      <t>イ</t>
    </rPh>
    <phoneticPr fontId="2"/>
  </si>
  <si>
    <t>２９年度　</t>
    <phoneticPr fontId="2"/>
  </si>
  <si>
    <t>〃</t>
    <phoneticPr fontId="12" type="Hiragana"/>
  </si>
  <si>
    <t>Ｈ元. 9. 4</t>
    <rPh sb="1" eb="2">
      <t>がん</t>
    </rPh>
    <phoneticPr fontId="12" type="Hiragana"/>
  </si>
  <si>
    <t>S48.12.28</t>
    <phoneticPr fontId="12" type="Hiragana"/>
  </si>
  <si>
    <t>H 6.  6.28</t>
    <phoneticPr fontId="12" type="Hiragana"/>
  </si>
  <si>
    <t>H 2.  6.29</t>
    <phoneticPr fontId="12" type="Hiragana"/>
  </si>
  <si>
    <t>H 2.  3.19</t>
    <phoneticPr fontId="12" type="Hiragana"/>
  </si>
  <si>
    <t>S55.  6. 6</t>
    <phoneticPr fontId="12" type="Hiragana"/>
  </si>
  <si>
    <t>S47.  5.15</t>
    <phoneticPr fontId="12" type="Hiragana"/>
  </si>
  <si>
    <t>S44.  6.20</t>
    <phoneticPr fontId="12" type="Hiragana"/>
  </si>
  <si>
    <t>S41.  6.11</t>
    <phoneticPr fontId="12" type="Hiragana"/>
  </si>
  <si>
    <t>M39.  4.14</t>
    <phoneticPr fontId="12" type="Hiragana"/>
  </si>
  <si>
    <t>S28.  3.31</t>
    <phoneticPr fontId="12" type="Hiragana"/>
  </si>
  <si>
    <t>M43.  8.29</t>
    <phoneticPr fontId="2"/>
  </si>
  <si>
    <t>S08.  1.23</t>
    <phoneticPr fontId="2"/>
  </si>
  <si>
    <t>S27.  7.19</t>
    <phoneticPr fontId="12" type="Hiragana"/>
  </si>
  <si>
    <t>S35.  2. 9</t>
    <phoneticPr fontId="12" type="Hiragana"/>
  </si>
  <si>
    <t>S36.  6. 7</t>
    <phoneticPr fontId="12" type="Hiragana"/>
  </si>
  <si>
    <t>H18.  6. 9</t>
    <phoneticPr fontId="12" type="Hiragana"/>
  </si>
  <si>
    <t>H20.  6. 9</t>
    <phoneticPr fontId="12" type="Hiragana"/>
  </si>
  <si>
    <t>H26.  9.18</t>
    <phoneticPr fontId="12" type="Hiragana"/>
  </si>
  <si>
    <t>H 9.　6.30</t>
    <phoneticPr fontId="12" type="Hiragana"/>
  </si>
  <si>
    <t>S61.  1.31</t>
    <phoneticPr fontId="12" type="Hiragana"/>
  </si>
  <si>
    <t>H24.  9.19</t>
    <phoneticPr fontId="12" type="Hiragana"/>
  </si>
  <si>
    <t>H26.10.  6</t>
    <phoneticPr fontId="12" type="Hiragana"/>
  </si>
  <si>
    <t>S54.  2.  3</t>
    <phoneticPr fontId="12" type="Hiragana"/>
  </si>
  <si>
    <t>H29.  7.31</t>
    <phoneticPr fontId="2"/>
  </si>
  <si>
    <t>S44.  4.12</t>
    <phoneticPr fontId="12" type="Hiragana"/>
  </si>
  <si>
    <t>Ｈ28.10.  3</t>
    <phoneticPr fontId="2"/>
  </si>
  <si>
    <t>T12.  3. 7</t>
    <phoneticPr fontId="12" type="Hiragana"/>
  </si>
  <si>
    <t>S26.  6. 9</t>
    <phoneticPr fontId="12" type="Hiragana"/>
  </si>
  <si>
    <t>S10.  8. 3</t>
    <phoneticPr fontId="12" type="Hiragana"/>
  </si>
  <si>
    <t>H 3.  4.30</t>
    <phoneticPr fontId="12" type="Hiragana"/>
  </si>
  <si>
    <t>S31.  4. 6</t>
    <phoneticPr fontId="12" type="Hiragana"/>
  </si>
  <si>
    <t>S33.  6. 5</t>
    <phoneticPr fontId="12" type="Hiragana"/>
  </si>
  <si>
    <t>S34.  1. 9</t>
    <phoneticPr fontId="12" type="Hiragana"/>
  </si>
  <si>
    <t>S35.  3.22</t>
    <phoneticPr fontId="12" type="Hiragana"/>
  </si>
  <si>
    <t xml:space="preserve">S35.  7.13 </t>
    <phoneticPr fontId="12" type="Hiragana"/>
  </si>
  <si>
    <t>S37.  3.28</t>
    <phoneticPr fontId="12" type="Hiragana"/>
  </si>
  <si>
    <t>S39.  3.16</t>
    <phoneticPr fontId="12" type="Hiragana"/>
  </si>
  <si>
    <t>S42.  9. 8</t>
    <phoneticPr fontId="12" type="Hiragana"/>
  </si>
  <si>
    <t>S44.  4.21</t>
    <phoneticPr fontId="12" type="Hiragana"/>
  </si>
  <si>
    <t>S45.  1.16</t>
    <phoneticPr fontId="12" type="Hiragana"/>
  </si>
  <si>
    <t>S46.  2. 5</t>
    <phoneticPr fontId="12" type="Hiragana"/>
  </si>
  <si>
    <t>S57.  1.25</t>
    <phoneticPr fontId="12" type="Hiragana"/>
  </si>
  <si>
    <t>S57.  7.22</t>
    <phoneticPr fontId="12" type="Hiragana"/>
  </si>
  <si>
    <t>S63.  9.30</t>
    <phoneticPr fontId="12" type="Hiragana"/>
  </si>
  <si>
    <t>H13.  2.26</t>
    <phoneticPr fontId="12" type="Hiragana"/>
  </si>
  <si>
    <t>H15.  3.25</t>
    <phoneticPr fontId="12" type="Hiragana"/>
  </si>
  <si>
    <t>H18.  3. 3</t>
    <phoneticPr fontId="12" type="Hiragana"/>
  </si>
  <si>
    <t>H19.  3. 2</t>
    <phoneticPr fontId="12" type="Hiragana"/>
  </si>
  <si>
    <t>H21.  4. 3</t>
    <phoneticPr fontId="12" type="Hiragana"/>
  </si>
  <si>
    <t>H23.  3. 4</t>
    <phoneticPr fontId="12" type="Hiragana"/>
  </si>
  <si>
    <t>H24.  2.24</t>
    <phoneticPr fontId="12" type="Hiragana"/>
  </si>
  <si>
    <t>H27.  2.19</t>
    <phoneticPr fontId="12" type="Hiragana"/>
  </si>
  <si>
    <t>S59.  9.18</t>
    <phoneticPr fontId="12" type="Hiragana"/>
  </si>
  <si>
    <t>S53.  8.22</t>
    <phoneticPr fontId="12" type="Hiragana"/>
  </si>
  <si>
    <t>H22.  3. 5</t>
    <phoneticPr fontId="12" type="Hiragana"/>
  </si>
  <si>
    <t>S35.  7.13</t>
    <phoneticPr fontId="12" type="Hiragana"/>
  </si>
  <si>
    <t>S40.  5.31</t>
    <phoneticPr fontId="12" type="Hiragana"/>
  </si>
  <si>
    <t>S43.  4.23</t>
    <phoneticPr fontId="12" type="Hiragana"/>
  </si>
  <si>
    <t>H26.  3.25</t>
    <phoneticPr fontId="12" type="Hiragana"/>
  </si>
  <si>
    <t>S38.  5. 8</t>
    <phoneticPr fontId="12" type="Hiragana"/>
  </si>
  <si>
    <t>S41.  4.18</t>
    <phoneticPr fontId="12" type="Hiragana"/>
  </si>
  <si>
    <t>S42.  2. 3</t>
    <phoneticPr fontId="12" type="Hiragana"/>
  </si>
  <si>
    <t>S47.  2. 4</t>
    <phoneticPr fontId="12" type="Hiragana"/>
  </si>
  <si>
    <t>S25.  4.10</t>
    <phoneticPr fontId="12" type="Hiragana"/>
  </si>
  <si>
    <t>S38.  7.23</t>
    <phoneticPr fontId="12" type="Hiragana"/>
  </si>
  <si>
    <t>S53.  3.31</t>
    <phoneticPr fontId="12" type="Hiragana"/>
  </si>
  <si>
    <t>S54.  7.27</t>
    <phoneticPr fontId="12" type="Hiragana"/>
  </si>
  <si>
    <t>S58.  8.30</t>
    <phoneticPr fontId="12" type="Hiragana"/>
  </si>
  <si>
    <t>H 6.  2.28</t>
    <phoneticPr fontId="12" type="Hiragana"/>
  </si>
  <si>
    <t>S47.  3.16</t>
    <phoneticPr fontId="12" type="Hiragana"/>
  </si>
  <si>
    <t>S47.  6.10</t>
    <phoneticPr fontId="12" type="Hiragana"/>
  </si>
  <si>
    <t>S49.  3. 8</t>
    <phoneticPr fontId="12" type="Hiragana"/>
  </si>
  <si>
    <t>S50.  3.10</t>
    <phoneticPr fontId="12" type="Hiragana"/>
  </si>
  <si>
    <t>S51.  7.20</t>
    <phoneticPr fontId="12" type="Hiragana"/>
  </si>
  <si>
    <t>S50.12.  5</t>
    <phoneticPr fontId="12" type="Hiragana"/>
  </si>
  <si>
    <t>S53.  3.20</t>
    <phoneticPr fontId="12" type="Hiragana"/>
  </si>
  <si>
    <t>S54.  5.10</t>
    <phoneticPr fontId="12" type="Hiragana"/>
  </si>
  <si>
    <t>S55.  1.19</t>
    <phoneticPr fontId="12" type="Hiragana"/>
  </si>
  <si>
    <t>H10.  4.30</t>
    <phoneticPr fontId="12" type="Hiragana"/>
  </si>
  <si>
    <t>H12.  4.28</t>
    <phoneticPr fontId="12" type="Hiragana"/>
  </si>
  <si>
    <t>H15.  5. 1</t>
    <phoneticPr fontId="12" type="Hiragana"/>
  </si>
  <si>
    <t>H17.  1. 4</t>
    <phoneticPr fontId="12" type="Hiragana"/>
  </si>
  <si>
    <t>H17.  8.22</t>
    <phoneticPr fontId="12" type="Hiragana"/>
  </si>
  <si>
    <t>H19.  5. 1</t>
    <phoneticPr fontId="12" type="Hiragana"/>
  </si>
  <si>
    <t>S52.  7.20</t>
    <phoneticPr fontId="12" type="Hiragana"/>
  </si>
  <si>
    <t>S56.  3.30</t>
    <phoneticPr fontId="12" type="Hiragana"/>
  </si>
  <si>
    <t>H17.  3.16</t>
    <phoneticPr fontId="12" type="Hiragana"/>
  </si>
  <si>
    <t>S50.  6.26</t>
    <phoneticPr fontId="12" type="Hiragana"/>
  </si>
  <si>
    <t>S52.  3.25</t>
    <phoneticPr fontId="12" type="Hiragana"/>
  </si>
  <si>
    <t>S45.10.  7</t>
    <phoneticPr fontId="12" type="Hiragana"/>
  </si>
  <si>
    <t>S46.  7.24</t>
    <phoneticPr fontId="12" type="Hiragana"/>
  </si>
  <si>
    <t>S48.  3.10</t>
    <phoneticPr fontId="12" type="Hiragana"/>
  </si>
  <si>
    <t>S48.  7.27</t>
    <phoneticPr fontId="12" type="Hiragana"/>
  </si>
  <si>
    <t>S48.11.  5</t>
    <phoneticPr fontId="12" type="Hiragana"/>
  </si>
  <si>
    <t>S53.  8. 1</t>
    <phoneticPr fontId="12" type="Hiragana"/>
  </si>
  <si>
    <t>S55.  9.10</t>
    <phoneticPr fontId="12" type="Hiragana"/>
  </si>
  <si>
    <t>S60.  9.20</t>
    <phoneticPr fontId="12" type="Hiragana"/>
  </si>
  <si>
    <t>H11.  4.30</t>
    <phoneticPr fontId="12" type="Hiragana"/>
  </si>
  <si>
    <t>H16.  6. 3</t>
    <phoneticPr fontId="12" type="Hiragana"/>
  </si>
  <si>
    <r>
      <t>H17.  3.16</t>
    </r>
    <r>
      <rPr>
        <sz val="11"/>
        <rFont val="ＭＳ Ｐゴシック"/>
        <family val="3"/>
        <charset val="128"/>
      </rPr>
      <t/>
    </r>
    <phoneticPr fontId="2"/>
  </si>
  <si>
    <t>H17.  8.22</t>
    <phoneticPr fontId="12" type="Hiragana"/>
  </si>
  <si>
    <t>H18.  1.10</t>
    <phoneticPr fontId="12" type="Hiragana"/>
  </si>
  <si>
    <t>H25.  2.27</t>
    <phoneticPr fontId="12" type="Hiragana"/>
  </si>
  <si>
    <t>H29.  6. 5</t>
    <phoneticPr fontId="2"/>
  </si>
  <si>
    <t>S44.  2.15</t>
    <phoneticPr fontId="12" type="Hiragana"/>
  </si>
  <si>
    <t>S44.  6.15</t>
    <phoneticPr fontId="12" type="Hiragana"/>
  </si>
  <si>
    <t>S45.  7.18</t>
    <phoneticPr fontId="12" type="Hiragana"/>
  </si>
  <si>
    <t>S46.  3.15</t>
    <phoneticPr fontId="12" type="Hiragana"/>
  </si>
  <si>
    <t>S49.  6.18</t>
    <phoneticPr fontId="12" type="Hiragana"/>
  </si>
  <si>
    <t>Ｈ22.  5.17</t>
    <phoneticPr fontId="12" type="Hiragana"/>
  </si>
  <si>
    <t>H18.  1.  4</t>
    <phoneticPr fontId="12" type="Hiragana"/>
  </si>
  <si>
    <t>S53.  3.25</t>
    <phoneticPr fontId="12" type="Hiragana"/>
  </si>
  <si>
    <t>H15.  2.20</t>
    <phoneticPr fontId="19"/>
  </si>
  <si>
    <t>S47.  8.  5</t>
    <phoneticPr fontId="19"/>
  </si>
  <si>
    <t>S45.  6.  8</t>
    <phoneticPr fontId="12" type="Hiragana"/>
  </si>
  <si>
    <t>H27.  3.  2</t>
    <phoneticPr fontId="19"/>
  </si>
  <si>
    <t>H 9.  7.15</t>
    <phoneticPr fontId="12" type="Hiragana"/>
  </si>
  <si>
    <t>H 9.11.  5</t>
    <phoneticPr fontId="12" type="Hiragana"/>
  </si>
  <si>
    <t>H10.10.  9</t>
    <phoneticPr fontId="12" type="Hiragana"/>
  </si>
  <si>
    <t>H12.12.  4</t>
    <phoneticPr fontId="12" type="Hiragana"/>
  </si>
  <si>
    <t>H14.  2.14</t>
    <phoneticPr fontId="12" type="Hiragana"/>
  </si>
  <si>
    <t>H15.  3.18</t>
    <phoneticPr fontId="12" type="Hiragana"/>
  </si>
  <si>
    <t>H19.12.  5</t>
    <phoneticPr fontId="12" type="Hiragana"/>
  </si>
  <si>
    <t>H21.  4.28</t>
    <phoneticPr fontId="12" type="Hiragana"/>
  </si>
  <si>
    <t>H21.  7.10</t>
    <phoneticPr fontId="12" type="Hiragana"/>
  </si>
  <si>
    <t>H21.11.  2</t>
    <phoneticPr fontId="12" type="Hiragana"/>
  </si>
  <si>
    <t>Ｈ22.  4.28</t>
    <phoneticPr fontId="12" type="Hiragana"/>
  </si>
  <si>
    <t>Ｈ27.  3.26</t>
    <phoneticPr fontId="12" type="Hiragana"/>
  </si>
  <si>
    <t>Ｈ30.  5.10</t>
    <phoneticPr fontId="2"/>
  </si>
  <si>
    <t>H20.  7.28</t>
    <phoneticPr fontId="12" type="Hiragana"/>
  </si>
  <si>
    <t>S57.  6.  5</t>
    <phoneticPr fontId="12" type="Hiragana"/>
  </si>
  <si>
    <t>S63.  6.  6</t>
    <phoneticPr fontId="12" type="Hiragana"/>
  </si>
  <si>
    <t>　(H26.3.18　長崎台場跡四郎ヶ島台場跡 追加指定）</t>
    <rPh sb="11" eb="13">
      <t>ながさき</t>
    </rPh>
    <rPh sb="13" eb="15">
      <t>だいば</t>
    </rPh>
    <rPh sb="15" eb="16">
      <t>あと</t>
    </rPh>
    <rPh sb="16" eb="18">
      <t>しろう</t>
    </rPh>
    <rPh sb="19" eb="20">
      <t>しま</t>
    </rPh>
    <rPh sb="20" eb="22">
      <t>だいば</t>
    </rPh>
    <rPh sb="22" eb="23">
      <t>あと</t>
    </rPh>
    <rPh sb="24" eb="26">
      <t>ついか</t>
    </rPh>
    <rPh sb="26" eb="28">
      <t>してい</t>
    </rPh>
    <phoneticPr fontId="12" type="Hiragana"/>
  </si>
  <si>
    <t>１３４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2" type="Hiragana"/>
  </si>
  <si>
    <t>資料　市文化財課</t>
    <rPh sb="3" eb="4">
      <t>し</t>
    </rPh>
    <rPh sb="4" eb="7">
      <t>ぶんかざい</t>
    </rPh>
    <phoneticPr fontId="12" type="Hiragana"/>
  </si>
  <si>
    <t>　　　平成　２６年　</t>
    <rPh sb="3" eb="5">
      <t>ヘイセイ</t>
    </rPh>
    <rPh sb="8" eb="9">
      <t>ネン</t>
    </rPh>
    <phoneticPr fontId="2"/>
  </si>
  <si>
    <t>　　　　　２９年　</t>
  </si>
  <si>
    <t>　　　　　３０年　</t>
    <phoneticPr fontId="2"/>
  </si>
  <si>
    <t>　２９年　</t>
  </si>
  <si>
    <t>　３０年　</t>
    <phoneticPr fontId="2"/>
  </si>
  <si>
    <t>　３０年　</t>
    <phoneticPr fontId="2"/>
  </si>
  <si>
    <t>　　　平成　２６年</t>
    <rPh sb="3" eb="5">
      <t>ヘイセイ</t>
    </rPh>
    <phoneticPr fontId="2"/>
  </si>
  <si>
    <t>　　　　　２７年</t>
  </si>
  <si>
    <t>　　　　　２８年</t>
  </si>
  <si>
    <t>　　　　　２９年</t>
  </si>
  <si>
    <t>　　　　　２６年</t>
  </si>
  <si>
    <t>　　　　　３０年</t>
    <phoneticPr fontId="2"/>
  </si>
  <si>
    <t>　　　平成　２６年　</t>
    <rPh sb="3" eb="5">
      <t>ヘイセイ</t>
    </rPh>
    <phoneticPr fontId="2"/>
  </si>
  <si>
    <t>平成 ２６年</t>
    <rPh sb="0" eb="2">
      <t>ヘイセイ</t>
    </rPh>
    <phoneticPr fontId="2"/>
  </si>
  <si>
    <t>２９年</t>
  </si>
  <si>
    <t>３０年</t>
    <phoneticPr fontId="2"/>
  </si>
  <si>
    <t>３０年</t>
    <phoneticPr fontId="2"/>
  </si>
  <si>
    <t>　　　   　    平成   　２６　　年　　</t>
    <rPh sb="11" eb="13">
      <t>ヘイセイ</t>
    </rPh>
    <phoneticPr fontId="2"/>
  </si>
  <si>
    <t>　　　   　       　　２９　　年　　</t>
  </si>
  <si>
    <t>　　　   　       　　３０　　年　　</t>
  </si>
  <si>
    <t>　　　   　       　　３０　　年　　</t>
    <phoneticPr fontId="2"/>
  </si>
  <si>
    <t>平成２６年</t>
    <phoneticPr fontId="2"/>
  </si>
  <si>
    <t>3（65）</t>
  </si>
  <si>
    <t>３０年</t>
    <rPh sb="2" eb="3">
      <t>ネン</t>
    </rPh>
    <phoneticPr fontId="2"/>
  </si>
  <si>
    <t>平成２８年</t>
  </si>
  <si>
    <t>平成２９年</t>
    <phoneticPr fontId="2"/>
  </si>
  <si>
    <t>平　　　　　成　　　　　３０　　　　　年</t>
    <rPh sb="0" eb="1">
      <t>ヒラ</t>
    </rPh>
    <rPh sb="6" eb="7">
      <t>シゲル</t>
    </rPh>
    <rPh sb="19" eb="20">
      <t>ネン</t>
    </rPh>
    <phoneticPr fontId="2"/>
  </si>
  <si>
    <t>平成２９年</t>
    <phoneticPr fontId="2"/>
  </si>
  <si>
    <t>教　　　　　　員　　　　　　数　　　　　　　　　（　本　務　者　）</t>
    <rPh sb="0" eb="1">
      <t>キョウ</t>
    </rPh>
    <rPh sb="7" eb="8">
      <t>イン</t>
    </rPh>
    <rPh sb="14" eb="15">
      <t>カズ</t>
    </rPh>
    <phoneticPr fontId="2"/>
  </si>
  <si>
    <t>教 育 ・ 保 育 職 員 数　　　　　　　 （　本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2"/>
  </si>
  <si>
    <t xml:space="preserve">　　日　　　　制 </t>
    <rPh sb="2" eb="3">
      <t>ニチ</t>
    </rPh>
    <rPh sb="7" eb="8">
      <t>セイ</t>
    </rPh>
    <phoneticPr fontId="2"/>
  </si>
  <si>
    <t>3（70）</t>
    <phoneticPr fontId="2"/>
  </si>
  <si>
    <t>資料　　市統計課　　　　（注）年齢は､４月１日による満年齢である。　　　　　</t>
    <rPh sb="0" eb="2">
      <t>シリョウ</t>
    </rPh>
    <rPh sb="4" eb="5">
      <t>シ</t>
    </rPh>
    <rPh sb="5" eb="8">
      <t>トウケイカ</t>
    </rPh>
    <rPh sb="13" eb="14">
      <t>チュウ</t>
    </rPh>
    <phoneticPr fontId="2"/>
  </si>
  <si>
    <t>資料　　市統計課　　　（注）学校数の（　）数は分校の再掲である。</t>
    <rPh sb="0" eb="2">
      <t>シリョウ</t>
    </rPh>
    <rPh sb="4" eb="5">
      <t>シ</t>
    </rPh>
    <rPh sb="5" eb="8">
      <t>トウケイカ</t>
    </rPh>
    <rPh sb="12" eb="13">
      <t>チュウ</t>
    </rPh>
    <phoneticPr fontId="2"/>
  </si>
  <si>
    <t>資料　　市統計課　　　（注）学校数の（　）数は分校の再掲である。</t>
    <rPh sb="0" eb="2">
      <t>シリョウ</t>
    </rPh>
    <rPh sb="4" eb="5">
      <t>シ</t>
    </rPh>
    <rPh sb="5" eb="7">
      <t>トウケイ</t>
    </rPh>
    <rPh sb="7" eb="8">
      <t>カ</t>
    </rPh>
    <rPh sb="12" eb="13">
      <t>チュウ</t>
    </rPh>
    <phoneticPr fontId="2"/>
  </si>
  <si>
    <t>（1）</t>
    <phoneticPr fontId="2"/>
  </si>
  <si>
    <t>（2）</t>
    <phoneticPr fontId="2"/>
  </si>
  <si>
    <t>（1）</t>
    <phoneticPr fontId="2"/>
  </si>
  <si>
    <t>（-）</t>
    <phoneticPr fontId="2"/>
  </si>
  <si>
    <t>資料　　市統計課　　（注）　１．　教員数は通常課程と定時制課程のどちらかを本務としている。</t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2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</si>
  <si>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２．　通信制の生徒数は、他校との併修者、特科生は含まない。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2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</si>
  <si>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３．　全日制と定時制の併設校は１校として数えた。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2"/>
  </si>
  <si>
    <t>教　　員　　数</t>
    <rPh sb="0" eb="1">
      <t>キョウ</t>
    </rPh>
    <rPh sb="3" eb="4">
      <t>イン</t>
    </rPh>
    <rPh sb="6" eb="7">
      <t>スウ</t>
    </rPh>
    <phoneticPr fontId="2"/>
  </si>
  <si>
    <t>職　員　数
（本務者）</t>
    <rPh sb="0" eb="1">
      <t>ショク</t>
    </rPh>
    <rPh sb="2" eb="3">
      <t>イン</t>
    </rPh>
    <rPh sb="4" eb="5">
      <t>カズ</t>
    </rPh>
    <rPh sb="7" eb="9">
      <t>ホンム</t>
    </rPh>
    <rPh sb="9" eb="10">
      <t>シャ</t>
    </rPh>
    <phoneticPr fontId="2"/>
  </si>
  <si>
    <t>学　生　数</t>
    <rPh sb="0" eb="1">
      <t>ガク</t>
    </rPh>
    <rPh sb="2" eb="3">
      <t>セイ</t>
    </rPh>
    <rPh sb="4" eb="5">
      <t>スウ</t>
    </rPh>
    <phoneticPr fontId="2"/>
  </si>
  <si>
    <t>教　　員　　数
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シャ</t>
    </rPh>
    <phoneticPr fontId="2"/>
  </si>
  <si>
    <t>１２１　　　大　　　　学　　　　の　　　　概　　　　況　　</t>
    <rPh sb="6" eb="7">
      <t>ダイ</t>
    </rPh>
    <rPh sb="11" eb="12">
      <t>ガク</t>
    </rPh>
    <phoneticPr fontId="2"/>
  </si>
  <si>
    <t>資料　　長崎大学、活水女子大学、長崎外国語大学、長崎純心大学、長崎総合科学大学　　（注） その他には特定の事項について聴講・研究・研修している者が含まれる。</t>
    <rPh sb="0" eb="2">
      <t>シリョウ</t>
    </rPh>
    <rPh sb="4" eb="6">
      <t>ナガサキ</t>
    </rPh>
    <rPh sb="6" eb="8">
      <t>ダイガク</t>
    </rPh>
    <rPh sb="9" eb="11">
      <t>カッスイ</t>
    </rPh>
    <rPh sb="11" eb="13">
      <t>ジョシ</t>
    </rPh>
    <rPh sb="13" eb="15">
      <t>ダイガク</t>
    </rPh>
    <rPh sb="16" eb="18">
      <t>ナガサキ</t>
    </rPh>
    <rPh sb="18" eb="21">
      <t>ガイコクゴ</t>
    </rPh>
    <rPh sb="21" eb="23">
      <t>ダイガク</t>
    </rPh>
    <rPh sb="24" eb="26">
      <t>ナガサキ</t>
    </rPh>
    <rPh sb="26" eb="28">
      <t>ジュンシン</t>
    </rPh>
    <rPh sb="28" eb="30">
      <t>ダイガク</t>
    </rPh>
    <rPh sb="31" eb="33">
      <t>ナガサキ</t>
    </rPh>
    <rPh sb="33" eb="35">
      <t>ソウゴウ</t>
    </rPh>
    <rPh sb="35" eb="37">
      <t>カガク</t>
    </rPh>
    <rPh sb="37" eb="39">
      <t>ダイガク</t>
    </rPh>
    <phoneticPr fontId="2"/>
  </si>
  <si>
    <t>１２５　　　　高等学校卒業後の状況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</si>
  <si>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平成２５年度　</t>
    <rPh sb="0" eb="2">
      <t>ヘイセイ</t>
    </rPh>
    <phoneticPr fontId="2"/>
  </si>
  <si>
    <t>-</t>
    <phoneticPr fontId="2"/>
  </si>
  <si>
    <t>長崎県内在住の小・中学生は無料</t>
    <rPh sb="0" eb="3">
      <t>ナガサキケン</t>
    </rPh>
    <rPh sb="3" eb="4">
      <t>ナイ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2"/>
  </si>
  <si>
    <t>職 員 数
（本務者）</t>
    <rPh sb="0" eb="1">
      <t>ショク</t>
    </rPh>
    <rPh sb="2" eb="3">
      <t>イン</t>
    </rPh>
    <rPh sb="4" eb="5">
      <t>カズ</t>
    </rPh>
    <rPh sb="8" eb="10">
      <t>ホンム</t>
    </rPh>
    <rPh sb="10" eb="11">
      <t>シャ</t>
    </rPh>
    <phoneticPr fontId="2"/>
  </si>
  <si>
    <t xml:space="preserve">１２０　　　短　　期　　大　　学　　の　　概　　況 </t>
    <rPh sb="6" eb="7">
      <t>タン</t>
    </rPh>
    <rPh sb="9" eb="10">
      <t>キ</t>
    </rPh>
    <rPh sb="12" eb="13">
      <t>ダイ</t>
    </rPh>
    <phoneticPr fontId="2"/>
  </si>
  <si>
    <t>※１　中学生以下無料。</t>
    <rPh sb="3" eb="6">
      <t>チュウガクセイ</t>
    </rPh>
    <rPh sb="6" eb="8">
      <t>イカ</t>
    </rPh>
    <rPh sb="8" eb="10">
      <t>ムリョウ</t>
    </rPh>
    <phoneticPr fontId="2"/>
  </si>
  <si>
    <t>※2　小学生以下無料。中学生は高校生に含む。</t>
    <rPh sb="3" eb="6">
      <t>ショウガクセイ</t>
    </rPh>
    <rPh sb="6" eb="8">
      <t>イカ</t>
    </rPh>
    <rPh sb="8" eb="10">
      <t>ムリョウ</t>
    </rPh>
    <rPh sb="11" eb="14">
      <t>チュウガクセイ</t>
    </rPh>
    <rPh sb="15" eb="18">
      <t>コウコウセイ</t>
    </rPh>
    <rPh sb="19" eb="20">
      <t>フク</t>
    </rPh>
    <phoneticPr fontId="2"/>
  </si>
  <si>
    <t>（注）１．プラネタリウムと全天周映画については、H25/9/17～H26/3/24まで施設改修のため休止</t>
    <rPh sb="13" eb="15">
      <t>ゼンテン</t>
    </rPh>
    <rPh sb="15" eb="16">
      <t>シュウ</t>
    </rPh>
    <rPh sb="16" eb="18">
      <t>エイガ</t>
    </rPh>
    <rPh sb="43" eb="45">
      <t>シセツ</t>
    </rPh>
    <rPh sb="45" eb="47">
      <t>カイシュウ</t>
    </rPh>
    <rPh sb="50" eb="52">
      <t>キュウシ</t>
    </rPh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</si>
  <si>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２．平成27年8月は展示室を夏の特別展開催により休止。リニューアルしたプラネタリウムをＰＲするため、</t>
    </r>
    <rPh sb="5" eb="7">
      <t>ヘイセイ</t>
    </rPh>
    <rPh sb="9" eb="10">
      <t>ネン</t>
    </rPh>
    <rPh sb="11" eb="12">
      <t>ガツ</t>
    </rPh>
    <rPh sb="13" eb="16">
      <t>テンジシツ</t>
    </rPh>
    <rPh sb="17" eb="18">
      <t>ナツ</t>
    </rPh>
    <rPh sb="19" eb="21">
      <t>トクベツ</t>
    </rPh>
    <rPh sb="21" eb="22">
      <t>テン</t>
    </rPh>
    <rPh sb="22" eb="24">
      <t>カイサイ</t>
    </rPh>
    <rPh sb="27" eb="29">
      <t>キュウシ</t>
    </rPh>
    <phoneticPr fontId="2"/>
  </si>
  <si>
    <t>崇福寺第一峰門</t>
    <rPh sb="3" eb="4">
      <t>だいいっぽうもん</t>
    </rPh>
    <phoneticPr fontId="28" type="Hiragana"/>
  </si>
  <si>
    <t>冷　泉　為　恭　筆法然上人行状絵</t>
    <rPh sb="0" eb="1">
      <t>れい</t>
    </rPh>
    <rPh sb="2" eb="3">
      <t>ぜい</t>
    </rPh>
    <rPh sb="4" eb="5">
      <t>ため</t>
    </rPh>
    <rPh sb="6" eb="7">
      <t>ちか</t>
    </rPh>
    <phoneticPr fontId="28" type="Hiragana"/>
  </si>
  <si>
    <t>崇福寺鐘鼓楼</t>
    <rPh sb="0" eb="6">
      <t>　　　　　　　 しょうころう</t>
    </rPh>
    <phoneticPr fontId="28" type="Hiragana" alignment="distributed"/>
  </si>
  <si>
    <t>珠冠のまぬある</t>
    <rPh sb="0" eb="7">
      <t>しゅかん</t>
    </rPh>
    <phoneticPr fontId="28" type="Hiragana" alignment="noControl"/>
  </si>
  <si>
    <t>旧羅典神学校</t>
    <rPh sb="1" eb="2">
      <t>ら</t>
    </rPh>
    <rPh sb="2" eb="3">
      <t>てん</t>
    </rPh>
    <phoneticPr fontId="28" type="Hiragana" alignment="center"/>
  </si>
  <si>
    <t>崇福寺媽姐門</t>
    <rPh sb="3" eb="4">
      <t>ま</t>
    </rPh>
    <rPh sb="4" eb="5">
      <t>そ</t>
    </rPh>
    <phoneticPr fontId="28" type="Hiragana" alignment="center"/>
  </si>
  <si>
    <t>絹　 本 　著 　色不動明王三童子像</t>
    <rPh sb="0" eb="1">
      <t>けん</t>
    </rPh>
    <rPh sb="3" eb="4">
      <t>ぽん</t>
    </rPh>
    <rPh sb="6" eb="7">
      <t>ちゃく</t>
    </rPh>
    <rPh sb="9" eb="10">
      <t>しょく</t>
    </rPh>
    <phoneticPr fontId="28" type="Hiragana" alignment="distributed"/>
  </si>
  <si>
    <t>出島和蘭商館跡</t>
    <rPh sb="2" eb="4">
      <t>オランダ</t>
    </rPh>
    <phoneticPr fontId="28"/>
  </si>
  <si>
    <t>曲崎古墳群</t>
    <rPh sb="0" eb="1">
      <t>まがりさきこふんぐん</t>
    </rPh>
    <phoneticPr fontId="28" type="Hiragana"/>
  </si>
  <si>
    <t>長崎台場跡魚見岳台場跡</t>
    <rPh sb="5" eb="6">
      <t>うお</t>
    </rPh>
    <rPh sb="6" eb="7">
      <t>み</t>
    </rPh>
    <rPh sb="7" eb="8">
      <t>だけ</t>
    </rPh>
    <phoneticPr fontId="28" type="Hiragana" alignment="distributed"/>
  </si>
  <si>
    <t>紙本著色シーボルト瀉血手術図</t>
    <rPh sb="9" eb="11">
      <t>しゃけつ</t>
    </rPh>
    <phoneticPr fontId="28" type="Hiragana" alignment="center"/>
  </si>
  <si>
    <t>崇福寺の聯額</t>
    <rPh sb="4" eb="5">
      <t>れんがく</t>
    </rPh>
    <phoneticPr fontId="25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</si>
  <si>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28" type="Hiragana" alignment="center"/>
  </si>
  <si>
    <t>現川焼陶窯跡</t>
    <rPh sb="3" eb="4">
      <t>とうようせき</t>
    </rPh>
    <phoneticPr fontId="28" type="Hiragana"/>
  </si>
  <si>
    <t>鉅鹿家魏之琰兄弟の墓（１基）</t>
    <rPh sb="0" eb="1">
      <t>おうがけぎしえん</t>
    </rPh>
    <phoneticPr fontId="28" type="Hiragana" alignment="center"/>
  </si>
  <si>
    <t>烽火山のかま跡</t>
    <rPh sb="0" eb="1">
      <t>ほうかざん</t>
    </rPh>
    <phoneticPr fontId="28" type="Hiragana"/>
  </si>
  <si>
    <t>長崎市小ヶ倉の褶曲地層</t>
    <rPh sb="7" eb="9">
      <t>しゅうきょく</t>
    </rPh>
    <phoneticPr fontId="28" type="Hiragana"/>
  </si>
  <si>
    <t>興福寺の瑠璃燈</t>
    <rPh sb="4" eb="6">
      <t>る　り</t>
    </rPh>
    <phoneticPr fontId="28" type="Hiragana" alignment="center"/>
  </si>
  <si>
    <t>古橋（中川橋）</t>
    <rPh sb="3" eb="6">
      <t>なかごばし</t>
    </rPh>
    <phoneticPr fontId="28" type="Hiragana" alignment="center"/>
  </si>
  <si>
    <t>青　銅　塔</t>
    <rPh sb="0" eb="1">
      <t>から</t>
    </rPh>
    <rPh sb="2" eb="3">
      <t>かね</t>
    </rPh>
    <rPh sb="4" eb="5">
      <t>とう</t>
    </rPh>
    <phoneticPr fontId="28" type="Hiragana"/>
  </si>
  <si>
    <t>聖福寺惜字亭</t>
    <rPh sb="0" eb="6">
      <t>　　　　　　　　せきじてい</t>
    </rPh>
    <phoneticPr fontId="28" type="Hiragana"/>
  </si>
  <si>
    <t>職　 人 　尽　　</t>
    <rPh sb="0" eb="1">
      <t>しょく 　にん　  づくし</t>
    </rPh>
    <phoneticPr fontId="28" type="Hiragana"/>
  </si>
  <si>
    <t>シーボルト妻子像　　 螺鈿合子</t>
    <rPh sb="11" eb="13">
      <t>ら で ん</t>
    </rPh>
    <phoneticPr fontId="28" type="Hiragana"/>
  </si>
  <si>
    <t>紙　本　著　色泰西王侯図六曲屏風</t>
    <rPh sb="0" eb="1">
      <t>　し　　ほん　ちゃく しょく</t>
    </rPh>
    <phoneticPr fontId="28" type="Hiragana"/>
  </si>
  <si>
    <t>国際海底電線小ヶ倉陸揚庫</t>
    <rPh sb="9" eb="11">
      <t xml:space="preserve"> りくあげ こ</t>
    </rPh>
    <phoneticPr fontId="28" type="Hiragana"/>
  </si>
  <si>
    <t>（Ｈ20.4.30鏧子、太鼓追加指定）</t>
    <rPh sb="9" eb="14">
      <t xml:space="preserve"> けいす　   たいこ</t>
    </rPh>
    <phoneticPr fontId="28" type="Hiragana"/>
  </si>
  <si>
    <t>滑石竜踊</t>
    <rPh sb="0" eb="1">
      <t>なめしじゃおどり</t>
    </rPh>
    <phoneticPr fontId="28" type="Hiragana"/>
  </si>
  <si>
    <t>即老和尚闍惟處</t>
    <rPh sb="4" eb="5">
      <t xml:space="preserve"> じゃいしょ</t>
    </rPh>
    <phoneticPr fontId="28" type="Hiragana"/>
  </si>
  <si>
    <t>西川如見の墓</t>
    <rPh sb="2" eb="3">
      <t>じょけん</t>
    </rPh>
    <phoneticPr fontId="28" type="Hiragana"/>
  </si>
  <si>
    <t>唐人墓地祭場所石壇</t>
    <rPh sb="4" eb="5">
      <t>まつり</t>
    </rPh>
    <phoneticPr fontId="28" type="Hiragana" alignment="center"/>
  </si>
  <si>
    <t>唐通事林・官梅家墓地</t>
    <rPh sb="0" eb="4">
      <t>　　　　　　　  りん　かんばい</t>
    </rPh>
    <phoneticPr fontId="28" type="Hiragana"/>
  </si>
  <si>
    <t>仏師范道生の墓</t>
    <rPh sb="2" eb="3">
      <t>はんどうせい</t>
    </rPh>
    <phoneticPr fontId="28" type="Hiragana"/>
  </si>
  <si>
    <t>晧臺寺の向井家墓地</t>
    <rPh sb="0" eb="1">
      <t>こう たい じ</t>
    </rPh>
    <phoneticPr fontId="28" type="Hiragana"/>
  </si>
  <si>
    <t>山王神社の大クス</t>
    <rPh sb="0" eb="2">
      <t>さんのう</t>
    </rPh>
    <phoneticPr fontId="28" type="Hiragana" alignment="center"/>
  </si>
  <si>
    <t>滑石大神宮社叢</t>
    <rPh sb="5" eb="6">
      <t>しゃそう</t>
    </rPh>
    <phoneticPr fontId="28" type="Hiragana"/>
  </si>
  <si>
    <t>竃神社の大クス</t>
    <rPh sb="0" eb="1">
      <t>かまど</t>
    </rPh>
    <phoneticPr fontId="28" type="Hiragana"/>
  </si>
  <si>
    <t>網場天満神社の社叢</t>
    <rPh sb="7" eb="8">
      <t>しゃそう</t>
    </rPh>
    <phoneticPr fontId="28" type="Hiragana"/>
  </si>
  <si>
    <t>３０年　</t>
    <phoneticPr fontId="2"/>
  </si>
  <si>
    <t>年　　　次</t>
    <rPh sb="0" eb="1">
      <t>ネン</t>
    </rPh>
    <rPh sb="4" eb="5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</si>
</sst>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);[Red]\(#,##0\)"/>
    <numFmt numFmtId="177" formatCode="#,##0_ "/>
    <numFmt numFmtId="178" formatCode="0.E+00"/>
    <numFmt numFmtId="179" formatCode="#,##0;&quot;△ &quot;#,##0"/>
    <numFmt numFmtId="180" formatCode="#,##0.0;&quot;△ &quot;#,##0.0"/>
    <numFmt numFmtId="181" formatCode="#,##0.0_ ;[Red]\-#,##0.0\ "/>
    <numFmt numFmtId="182" formatCode="0.0_);[Red]\(0.0\)"/>
    <numFmt numFmtId="183" formatCode="0.000000000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b/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4"/>
      <name val="ＭＳ Ｐ明朝"/>
      <family val="1"/>
      <charset val="128"/>
    </font>
    <font>
      <sz val="6.5"/>
      <name val="ＭＳ Ｐ明朝"/>
      <family val="1"/>
      <charset val="128"/>
    </font>
    <font>
      <sz val="9"/>
      <name val="ＭＳ Ｐ明朝"/>
      <family val="1"/>
      <charset val="128"/>
    </font>
    <font>
      <sz val="4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0" fontId="18" fillId="0" borderId="0"/>
    <xf numFmtId="0" fontId="1" fillId="0" borderId="0"/>
  </cellStyleXfs>
  <cellXfs count="818">
    <xf numFmtId="0" fontId="0" fillId="0" borderId="0" xfId="0"/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6" fillId="0" borderId="19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49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79" fontId="5" fillId="0" borderId="21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179" fontId="5" fillId="0" borderId="3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  <protection locked="0"/>
    </xf>
    <xf numFmtId="179" fontId="5" fillId="0" borderId="4" xfId="0" applyNumberFormat="1" applyFont="1" applyFill="1" applyBorder="1" applyAlignment="1" applyProtection="1">
      <alignment horizontal="right" vertical="center"/>
      <protection locked="0"/>
    </xf>
    <xf numFmtId="180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80" fontId="5" fillId="0" borderId="4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/>
    <xf numFmtId="0" fontId="5" fillId="0" borderId="5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5" fillId="0" borderId="24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15" fillId="0" borderId="5" xfId="3" applyFont="1" applyFill="1" applyBorder="1" applyAlignment="1">
      <alignment vertical="center"/>
    </xf>
    <xf numFmtId="0" fontId="15" fillId="0" borderId="15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179" fontId="6" fillId="0" borderId="0" xfId="0" applyNumberFormat="1" applyFont="1" applyAlignment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Alignment="1">
      <alignment vertical="center"/>
    </xf>
    <xf numFmtId="17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15" xfId="3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/>
    <xf numFmtId="182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18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 applyProtection="1">
      <alignment horizontal="right" vertical="center"/>
      <protection locked="0"/>
    </xf>
    <xf numFmtId="41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1" fontId="5" fillId="0" borderId="1" xfId="0" applyNumberFormat="1" applyFont="1" applyFill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distributed" vertical="center" justifyLastLine="1"/>
    </xf>
    <xf numFmtId="41" fontId="5" fillId="0" borderId="2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/>
    <xf numFmtId="0" fontId="5" fillId="0" borderId="1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/>
    <xf numFmtId="0" fontId="12" fillId="0" borderId="1" xfId="0" applyNumberFormat="1" applyFont="1" applyBorder="1" applyAlignment="1">
      <alignment horizontal="distributed" vertical="center" wrapText="1"/>
    </xf>
    <xf numFmtId="0" fontId="17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 applyProtection="1">
      <protection locked="0"/>
    </xf>
    <xf numFmtId="0" fontId="12" fillId="0" borderId="17" xfId="0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5" xfId="1" applyFont="1" applyBorder="1" applyAlignment="1" applyProtection="1">
      <alignment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Border="1" applyAlignment="1">
      <alignment horizontal="right" vertical="center" justifyLastLine="1"/>
    </xf>
    <xf numFmtId="0" fontId="5" fillId="0" borderId="17" xfId="0" applyFont="1" applyBorder="1" applyAlignment="1">
      <alignment horizontal="center" vertical="center" justifyLastLine="1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41" fontId="5" fillId="0" borderId="0" xfId="0" applyNumberFormat="1" applyFont="1" applyBorder="1" applyAlignment="1" applyProtection="1">
      <alignment horizontal="center" vertical="center"/>
      <protection locked="0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41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9" fontId="5" fillId="0" borderId="0" xfId="1" applyNumberFormat="1" applyFont="1" applyAlignment="1">
      <alignment vertical="center"/>
    </xf>
    <xf numFmtId="38" fontId="5" fillId="0" borderId="16" xfId="1" applyFont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38" fontId="16" fillId="0" borderId="3" xfId="1" applyFont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9" fontId="16" fillId="0" borderId="0" xfId="2" applyNumberFormat="1" applyFont="1" applyAlignment="1">
      <alignment vertical="center"/>
    </xf>
    <xf numFmtId="179" fontId="16" fillId="0" borderId="3" xfId="1" applyNumberFormat="1" applyFont="1" applyBorder="1" applyAlignment="1">
      <alignment horizontal="right" vertical="center"/>
    </xf>
    <xf numFmtId="179" fontId="16" fillId="0" borderId="21" xfId="1" applyNumberFormat="1" applyFont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179" fontId="16" fillId="0" borderId="0" xfId="1" applyNumberFormat="1" applyFont="1" applyBorder="1" applyAlignment="1">
      <alignment horizontal="right" vertical="center"/>
    </xf>
    <xf numFmtId="179" fontId="16" fillId="0" borderId="4" xfId="1" applyNumberFormat="1" applyFont="1" applyFill="1" applyBorder="1" applyAlignment="1">
      <alignment horizontal="right" vertical="center"/>
    </xf>
    <xf numFmtId="179" fontId="16" fillId="0" borderId="4" xfId="1" applyNumberFormat="1" applyFont="1" applyBorder="1" applyAlignment="1">
      <alignment horizontal="right" vertical="center"/>
    </xf>
    <xf numFmtId="0" fontId="5" fillId="0" borderId="28" xfId="3" applyFont="1" applyFill="1" applyBorder="1" applyAlignment="1">
      <alignment horizontal="center" vertical="center"/>
    </xf>
    <xf numFmtId="41" fontId="5" fillId="0" borderId="21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Border="1" applyAlignme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20" fillId="0" borderId="0" xfId="4" applyFont="1"/>
    <xf numFmtId="0" fontId="20" fillId="0" borderId="0" xfId="4" applyNumberFormat="1" applyFont="1" applyAlignment="1"/>
    <xf numFmtId="0" fontId="20" fillId="0" borderId="0" xfId="4" applyFont="1" applyAlignment="1">
      <alignment horizontal="center"/>
    </xf>
    <xf numFmtId="0" fontId="20" fillId="0" borderId="4" xfId="4" applyFont="1" applyBorder="1"/>
    <xf numFmtId="0" fontId="20" fillId="0" borderId="4" xfId="4" applyFont="1" applyBorder="1" applyAlignment="1">
      <alignment horizontal="center"/>
    </xf>
    <xf numFmtId="0" fontId="20" fillId="0" borderId="4" xfId="4" applyNumberFormat="1" applyFont="1" applyFill="1" applyBorder="1" applyAlignment="1">
      <alignment horizontal="right"/>
    </xf>
    <xf numFmtId="49" fontId="20" fillId="0" borderId="0" xfId="4" applyNumberFormat="1" applyFont="1" applyBorder="1" applyAlignment="1">
      <alignment horizontal="center"/>
    </xf>
    <xf numFmtId="0" fontId="20" fillId="0" borderId="1" xfId="4" applyFont="1" applyBorder="1"/>
    <xf numFmtId="49" fontId="20" fillId="0" borderId="3" xfId="4" applyNumberFormat="1" applyFont="1" applyBorder="1" applyAlignment="1">
      <alignment horizontal="center"/>
    </xf>
    <xf numFmtId="0" fontId="20" fillId="0" borderId="3" xfId="4" applyFont="1" applyBorder="1" applyAlignment="1">
      <alignment horizontal="center"/>
    </xf>
    <xf numFmtId="0" fontId="20" fillId="0" borderId="0" xfId="4" applyFont="1" applyBorder="1"/>
    <xf numFmtId="0" fontId="20" fillId="0" borderId="1" xfId="4" applyFont="1" applyBorder="1" applyAlignment="1">
      <alignment horizontal="left"/>
    </xf>
    <xf numFmtId="0" fontId="20" fillId="0" borderId="0" xfId="4" applyNumberFormat="1" applyFont="1" applyBorder="1" applyAlignment="1">
      <alignment horizontal="center"/>
    </xf>
    <xf numFmtId="0" fontId="20" fillId="0" borderId="3" xfId="4" applyNumberFormat="1" applyFont="1" applyBorder="1" applyAlignment="1">
      <alignment horizontal="center"/>
    </xf>
    <xf numFmtId="49" fontId="20" fillId="0" borderId="0" xfId="4" applyNumberFormat="1" applyFont="1" applyBorder="1" applyAlignment="1">
      <alignment horizontal="left"/>
    </xf>
    <xf numFmtId="0" fontId="20" fillId="0" borderId="1" xfId="4" applyFont="1" applyBorder="1" applyAlignment="1">
      <alignment horizontal="right"/>
    </xf>
    <xf numFmtId="57" fontId="20" fillId="0" borderId="0" xfId="4" applyNumberFormat="1" applyFont="1" applyAlignment="1">
      <alignment horizontal="center"/>
    </xf>
    <xf numFmtId="0" fontId="20" fillId="0" borderId="1" xfId="4" applyFont="1" applyFill="1" applyBorder="1"/>
    <xf numFmtId="49" fontId="20" fillId="0" borderId="3" xfId="4" applyNumberFormat="1" applyFont="1" applyBorder="1" applyAlignment="1">
      <alignment horizontal="left"/>
    </xf>
    <xf numFmtId="49" fontId="20" fillId="0" borderId="0" xfId="4" applyNumberFormat="1" applyFont="1" applyBorder="1" applyAlignment="1">
      <alignment horizontal="right"/>
    </xf>
    <xf numFmtId="0" fontId="20" fillId="0" borderId="1" xfId="4" applyFont="1" applyBorder="1" applyAlignment="1">
      <alignment shrinkToFit="1"/>
    </xf>
    <xf numFmtId="49" fontId="21" fillId="0" borderId="3" xfId="4" applyNumberFormat="1" applyFont="1" applyBorder="1" applyAlignment="1"/>
    <xf numFmtId="0" fontId="20" fillId="0" borderId="0" xfId="4" applyFont="1" applyBorder="1" applyAlignment="1">
      <alignment horizontal="center"/>
    </xf>
    <xf numFmtId="0" fontId="20" fillId="0" borderId="1" xfId="4" applyFont="1" applyBorder="1" applyAlignment="1">
      <alignment wrapText="1"/>
    </xf>
    <xf numFmtId="0" fontId="20" fillId="0" borderId="0" xfId="4" applyFont="1" applyBorder="1" applyAlignment="1"/>
    <xf numFmtId="0" fontId="20" fillId="0" borderId="1" xfId="4" applyFont="1" applyBorder="1" applyAlignment="1"/>
    <xf numFmtId="49" fontId="20" fillId="0" borderId="1" xfId="4" applyNumberFormat="1" applyFont="1" applyBorder="1"/>
    <xf numFmtId="0" fontId="20" fillId="0" borderId="3" xfId="4" applyFont="1" applyBorder="1"/>
    <xf numFmtId="49" fontId="20" fillId="0" borderId="1" xfId="4" applyNumberFormat="1" applyFont="1" applyBorder="1" applyAlignment="1"/>
    <xf numFmtId="0" fontId="20" fillId="0" borderId="0" xfId="4" applyNumberFormat="1" applyFont="1" applyAlignment="1">
      <alignment horizontal="center"/>
    </xf>
    <xf numFmtId="57" fontId="20" fillId="0" borderId="3" xfId="4" applyNumberFormat="1" applyFont="1" applyBorder="1" applyAlignment="1">
      <alignment horizontal="center"/>
    </xf>
    <xf numFmtId="0" fontId="20" fillId="0" borderId="0" xfId="4" applyNumberFormat="1" applyFont="1" applyAlignment="1">
      <alignment horizontal="left" indent="1"/>
    </xf>
    <xf numFmtId="0" fontId="20" fillId="0" borderId="0" xfId="4" applyNumberFormat="1" applyFont="1" applyFill="1" applyBorder="1" applyAlignment="1"/>
    <xf numFmtId="49" fontId="20" fillId="0" borderId="0" xfId="4" applyNumberFormat="1" applyFont="1" applyBorder="1" applyAlignment="1"/>
    <xf numFmtId="49" fontId="20" fillId="0" borderId="0" xfId="4" applyNumberFormat="1" applyFont="1" applyAlignment="1">
      <alignment horizontal="center"/>
    </xf>
    <xf numFmtId="0" fontId="20" fillId="0" borderId="3" xfId="4" quotePrefix="1" applyNumberFormat="1" applyFont="1" applyBorder="1" applyAlignment="1">
      <alignment horizontal="center"/>
    </xf>
    <xf numFmtId="0" fontId="20" fillId="0" borderId="0" xfId="4" applyFont="1" applyBorder="1" applyAlignment="1">
      <alignment horizontal="left"/>
    </xf>
    <xf numFmtId="0" fontId="20" fillId="0" borderId="0" xfId="4" applyFont="1" applyBorder="1" applyAlignment="1">
      <alignment shrinkToFit="1"/>
    </xf>
    <xf numFmtId="0" fontId="20" fillId="0" borderId="0" xfId="4" applyFont="1" applyBorder="1" applyAlignment="1">
      <alignment vertical="center"/>
    </xf>
    <xf numFmtId="0" fontId="20" fillId="0" borderId="0" xfId="4" applyFont="1" applyAlignment="1">
      <alignment vertical="center"/>
    </xf>
    <xf numFmtId="57" fontId="20" fillId="0" borderId="0" xfId="4" applyNumberFormat="1" applyFont="1" applyBorder="1" applyAlignment="1">
      <alignment horizontal="center"/>
    </xf>
    <xf numFmtId="0" fontId="20" fillId="0" borderId="2" xfId="4" applyFont="1" applyBorder="1"/>
    <xf numFmtId="0" fontId="20" fillId="0" borderId="21" xfId="4" applyFont="1" applyBorder="1" applyAlignment="1">
      <alignment horizontal="center"/>
    </xf>
    <xf numFmtId="0" fontId="20" fillId="0" borderId="0" xfId="4" applyFont="1" applyAlignment="1">
      <alignment horizontal="left"/>
    </xf>
    <xf numFmtId="49" fontId="20" fillId="0" borderId="0" xfId="4" applyNumberFormat="1" applyFont="1" applyAlignment="1">
      <alignment horizontal="left"/>
    </xf>
    <xf numFmtId="0" fontId="5" fillId="0" borderId="14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1" fontId="5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1" fontId="5" fillId="0" borderId="20" xfId="0" applyNumberFormat="1" applyFont="1" applyBorder="1" applyAlignment="1">
      <alignment horizontal="right" vertical="center"/>
    </xf>
    <xf numFmtId="49" fontId="20" fillId="0" borderId="3" xfId="4" applyNumberFormat="1" applyFont="1" applyFill="1" applyBorder="1" applyAlignment="1">
      <alignment horizontal="center"/>
    </xf>
    <xf numFmtId="49" fontId="20" fillId="0" borderId="0" xfId="4" applyNumberFormat="1" applyFont="1" applyFill="1" applyBorder="1" applyAlignment="1">
      <alignment horizontal="left"/>
    </xf>
    <xf numFmtId="49" fontId="20" fillId="0" borderId="0" xfId="4" applyNumberFormat="1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0" fillId="0" borderId="0" xfId="0" applyNumberFormat="1"/>
    <xf numFmtId="179" fontId="6" fillId="0" borderId="0" xfId="0" applyNumberFormat="1" applyFont="1" applyAlignment="1" applyProtection="1">
      <alignment vertical="center"/>
    </xf>
    <xf numFmtId="38" fontId="15" fillId="0" borderId="0" xfId="3" applyNumberFormat="1" applyFont="1" applyFill="1" applyBorder="1" applyAlignment="1">
      <alignment vertical="center"/>
    </xf>
    <xf numFmtId="38" fontId="15" fillId="0" borderId="0" xfId="3" applyNumberFormat="1" applyFont="1" applyFill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49" fontId="20" fillId="0" borderId="1" xfId="4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38" fontId="5" fillId="0" borderId="0" xfId="2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179" fontId="16" fillId="0" borderId="0" xfId="2" applyNumberFormat="1" applyFont="1" applyFill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3" xfId="1" applyFont="1" applyFill="1" applyBorder="1" applyAlignment="1" applyProtection="1">
      <alignment horizontal="right" vertical="center"/>
      <protection locked="0"/>
    </xf>
    <xf numFmtId="181" fontId="5" fillId="0" borderId="0" xfId="1" applyNumberFormat="1" applyFont="1" applyFill="1" applyBorder="1" applyAlignment="1">
      <alignment horizontal="right" vertical="center"/>
    </xf>
    <xf numFmtId="38" fontId="5" fillId="0" borderId="21" xfId="1" applyFont="1" applyFill="1" applyBorder="1" applyAlignment="1" applyProtection="1">
      <alignment horizontal="right" vertical="center"/>
      <protection locked="0"/>
    </xf>
    <xf numFmtId="38" fontId="5" fillId="0" borderId="4" xfId="1" applyFont="1" applyFill="1" applyBorder="1" applyAlignment="1" applyProtection="1">
      <alignment horizontal="right" vertical="center"/>
      <protection locked="0"/>
    </xf>
    <xf numFmtId="181" fontId="5" fillId="0" borderId="4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 applyProtection="1">
      <alignment horizontal="right" vertical="center"/>
      <protection locked="0"/>
    </xf>
    <xf numFmtId="38" fontId="5" fillId="0" borderId="20" xfId="1" applyFont="1" applyFill="1" applyBorder="1" applyAlignment="1" applyProtection="1">
      <alignment horizontal="right" vertical="center"/>
      <protection locked="0"/>
    </xf>
    <xf numFmtId="181" fontId="5" fillId="0" borderId="20" xfId="1" applyNumberFormat="1" applyFont="1" applyFill="1" applyBorder="1" applyAlignment="1" applyProtection="1">
      <alignment horizontal="right" vertical="center"/>
      <protection locked="0"/>
    </xf>
    <xf numFmtId="181" fontId="5" fillId="0" borderId="0" xfId="1" applyNumberFormat="1" applyFont="1" applyFill="1" applyBorder="1" applyAlignment="1" applyProtection="1">
      <alignment horizontal="right" vertical="center"/>
      <protection locked="0"/>
    </xf>
    <xf numFmtId="182" fontId="5" fillId="0" borderId="4" xfId="1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horizontal="right"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0" xfId="3" applyFont="1" applyFill="1" applyBorder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18" xfId="0" applyFont="1" applyBorder="1" applyAlignment="1" applyProtection="1">
      <alignment horizontal="center" vertical="center"/>
    </xf>
    <xf numFmtId="49" fontId="21" fillId="0" borderId="0" xfId="4" applyNumberFormat="1" applyFont="1" applyBorder="1" applyAlignment="1">
      <alignment horizontal="center"/>
    </xf>
    <xf numFmtId="49" fontId="20" fillId="0" borderId="4" xfId="4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49" fontId="21" fillId="0" borderId="3" xfId="4" applyNumberFormat="1" applyFont="1" applyBorder="1" applyAlignment="1">
      <alignment horizontal="left"/>
    </xf>
    <xf numFmtId="49" fontId="20" fillId="0" borderId="21" xfId="4" applyNumberFormat="1" applyFont="1" applyBorder="1" applyAlignment="1">
      <alignment horizontal="center"/>
    </xf>
    <xf numFmtId="49" fontId="20" fillId="0" borderId="2" xfId="4" applyNumberFormat="1" applyFont="1" applyBorder="1"/>
    <xf numFmtId="0" fontId="20" fillId="0" borderId="4" xfId="4" applyNumberFormat="1" applyFont="1" applyBorder="1" applyAlignment="1">
      <alignment horizontal="center"/>
    </xf>
    <xf numFmtId="0" fontId="20" fillId="0" borderId="2" xfId="4" applyFont="1" applyBorder="1" applyAlignment="1">
      <alignment horizontal="right"/>
    </xf>
    <xf numFmtId="0" fontId="20" fillId="0" borderId="0" xfId="4" applyFont="1" applyFill="1" applyBorder="1"/>
    <xf numFmtId="0" fontId="20" fillId="0" borderId="0" xfId="4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6" xfId="0" applyFont="1" applyBorder="1" applyAlignment="1">
      <alignment vertical="center" textRotation="255" justifyLastLine="1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textRotation="255"/>
    </xf>
    <xf numFmtId="0" fontId="6" fillId="0" borderId="0" xfId="0" applyNumberFormat="1" applyFont="1" applyBorder="1" applyAlignment="1">
      <alignment horizontal="center" vertical="center" textRotation="255"/>
    </xf>
    <xf numFmtId="0" fontId="6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27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vertical="center"/>
    </xf>
    <xf numFmtId="41" fontId="5" fillId="0" borderId="3" xfId="0" applyNumberFormat="1" applyFont="1" applyBorder="1" applyAlignment="1" applyProtection="1">
      <alignment horizontal="center" vertical="center"/>
      <protection locked="0"/>
    </xf>
    <xf numFmtId="41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left" vertical="center" justifyLastLine="1"/>
    </xf>
    <xf numFmtId="0" fontId="5" fillId="0" borderId="14" xfId="0" applyFont="1" applyBorder="1" applyAlignment="1">
      <alignment horizontal="left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textRotation="255" justifyLastLine="1"/>
    </xf>
    <xf numFmtId="0" fontId="5" fillId="0" borderId="16" xfId="0" applyFont="1" applyBorder="1" applyAlignment="1">
      <alignment horizontal="center" vertical="center" textRotation="255" justifyLastLine="1"/>
    </xf>
    <xf numFmtId="0" fontId="5" fillId="0" borderId="2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23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center" vertical="distributed" justifyLastLine="1"/>
    </xf>
    <xf numFmtId="0" fontId="5" fillId="0" borderId="38" xfId="0" applyFont="1" applyBorder="1" applyAlignment="1">
      <alignment horizontal="distributed" vertical="distributed" justifyLastLine="1"/>
    </xf>
    <xf numFmtId="0" fontId="5" fillId="0" borderId="16" xfId="0" applyFont="1" applyBorder="1" applyAlignment="1">
      <alignment horizontal="distributed" vertical="distributed" justifyLastLine="1"/>
    </xf>
    <xf numFmtId="0" fontId="5" fillId="0" borderId="0" xfId="0" applyFont="1" applyBorder="1" applyAlignment="1"/>
    <xf numFmtId="0" fontId="6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18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178" fontId="5" fillId="0" borderId="21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0" fontId="5" fillId="0" borderId="22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4" xfId="3" applyFont="1" applyBorder="1" applyAlignment="1">
      <alignment horizontal="right"/>
    </xf>
    <xf numFmtId="0" fontId="15" fillId="0" borderId="5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20" fillId="0" borderId="0" xfId="0" applyFont="1" applyFill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0" fillId="0" borderId="0" xfId="0"/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26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8" fillId="0" borderId="0" xfId="5" applyFont="1" applyAlignment="1">
      <alignment horizontal="center" vertical="center"/>
    </xf>
    <xf numFmtId="0" fontId="1" fillId="0" borderId="0" xfId="5"/>
    <xf numFmtId="0" fontId="0" fillId="0" borderId="0" xfId="0" applyAlignment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justifyLastLine="1"/>
    </xf>
    <xf numFmtId="49" fontId="5" fillId="0" borderId="0" xfId="0" applyNumberFormat="1" applyFont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5" fillId="0" borderId="2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49" fontId="21" fillId="0" borderId="0" xfId="4" applyNumberFormat="1" applyFont="1" applyBorder="1" applyAlignment="1">
      <alignment horizontal="center"/>
    </xf>
    <xf numFmtId="49" fontId="21" fillId="0" borderId="1" xfId="4" applyNumberFormat="1" applyFont="1" applyBorder="1" applyAlignment="1">
      <alignment horizontal="center"/>
    </xf>
    <xf numFmtId="49" fontId="20" fillId="0" borderId="1" xfId="4" applyNumberFormat="1" applyFont="1" applyBorder="1" applyAlignment="1">
      <alignment horizontal="center"/>
    </xf>
    <xf numFmtId="49" fontId="20" fillId="0" borderId="0" xfId="4" applyNumberFormat="1" applyFont="1" applyBorder="1" applyAlignment="1">
      <alignment horizontal="right" shrinkToFit="1"/>
    </xf>
    <xf numFmtId="49" fontId="20" fillId="0" borderId="1" xfId="4" applyNumberFormat="1" applyFont="1" applyBorder="1" applyAlignment="1">
      <alignment horizontal="right" shrinkToFit="1"/>
    </xf>
    <xf numFmtId="49" fontId="21" fillId="0" borderId="3" xfId="4" applyNumberFormat="1" applyFont="1" applyBorder="1" applyAlignment="1">
      <alignment horizontal="center"/>
    </xf>
    <xf numFmtId="0" fontId="21" fillId="0" borderId="3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49" fontId="21" fillId="0" borderId="3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/>
    </xf>
    <xf numFmtId="0" fontId="8" fillId="0" borderId="0" xfId="4" applyNumberFormat="1" applyFont="1" applyBorder="1" applyAlignment="1">
      <alignment horizontal="right"/>
    </xf>
    <xf numFmtId="0" fontId="8" fillId="0" borderId="0" xfId="4" applyFont="1" applyBorder="1"/>
    <xf numFmtId="0" fontId="21" fillId="0" borderId="5" xfId="4" applyNumberFormat="1" applyFont="1" applyBorder="1" applyAlignment="1">
      <alignment horizontal="center"/>
    </xf>
    <xf numFmtId="0" fontId="21" fillId="0" borderId="23" xfId="4" applyNumberFormat="1" applyFont="1" applyBorder="1" applyAlignment="1">
      <alignment horizontal="center"/>
    </xf>
    <xf numFmtId="0" fontId="21" fillId="0" borderId="6" xfId="4" applyFont="1" applyBorder="1" applyAlignment="1">
      <alignment horizontal="center"/>
    </xf>
    <xf numFmtId="0" fontId="21" fillId="0" borderId="5" xfId="4" applyFont="1" applyBorder="1" applyAlignment="1">
      <alignment horizontal="center"/>
    </xf>
    <xf numFmtId="0" fontId="21" fillId="0" borderId="3" xfId="4" applyFont="1" applyBorder="1" applyAlignment="1">
      <alignment horizontal="center" shrinkToFit="1"/>
    </xf>
    <xf numFmtId="0" fontId="21" fillId="0" borderId="0" xfId="4" applyFont="1" applyBorder="1" applyAlignment="1">
      <alignment horizontal="center" shrinkToFit="1"/>
    </xf>
    <xf numFmtId="0" fontId="21" fillId="0" borderId="0" xfId="4" applyNumberFormat="1" applyFont="1" applyBorder="1" applyAlignment="1">
      <alignment horizontal="center"/>
    </xf>
    <xf numFmtId="0" fontId="21" fillId="0" borderId="1" xfId="4" applyNumberFormat="1" applyFont="1" applyBorder="1" applyAlignment="1">
      <alignment horizontal="center"/>
    </xf>
  </cellXfs>
  <cellStyles count="6">
    <cellStyle name="桁区切り" xfId="1" builtinId="6"/>
    <cellStyle name="桁区切り 2" xfId="2"/>
    <cellStyle name="標準" xfId="0" builtinId="0"/>
    <cellStyle name="標準 2" xfId="4"/>
    <cellStyle name="標準 3" xfId="5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22</xdr:row>
      <xdr:rowOff>47625</xdr:rowOff>
    </xdr:from>
    <xdr:to>
      <xdr:col>1</xdr:col>
      <xdr:colOff>1828800</xdr:colOff>
      <xdr:row>25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219575"/>
          <a:ext cx="19621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59</xdr:row>
      <xdr:rowOff>28575</xdr:rowOff>
    </xdr:from>
    <xdr:to>
      <xdr:col>1</xdr:col>
      <xdr:colOff>1781175</xdr:colOff>
      <xdr:row>61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1249025"/>
          <a:ext cx="1885950" cy="5429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41</xdr:row>
      <xdr:rowOff>66675</xdr:rowOff>
    </xdr:from>
    <xdr:to>
      <xdr:col>1</xdr:col>
      <xdr:colOff>1790700</xdr:colOff>
      <xdr:row>45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7858125"/>
          <a:ext cx="1990725" cy="6953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tabSelected="1" zoomScale="115" zoomScaleNormal="115" workbookViewId="0">
      <pane xSplit="1" ySplit="11" topLeftCell="B12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RowHeight="13.5"/>
  <cols>
    <col min="1" max="1" width="8.75" style="9" customWidth="1"/>
    <col min="2" max="12" width="7.5" style="9" customWidth="1"/>
    <col min="13" max="24" width="6.875" style="9" customWidth="1"/>
    <col min="25" max="25" width="8.75" style="9" customWidth="1"/>
    <col min="26" max="16384" width="9" style="9"/>
  </cols>
  <sheetData>
    <row r="1" spans="1:25" ht="21">
      <c r="A1" s="564" t="s">
        <v>581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8" t="s">
        <v>582</v>
      </c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</row>
    <row r="2" spans="1:25">
      <c r="A2" s="567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</row>
    <row r="3" spans="1:25" ht="17.25">
      <c r="A3" s="565" t="s">
        <v>739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9" t="s">
        <v>682</v>
      </c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</row>
    <row r="4" spans="1:25" s="283" customFormat="1" ht="8.25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</row>
    <row r="5" spans="1:25">
      <c r="A5" s="570" t="s">
        <v>626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66" t="s">
        <v>627</v>
      </c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</row>
    <row r="6" spans="1:25" s="283" customFormat="1" ht="9" customHeight="1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</row>
    <row r="7" spans="1:25">
      <c r="A7" s="566" t="s">
        <v>548</v>
      </c>
      <c r="B7" s="566"/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  <c r="X7" s="566"/>
      <c r="Y7" s="566"/>
    </row>
    <row r="8" spans="1:25" ht="14.25" thickBot="1">
      <c r="A8" s="563"/>
      <c r="B8" s="563"/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 t="s">
        <v>462</v>
      </c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</row>
    <row r="9" spans="1:25" ht="13.5" customHeight="1">
      <c r="A9" s="17" t="s">
        <v>243</v>
      </c>
      <c r="B9" s="544" t="s">
        <v>184</v>
      </c>
      <c r="C9" s="544" t="s">
        <v>185</v>
      </c>
      <c r="D9" s="551" t="s">
        <v>1077</v>
      </c>
      <c r="E9" s="552"/>
      <c r="F9" s="553"/>
      <c r="G9" s="551" t="s">
        <v>683</v>
      </c>
      <c r="H9" s="552"/>
      <c r="I9" s="553"/>
      <c r="J9" s="549" t="s">
        <v>186</v>
      </c>
      <c r="K9" s="550"/>
      <c r="L9" s="550"/>
      <c r="M9" s="547" t="s">
        <v>194</v>
      </c>
      <c r="N9" s="547"/>
      <c r="O9" s="547"/>
      <c r="P9" s="547"/>
      <c r="Q9" s="547"/>
      <c r="R9" s="548"/>
      <c r="S9" s="557" t="s">
        <v>197</v>
      </c>
      <c r="T9" s="558"/>
      <c r="U9" s="559"/>
      <c r="V9" s="557" t="s">
        <v>198</v>
      </c>
      <c r="W9" s="558"/>
      <c r="X9" s="559"/>
      <c r="Y9" s="13" t="s">
        <v>243</v>
      </c>
    </row>
    <row r="10" spans="1:25">
      <c r="A10" s="6" t="s">
        <v>560</v>
      </c>
      <c r="B10" s="545"/>
      <c r="C10" s="545"/>
      <c r="D10" s="554"/>
      <c r="E10" s="555"/>
      <c r="F10" s="556"/>
      <c r="G10" s="554"/>
      <c r="H10" s="555"/>
      <c r="I10" s="556"/>
      <c r="J10" s="541" t="s">
        <v>183</v>
      </c>
      <c r="K10" s="543"/>
      <c r="L10" s="543"/>
      <c r="M10" s="543" t="s">
        <v>503</v>
      </c>
      <c r="N10" s="542"/>
      <c r="O10" s="541" t="s">
        <v>504</v>
      </c>
      <c r="P10" s="542"/>
      <c r="Q10" s="541" t="s">
        <v>505</v>
      </c>
      <c r="R10" s="542"/>
      <c r="S10" s="560"/>
      <c r="T10" s="561"/>
      <c r="U10" s="562"/>
      <c r="V10" s="560"/>
      <c r="W10" s="561"/>
      <c r="X10" s="562"/>
      <c r="Y10" s="5" t="s">
        <v>560</v>
      </c>
    </row>
    <row r="11" spans="1:25">
      <c r="A11" s="24" t="s">
        <v>480</v>
      </c>
      <c r="B11" s="546"/>
      <c r="C11" s="546"/>
      <c r="D11" s="24" t="s">
        <v>440</v>
      </c>
      <c r="E11" s="21" t="s">
        <v>272</v>
      </c>
      <c r="F11" s="26" t="s">
        <v>273</v>
      </c>
      <c r="G11" s="24" t="s">
        <v>440</v>
      </c>
      <c r="H11" s="22" t="s">
        <v>272</v>
      </c>
      <c r="I11" s="26" t="s">
        <v>273</v>
      </c>
      <c r="J11" s="22" t="s">
        <v>440</v>
      </c>
      <c r="K11" s="22" t="s">
        <v>272</v>
      </c>
      <c r="L11" s="22" t="s">
        <v>273</v>
      </c>
      <c r="M11" s="24" t="s">
        <v>272</v>
      </c>
      <c r="N11" s="21" t="s">
        <v>273</v>
      </c>
      <c r="O11" s="22" t="s">
        <v>272</v>
      </c>
      <c r="P11" s="26" t="s">
        <v>273</v>
      </c>
      <c r="Q11" s="24" t="s">
        <v>272</v>
      </c>
      <c r="R11" s="21" t="s">
        <v>273</v>
      </c>
      <c r="S11" s="22" t="s">
        <v>440</v>
      </c>
      <c r="T11" s="21" t="s">
        <v>272</v>
      </c>
      <c r="U11" s="21" t="s">
        <v>273</v>
      </c>
      <c r="V11" s="22" t="s">
        <v>440</v>
      </c>
      <c r="W11" s="21" t="s">
        <v>272</v>
      </c>
      <c r="X11" s="21" t="s">
        <v>273</v>
      </c>
      <c r="Y11" s="22" t="s">
        <v>480</v>
      </c>
    </row>
    <row r="12" spans="1:25" ht="18" customHeight="1">
      <c r="A12" s="10" t="s">
        <v>1049</v>
      </c>
      <c r="B12" s="152">
        <v>54</v>
      </c>
      <c r="C12" s="132">
        <v>261</v>
      </c>
      <c r="D12" s="132">
        <v>426</v>
      </c>
      <c r="E12" s="132">
        <v>39</v>
      </c>
      <c r="F12" s="132">
        <v>387</v>
      </c>
      <c r="G12" s="132">
        <v>115</v>
      </c>
      <c r="H12" s="132">
        <v>60</v>
      </c>
      <c r="I12" s="132">
        <v>55</v>
      </c>
      <c r="J12" s="132">
        <v>4779</v>
      </c>
      <c r="K12" s="132">
        <v>2417</v>
      </c>
      <c r="L12" s="132">
        <v>2362</v>
      </c>
      <c r="M12" s="132">
        <v>683</v>
      </c>
      <c r="N12" s="132">
        <v>637</v>
      </c>
      <c r="O12" s="132">
        <v>824</v>
      </c>
      <c r="P12" s="132">
        <v>820</v>
      </c>
      <c r="Q12" s="132">
        <v>910</v>
      </c>
      <c r="R12" s="132">
        <v>905</v>
      </c>
      <c r="S12" s="132">
        <v>1411</v>
      </c>
      <c r="T12" s="132">
        <v>692</v>
      </c>
      <c r="U12" s="132">
        <v>719</v>
      </c>
      <c r="V12" s="132">
        <v>1779</v>
      </c>
      <c r="W12" s="132">
        <v>849</v>
      </c>
      <c r="X12" s="138">
        <v>930</v>
      </c>
      <c r="Y12" s="28" t="s">
        <v>601</v>
      </c>
    </row>
    <row r="13" spans="1:25" ht="18" customHeight="1">
      <c r="A13" s="10" t="s">
        <v>671</v>
      </c>
      <c r="B13" s="152">
        <v>41</v>
      </c>
      <c r="C13" s="132">
        <v>183</v>
      </c>
      <c r="D13" s="132">
        <v>323</v>
      </c>
      <c r="E13" s="132">
        <v>31</v>
      </c>
      <c r="F13" s="132">
        <v>292</v>
      </c>
      <c r="G13" s="132">
        <v>94</v>
      </c>
      <c r="H13" s="132">
        <v>44</v>
      </c>
      <c r="I13" s="132">
        <v>50</v>
      </c>
      <c r="J13" s="132">
        <v>3448</v>
      </c>
      <c r="K13" s="132">
        <v>1773</v>
      </c>
      <c r="L13" s="132">
        <v>1675</v>
      </c>
      <c r="M13" s="132">
        <v>530</v>
      </c>
      <c r="N13" s="132">
        <v>467</v>
      </c>
      <c r="O13" s="132">
        <v>609</v>
      </c>
      <c r="P13" s="132">
        <v>586</v>
      </c>
      <c r="Q13" s="132">
        <v>634</v>
      </c>
      <c r="R13" s="132">
        <v>622</v>
      </c>
      <c r="S13" s="132">
        <v>1018</v>
      </c>
      <c r="T13" s="132">
        <v>509</v>
      </c>
      <c r="U13" s="132">
        <v>509</v>
      </c>
      <c r="V13" s="132">
        <v>1813</v>
      </c>
      <c r="W13" s="132">
        <v>910</v>
      </c>
      <c r="X13" s="138">
        <v>903</v>
      </c>
      <c r="Y13" s="28" t="s">
        <v>671</v>
      </c>
    </row>
    <row r="14" spans="1:25" ht="18" customHeight="1">
      <c r="A14" s="371" t="s">
        <v>672</v>
      </c>
      <c r="B14" s="152">
        <v>38</v>
      </c>
      <c r="C14" s="132">
        <v>169</v>
      </c>
      <c r="D14" s="132">
        <v>322</v>
      </c>
      <c r="E14" s="132">
        <v>27</v>
      </c>
      <c r="F14" s="132">
        <v>295</v>
      </c>
      <c r="G14" s="132">
        <v>81</v>
      </c>
      <c r="H14" s="132">
        <v>37</v>
      </c>
      <c r="I14" s="132">
        <v>44</v>
      </c>
      <c r="J14" s="132">
        <v>3196</v>
      </c>
      <c r="K14" s="132">
        <v>1609</v>
      </c>
      <c r="L14" s="132">
        <v>1587</v>
      </c>
      <c r="M14" s="132">
        <v>457</v>
      </c>
      <c r="N14" s="132">
        <v>474</v>
      </c>
      <c r="O14" s="132">
        <v>581</v>
      </c>
      <c r="P14" s="132">
        <v>540</v>
      </c>
      <c r="Q14" s="132">
        <v>571</v>
      </c>
      <c r="R14" s="132">
        <v>573</v>
      </c>
      <c r="S14" s="132">
        <v>869</v>
      </c>
      <c r="T14" s="132">
        <v>410</v>
      </c>
      <c r="U14" s="132">
        <v>459</v>
      </c>
      <c r="V14" s="132">
        <v>1267</v>
      </c>
      <c r="W14" s="132">
        <v>639</v>
      </c>
      <c r="X14" s="132">
        <v>628</v>
      </c>
      <c r="Y14" s="28" t="s">
        <v>672</v>
      </c>
    </row>
    <row r="15" spans="1:25" ht="18" customHeight="1">
      <c r="A15" s="371" t="s">
        <v>1050</v>
      </c>
      <c r="B15" s="152">
        <v>35</v>
      </c>
      <c r="C15" s="132">
        <v>163</v>
      </c>
      <c r="D15" s="132">
        <v>298</v>
      </c>
      <c r="E15" s="132">
        <v>26</v>
      </c>
      <c r="F15" s="132">
        <v>272</v>
      </c>
      <c r="G15" s="132">
        <v>79</v>
      </c>
      <c r="H15" s="132">
        <v>34</v>
      </c>
      <c r="I15" s="132">
        <v>45</v>
      </c>
      <c r="J15" s="132">
        <v>2936</v>
      </c>
      <c r="K15" s="132">
        <v>1508</v>
      </c>
      <c r="L15" s="132">
        <v>1428</v>
      </c>
      <c r="M15" s="132">
        <v>461</v>
      </c>
      <c r="N15" s="132">
        <v>387</v>
      </c>
      <c r="O15" s="132">
        <v>485</v>
      </c>
      <c r="P15" s="132">
        <v>521</v>
      </c>
      <c r="Q15" s="132">
        <v>562</v>
      </c>
      <c r="R15" s="132">
        <v>520</v>
      </c>
      <c r="S15" s="132">
        <v>781</v>
      </c>
      <c r="T15" s="132">
        <v>395</v>
      </c>
      <c r="U15" s="132">
        <v>386</v>
      </c>
      <c r="V15" s="132">
        <v>1146</v>
      </c>
      <c r="W15" s="132">
        <v>571</v>
      </c>
      <c r="X15" s="132">
        <v>575</v>
      </c>
      <c r="Y15" s="28" t="s">
        <v>1050</v>
      </c>
    </row>
    <row r="16" spans="1:25" ht="18" customHeight="1">
      <c r="A16" s="371" t="s">
        <v>1051</v>
      </c>
      <c r="B16" s="152">
        <f>SUM(B17:B19)</f>
        <v>35</v>
      </c>
      <c r="C16" s="138">
        <f>SUM(C17:C19)</f>
        <v>159</v>
      </c>
      <c r="D16" s="132">
        <f>SUM(E16:F16)</f>
        <v>300</v>
      </c>
      <c r="E16" s="132">
        <f>SUM(E17:E19)</f>
        <v>24</v>
      </c>
      <c r="F16" s="132">
        <f>SUM(F17:F19)</f>
        <v>276</v>
      </c>
      <c r="G16" s="132">
        <f>SUM(H16:I16)</f>
        <v>83</v>
      </c>
      <c r="H16" s="132">
        <f>SUM(H17:H19)</f>
        <v>36</v>
      </c>
      <c r="I16" s="132">
        <f>SUM(I17:I19)</f>
        <v>47</v>
      </c>
      <c r="J16" s="132">
        <f>SUM(K16:L16)</f>
        <v>2829</v>
      </c>
      <c r="K16" s="132">
        <f t="shared" ref="K16:L19" si="0">M16+O16+Q16</f>
        <v>1432</v>
      </c>
      <c r="L16" s="132">
        <f t="shared" si="0"/>
        <v>1397</v>
      </c>
      <c r="M16" s="132">
        <f t="shared" ref="M16:R16" si="1">SUM(M17:M19)</f>
        <v>441</v>
      </c>
      <c r="N16" s="132">
        <f t="shared" si="1"/>
        <v>457</v>
      </c>
      <c r="O16" s="132">
        <f t="shared" si="1"/>
        <v>495</v>
      </c>
      <c r="P16" s="132">
        <f t="shared" si="1"/>
        <v>410</v>
      </c>
      <c r="Q16" s="132">
        <f t="shared" si="1"/>
        <v>496</v>
      </c>
      <c r="R16" s="132">
        <f t="shared" si="1"/>
        <v>530</v>
      </c>
      <c r="S16" s="132">
        <f>SUM(T16:U16)</f>
        <v>755</v>
      </c>
      <c r="T16" s="132">
        <f>SUM(T17:T19)</f>
        <v>379</v>
      </c>
      <c r="U16" s="132">
        <f>SUM(U17:U19)</f>
        <v>376</v>
      </c>
      <c r="V16" s="132">
        <f>SUM(W16:X16)</f>
        <v>1085</v>
      </c>
      <c r="W16" s="132">
        <f>SUM(W17:W19)</f>
        <v>567</v>
      </c>
      <c r="X16" s="132">
        <f>SUM(X17:X19)</f>
        <v>518</v>
      </c>
      <c r="Y16" s="28" t="s">
        <v>1051</v>
      </c>
    </row>
    <row r="17" spans="1:25" ht="18" customHeight="1">
      <c r="A17" s="10" t="s">
        <v>488</v>
      </c>
      <c r="B17" s="153">
        <v>1</v>
      </c>
      <c r="C17" s="119">
        <v>5</v>
      </c>
      <c r="D17" s="132">
        <f>SUM(E17:F17)</f>
        <v>8</v>
      </c>
      <c r="E17" s="119">
        <v>1</v>
      </c>
      <c r="F17" s="119">
        <v>7</v>
      </c>
      <c r="G17" s="132">
        <f>SUM(H17:I17)</f>
        <v>1</v>
      </c>
      <c r="H17" s="119">
        <v>0</v>
      </c>
      <c r="I17" s="119">
        <v>1</v>
      </c>
      <c r="J17" s="132">
        <f>SUM(K17:L17)</f>
        <v>132</v>
      </c>
      <c r="K17" s="132">
        <f t="shared" si="0"/>
        <v>65</v>
      </c>
      <c r="L17" s="132">
        <f t="shared" si="0"/>
        <v>67</v>
      </c>
      <c r="M17" s="119">
        <v>12</v>
      </c>
      <c r="N17" s="119">
        <v>12</v>
      </c>
      <c r="O17" s="119">
        <v>33</v>
      </c>
      <c r="P17" s="119">
        <v>26</v>
      </c>
      <c r="Q17" s="119">
        <v>20</v>
      </c>
      <c r="R17" s="119">
        <v>29</v>
      </c>
      <c r="S17" s="132">
        <f>SUM(T17:U17)</f>
        <v>61</v>
      </c>
      <c r="T17" s="139">
        <v>35</v>
      </c>
      <c r="U17" s="139">
        <v>26</v>
      </c>
      <c r="V17" s="132">
        <f>SUM(W17:X17)</f>
        <v>54</v>
      </c>
      <c r="W17" s="139">
        <v>31</v>
      </c>
      <c r="X17" s="141">
        <v>23</v>
      </c>
      <c r="Y17" s="29" t="s">
        <v>477</v>
      </c>
    </row>
    <row r="18" spans="1:25" ht="18" customHeight="1">
      <c r="A18" s="10" t="s">
        <v>489</v>
      </c>
      <c r="B18" s="153">
        <v>1</v>
      </c>
      <c r="C18" s="119">
        <v>3</v>
      </c>
      <c r="D18" s="132">
        <f>SUM(E18:F18)</f>
        <v>3</v>
      </c>
      <c r="E18" s="139">
        <v>0</v>
      </c>
      <c r="F18" s="139">
        <v>3</v>
      </c>
      <c r="G18" s="132">
        <f>SUM(H18:I18)</f>
        <v>0</v>
      </c>
      <c r="H18" s="119">
        <v>0</v>
      </c>
      <c r="I18" s="119">
        <v>0</v>
      </c>
      <c r="J18" s="132">
        <f>SUM(K18:L18)</f>
        <v>6</v>
      </c>
      <c r="K18" s="132">
        <f t="shared" si="0"/>
        <v>5</v>
      </c>
      <c r="L18" s="132">
        <f t="shared" si="0"/>
        <v>1</v>
      </c>
      <c r="M18" s="119">
        <v>4</v>
      </c>
      <c r="N18" s="119">
        <v>1</v>
      </c>
      <c r="O18" s="119">
        <v>0</v>
      </c>
      <c r="P18" s="119">
        <v>0</v>
      </c>
      <c r="Q18" s="119">
        <v>1</v>
      </c>
      <c r="R18" s="119">
        <v>0</v>
      </c>
      <c r="S18" s="132">
        <f>SUM(T18:U18)</f>
        <v>3</v>
      </c>
      <c r="T18" s="139">
        <v>3</v>
      </c>
      <c r="U18" s="139">
        <v>0</v>
      </c>
      <c r="V18" s="132">
        <f>SUM(W18:X18)</f>
        <v>1</v>
      </c>
      <c r="W18" s="139">
        <v>1</v>
      </c>
      <c r="X18" s="141">
        <v>0</v>
      </c>
      <c r="Y18" s="29" t="s">
        <v>478</v>
      </c>
    </row>
    <row r="19" spans="1:25" ht="18" customHeight="1" thickBot="1">
      <c r="A19" s="10" t="s">
        <v>490</v>
      </c>
      <c r="B19" s="153">
        <v>33</v>
      </c>
      <c r="C19" s="119">
        <v>151</v>
      </c>
      <c r="D19" s="132">
        <f>SUM(E19:F19)</f>
        <v>289</v>
      </c>
      <c r="E19" s="119">
        <v>23</v>
      </c>
      <c r="F19" s="119">
        <v>266</v>
      </c>
      <c r="G19" s="132">
        <f>SUM(H19:I19)</f>
        <v>82</v>
      </c>
      <c r="H19" s="119">
        <v>36</v>
      </c>
      <c r="I19" s="119">
        <v>46</v>
      </c>
      <c r="J19" s="132">
        <f>SUM(K19:L19)</f>
        <v>2691</v>
      </c>
      <c r="K19" s="132">
        <f t="shared" si="0"/>
        <v>1362</v>
      </c>
      <c r="L19" s="132">
        <f t="shared" si="0"/>
        <v>1329</v>
      </c>
      <c r="M19" s="148">
        <v>425</v>
      </c>
      <c r="N19" s="148">
        <v>444</v>
      </c>
      <c r="O19" s="148">
        <v>462</v>
      </c>
      <c r="P19" s="148">
        <v>384</v>
      </c>
      <c r="Q19" s="148">
        <v>475</v>
      </c>
      <c r="R19" s="148">
        <v>501</v>
      </c>
      <c r="S19" s="399">
        <f>SUM(T19:U19)</f>
        <v>691</v>
      </c>
      <c r="T19" s="149">
        <v>341</v>
      </c>
      <c r="U19" s="149">
        <v>350</v>
      </c>
      <c r="V19" s="399">
        <f>SUM(W19:X19)</f>
        <v>1030</v>
      </c>
      <c r="W19" s="149">
        <v>535</v>
      </c>
      <c r="X19" s="154">
        <v>495</v>
      </c>
      <c r="Y19" s="57" t="s">
        <v>479</v>
      </c>
    </row>
    <row r="20" spans="1:25" ht="13.5" customHeight="1">
      <c r="A20" s="540" t="s">
        <v>1081</v>
      </c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</row>
    <row r="21" spans="1:25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</row>
    <row r="23" spans="1:25"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</row>
    <row r="31" spans="1:25"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</row>
  </sheetData>
  <mergeCells count="25">
    <mergeCell ref="S9:U10"/>
    <mergeCell ref="V9:X10"/>
    <mergeCell ref="M8:Y8"/>
    <mergeCell ref="A8:L8"/>
    <mergeCell ref="A1:L1"/>
    <mergeCell ref="A3:L3"/>
    <mergeCell ref="A7:L7"/>
    <mergeCell ref="A2:L2"/>
    <mergeCell ref="M1:Y1"/>
    <mergeCell ref="M3:Y3"/>
    <mergeCell ref="M2:Y2"/>
    <mergeCell ref="A5:L5"/>
    <mergeCell ref="M5:Y5"/>
    <mergeCell ref="M7:Y7"/>
    <mergeCell ref="D9:F10"/>
    <mergeCell ref="A20:L20"/>
    <mergeCell ref="O10:P10"/>
    <mergeCell ref="Q10:R10"/>
    <mergeCell ref="J10:L10"/>
    <mergeCell ref="C9:C11"/>
    <mergeCell ref="M9:R9"/>
    <mergeCell ref="M10:N10"/>
    <mergeCell ref="J9:L9"/>
    <mergeCell ref="B9:B11"/>
    <mergeCell ref="G9:I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6 S16:V16 G16" formula="1"/>
    <ignoredError sqref="D17:D19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="115" zoomScaleNormal="115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630" t="s">
        <v>745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2" customHeight="1"/>
    <row r="3" spans="1:11" ht="15" customHeight="1">
      <c r="A3" s="571" t="s">
        <v>552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11" ht="12" customHeight="1"/>
    <row r="5" spans="1:11" ht="15" customHeight="1" thickBot="1">
      <c r="A5" s="563" t="s">
        <v>462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</row>
    <row r="6" spans="1:11">
      <c r="A6" s="558" t="s">
        <v>327</v>
      </c>
      <c r="B6" s="590"/>
      <c r="C6" s="590"/>
      <c r="D6" s="591"/>
      <c r="E6" s="544" t="s">
        <v>757</v>
      </c>
      <c r="F6" s="544" t="s">
        <v>758</v>
      </c>
      <c r="G6" s="559" t="s">
        <v>1073</v>
      </c>
      <c r="H6" s="559" t="s">
        <v>1074</v>
      </c>
      <c r="I6" s="550" t="s">
        <v>1075</v>
      </c>
      <c r="J6" s="550"/>
      <c r="K6" s="550"/>
    </row>
    <row r="7" spans="1:11">
      <c r="A7" s="668"/>
      <c r="B7" s="668"/>
      <c r="C7" s="668"/>
      <c r="D7" s="583"/>
      <c r="E7" s="546"/>
      <c r="F7" s="546"/>
      <c r="G7" s="562"/>
      <c r="H7" s="562"/>
      <c r="I7" s="27" t="s">
        <v>331</v>
      </c>
      <c r="J7" s="27" t="s">
        <v>272</v>
      </c>
      <c r="K7" s="24" t="s">
        <v>273</v>
      </c>
    </row>
    <row r="8" spans="1:11" ht="18" customHeight="1">
      <c r="A8" s="18" t="s">
        <v>328</v>
      </c>
      <c r="B8" s="665" t="s">
        <v>501</v>
      </c>
      <c r="C8" s="666"/>
      <c r="D8" s="35"/>
      <c r="E8" s="132">
        <v>4111</v>
      </c>
      <c r="F8" s="132">
        <v>4008</v>
      </c>
      <c r="G8" s="132">
        <v>3865</v>
      </c>
      <c r="H8" s="132">
        <v>3850</v>
      </c>
      <c r="I8" s="132">
        <f>SUM(I10:I13,I15,I16)</f>
        <v>3744</v>
      </c>
      <c r="J8" s="132">
        <f>SUM(J10:J13,J15,J16)</f>
        <v>1872</v>
      </c>
      <c r="K8" s="132">
        <f>SUM(K10:K13,K15,K16)</f>
        <v>1872</v>
      </c>
    </row>
    <row r="9" spans="1:11" ht="18" customHeight="1">
      <c r="C9" s="37"/>
      <c r="D9" s="35"/>
      <c r="E9" s="132"/>
      <c r="F9" s="132"/>
      <c r="G9" s="132"/>
      <c r="H9" s="132"/>
      <c r="I9" s="132"/>
      <c r="J9" s="132"/>
      <c r="K9" s="132"/>
    </row>
    <row r="10" spans="1:11" ht="18" customHeight="1">
      <c r="A10" s="18"/>
      <c r="B10" s="18"/>
      <c r="C10" s="281" t="s">
        <v>625</v>
      </c>
      <c r="D10" s="35"/>
      <c r="E10" s="132">
        <v>4075</v>
      </c>
      <c r="F10" s="132">
        <v>3968</v>
      </c>
      <c r="G10" s="132">
        <v>3831</v>
      </c>
      <c r="H10" s="132">
        <v>3817</v>
      </c>
      <c r="I10" s="132">
        <f t="shared" ref="I10:I16" si="0">SUM(J10:K10)</f>
        <v>3723</v>
      </c>
      <c r="J10" s="157">
        <v>1857</v>
      </c>
      <c r="K10" s="157">
        <v>1866</v>
      </c>
    </row>
    <row r="11" spans="1:11" ht="18" customHeight="1">
      <c r="A11" s="18"/>
      <c r="B11" s="18"/>
      <c r="C11" s="31" t="s">
        <v>492</v>
      </c>
      <c r="D11" s="35"/>
      <c r="E11" s="132">
        <v>1</v>
      </c>
      <c r="F11" s="132">
        <v>10</v>
      </c>
      <c r="G11" s="132">
        <v>5</v>
      </c>
      <c r="H11" s="132">
        <v>2</v>
      </c>
      <c r="I11" s="132">
        <f t="shared" si="0"/>
        <v>6</v>
      </c>
      <c r="J11" s="158">
        <v>6</v>
      </c>
      <c r="K11" s="158">
        <v>0</v>
      </c>
    </row>
    <row r="12" spans="1:11" ht="18" customHeight="1">
      <c r="A12" s="578"/>
      <c r="B12" s="578"/>
      <c r="C12" s="31" t="s">
        <v>493</v>
      </c>
      <c r="D12" s="35"/>
      <c r="E12" s="132">
        <v>0</v>
      </c>
      <c r="F12" s="132">
        <v>0</v>
      </c>
      <c r="G12" s="132">
        <v>1</v>
      </c>
      <c r="H12" s="132">
        <v>1</v>
      </c>
      <c r="I12" s="132">
        <f t="shared" si="0"/>
        <v>0</v>
      </c>
      <c r="J12" s="158">
        <v>0</v>
      </c>
      <c r="K12" s="158">
        <v>0</v>
      </c>
    </row>
    <row r="13" spans="1:11" ht="18" customHeight="1">
      <c r="A13" s="18"/>
      <c r="B13" s="18"/>
      <c r="C13" s="31" t="s">
        <v>491</v>
      </c>
      <c r="D13" s="35"/>
      <c r="E13" s="132">
        <v>13</v>
      </c>
      <c r="F13" s="132">
        <v>12</v>
      </c>
      <c r="G13" s="132">
        <v>8</v>
      </c>
      <c r="H13" s="132">
        <v>14</v>
      </c>
      <c r="I13" s="132">
        <f t="shared" si="0"/>
        <v>2</v>
      </c>
      <c r="J13" s="158">
        <v>2</v>
      </c>
      <c r="K13" s="158">
        <v>0</v>
      </c>
    </row>
    <row r="14" spans="1:11" ht="18" customHeight="1">
      <c r="A14" s="578" t="s">
        <v>500</v>
      </c>
      <c r="B14" s="578"/>
      <c r="C14" s="31" t="s">
        <v>499</v>
      </c>
      <c r="D14" s="35"/>
      <c r="E14" s="132">
        <v>2</v>
      </c>
      <c r="F14" s="132">
        <v>0</v>
      </c>
      <c r="G14" s="132">
        <v>0</v>
      </c>
      <c r="H14" s="132">
        <v>1</v>
      </c>
      <c r="I14" s="132">
        <f t="shared" si="0"/>
        <v>0</v>
      </c>
      <c r="J14" s="158">
        <v>0</v>
      </c>
      <c r="K14" s="158">
        <v>0</v>
      </c>
    </row>
    <row r="15" spans="1:11" ht="18" customHeight="1">
      <c r="A15" s="18"/>
      <c r="B15" s="18"/>
      <c r="C15" s="31" t="s">
        <v>494</v>
      </c>
      <c r="D15" s="35"/>
      <c r="E15" s="132">
        <v>20</v>
      </c>
      <c r="F15" s="132">
        <v>15</v>
      </c>
      <c r="G15" s="132">
        <v>16</v>
      </c>
      <c r="H15" s="132">
        <v>16</v>
      </c>
      <c r="I15" s="132">
        <f t="shared" si="0"/>
        <v>8</v>
      </c>
      <c r="J15" s="158">
        <v>4</v>
      </c>
      <c r="K15" s="158">
        <v>4</v>
      </c>
    </row>
    <row r="16" spans="1:11" ht="18" customHeight="1">
      <c r="A16" s="18"/>
      <c r="B16" s="18"/>
      <c r="C16" s="31" t="s">
        <v>498</v>
      </c>
      <c r="D16" s="35"/>
      <c r="E16" s="132">
        <v>2</v>
      </c>
      <c r="F16" s="132">
        <v>3</v>
      </c>
      <c r="G16" s="132">
        <v>4</v>
      </c>
      <c r="H16" s="132">
        <v>0</v>
      </c>
      <c r="I16" s="132">
        <f t="shared" si="0"/>
        <v>5</v>
      </c>
      <c r="J16" s="158">
        <v>3</v>
      </c>
      <c r="K16" s="158">
        <v>2</v>
      </c>
    </row>
    <row r="17" spans="1:11" ht="18" customHeight="1">
      <c r="C17" s="37"/>
      <c r="D17" s="35"/>
      <c r="E17" s="132"/>
      <c r="F17" s="132"/>
      <c r="G17" s="132"/>
      <c r="H17" s="132"/>
      <c r="I17" s="132"/>
      <c r="J17" s="159"/>
      <c r="K17" s="159"/>
    </row>
    <row r="18" spans="1:11" ht="18" customHeight="1">
      <c r="A18" s="18"/>
      <c r="B18" s="665" t="s">
        <v>495</v>
      </c>
      <c r="C18" s="667"/>
      <c r="D18" s="35"/>
      <c r="E18" s="132">
        <v>15</v>
      </c>
      <c r="F18" s="132">
        <v>12</v>
      </c>
      <c r="G18" s="132">
        <v>8</v>
      </c>
      <c r="H18" s="132">
        <v>15</v>
      </c>
      <c r="I18" s="132">
        <f>SUM(I19:I20)</f>
        <v>2</v>
      </c>
      <c r="J18" s="132">
        <f>SUM(J19:J20)</f>
        <v>2</v>
      </c>
      <c r="K18" s="132">
        <f>SUM(K19:K20)</f>
        <v>0</v>
      </c>
    </row>
    <row r="19" spans="1:11" ht="18" customHeight="1">
      <c r="A19" s="18"/>
      <c r="B19" s="18"/>
      <c r="C19" s="31" t="s">
        <v>496</v>
      </c>
      <c r="D19" s="35"/>
      <c r="E19" s="132">
        <v>14</v>
      </c>
      <c r="F19" s="132">
        <v>10</v>
      </c>
      <c r="G19" s="132">
        <v>7</v>
      </c>
      <c r="H19" s="132">
        <v>13</v>
      </c>
      <c r="I19" s="132">
        <f>SUM(J19:K19)</f>
        <v>2</v>
      </c>
      <c r="J19" s="160">
        <v>2</v>
      </c>
      <c r="K19" s="160">
        <v>0</v>
      </c>
    </row>
    <row r="20" spans="1:11" ht="18" customHeight="1">
      <c r="A20" s="18"/>
      <c r="B20" s="18"/>
      <c r="C20" s="31" t="s">
        <v>497</v>
      </c>
      <c r="D20" s="35"/>
      <c r="E20" s="138">
        <v>1</v>
      </c>
      <c r="F20" s="138">
        <v>2</v>
      </c>
      <c r="G20" s="138">
        <v>1</v>
      </c>
      <c r="H20" s="138">
        <v>2</v>
      </c>
      <c r="I20" s="132">
        <f>SUM(J20:K20)</f>
        <v>0</v>
      </c>
      <c r="J20" s="161">
        <v>0</v>
      </c>
      <c r="K20" s="160">
        <v>0</v>
      </c>
    </row>
    <row r="21" spans="1:11" ht="18" customHeight="1" thickBot="1">
      <c r="A21" s="279"/>
      <c r="B21" s="279"/>
      <c r="C21" s="279"/>
      <c r="D21" s="41"/>
      <c r="E21" s="71"/>
      <c r="F21" s="71"/>
      <c r="G21" s="71"/>
      <c r="H21" s="71"/>
      <c r="I21" s="71"/>
      <c r="J21" s="71"/>
      <c r="K21" s="71"/>
    </row>
    <row r="22" spans="1:11" ht="15" customHeight="1">
      <c r="A22" s="278" t="s">
        <v>781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spans="1:11">
      <c r="I23" s="362"/>
      <c r="J23" s="362"/>
      <c r="K23" s="362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="115" zoomScaleNormal="115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630" t="s">
        <v>1097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</row>
    <row r="2" spans="1:11" ht="12" customHeight="1"/>
    <row r="3" spans="1:11" ht="15" customHeight="1">
      <c r="A3" s="566" t="s">
        <v>553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</row>
    <row r="4" spans="1:11" ht="12" customHeight="1"/>
    <row r="5" spans="1:11" ht="15" customHeight="1">
      <c r="A5" s="647" t="s">
        <v>329</v>
      </c>
      <c r="B5" s="589"/>
      <c r="C5" s="589"/>
      <c r="D5" s="589"/>
      <c r="E5" s="589"/>
      <c r="F5" s="589"/>
      <c r="G5" s="589"/>
      <c r="H5" s="589"/>
      <c r="I5" s="589"/>
      <c r="J5" s="589"/>
      <c r="K5" s="589"/>
    </row>
    <row r="6" spans="1:11" ht="15" customHeight="1" thickBot="1">
      <c r="A6" s="563" t="s">
        <v>462</v>
      </c>
      <c r="B6" s="563"/>
      <c r="C6" s="563"/>
      <c r="D6" s="563"/>
      <c r="E6" s="563"/>
      <c r="F6" s="563"/>
      <c r="G6" s="563"/>
      <c r="H6" s="563"/>
      <c r="I6" s="563"/>
      <c r="J6" s="563"/>
      <c r="K6" s="563"/>
    </row>
    <row r="7" spans="1:11" ht="18" customHeight="1">
      <c r="A7" s="558" t="s">
        <v>327</v>
      </c>
      <c r="B7" s="590"/>
      <c r="C7" s="590"/>
      <c r="D7" s="591"/>
      <c r="E7" s="544" t="s">
        <v>757</v>
      </c>
      <c r="F7" s="559" t="s">
        <v>758</v>
      </c>
      <c r="G7" s="544" t="s">
        <v>1073</v>
      </c>
      <c r="H7" s="544" t="s">
        <v>1074</v>
      </c>
      <c r="I7" s="550" t="s">
        <v>1075</v>
      </c>
      <c r="J7" s="550"/>
      <c r="K7" s="550"/>
    </row>
    <row r="8" spans="1:11" ht="18" customHeight="1">
      <c r="A8" s="668"/>
      <c r="B8" s="668"/>
      <c r="C8" s="668"/>
      <c r="D8" s="583"/>
      <c r="E8" s="546"/>
      <c r="F8" s="562"/>
      <c r="G8" s="546"/>
      <c r="H8" s="546"/>
      <c r="I8" s="27" t="s">
        <v>331</v>
      </c>
      <c r="J8" s="27" t="s">
        <v>272</v>
      </c>
      <c r="K8" s="24" t="s">
        <v>273</v>
      </c>
    </row>
    <row r="9" spans="1:11" s="37" customFormat="1" ht="9" customHeight="1">
      <c r="D9" s="19"/>
      <c r="E9" s="6"/>
      <c r="F9" s="6"/>
      <c r="G9" s="6"/>
      <c r="H9" s="6"/>
      <c r="I9" s="6"/>
      <c r="J9" s="6"/>
      <c r="K9" s="6"/>
    </row>
    <row r="10" spans="1:11" ht="18" customHeight="1">
      <c r="A10" s="37"/>
      <c r="B10" s="665" t="s">
        <v>501</v>
      </c>
      <c r="C10" s="670"/>
      <c r="D10" s="35"/>
      <c r="E10" s="132">
        <v>4166</v>
      </c>
      <c r="F10" s="132">
        <v>4042</v>
      </c>
      <c r="G10" s="132">
        <v>3976</v>
      </c>
      <c r="H10" s="132">
        <v>4045</v>
      </c>
      <c r="I10" s="132">
        <f>SUM(I12:I16,I18:I19)</f>
        <v>3968</v>
      </c>
      <c r="J10" s="132">
        <f>SUM(J12:J16,J18:J19)</f>
        <v>2016</v>
      </c>
      <c r="K10" s="132">
        <f>SUM(K12:K16,K18:K19)</f>
        <v>1952</v>
      </c>
    </row>
    <row r="11" spans="1:11" ht="18" customHeight="1">
      <c r="A11" s="37"/>
      <c r="B11" s="37"/>
      <c r="C11" s="18"/>
      <c r="D11" s="35"/>
      <c r="E11" s="132"/>
      <c r="F11" s="132"/>
      <c r="G11" s="132"/>
      <c r="H11" s="132"/>
      <c r="I11" s="132"/>
      <c r="J11" s="132"/>
      <c r="K11" s="132"/>
    </row>
    <row r="12" spans="1:11" ht="18" customHeight="1">
      <c r="A12" s="37"/>
      <c r="B12" s="37"/>
      <c r="C12" s="31" t="s">
        <v>502</v>
      </c>
      <c r="D12" s="35"/>
      <c r="E12" s="132">
        <v>2043</v>
      </c>
      <c r="F12" s="132">
        <v>1929</v>
      </c>
      <c r="G12" s="132">
        <v>1974</v>
      </c>
      <c r="H12" s="132">
        <v>2008</v>
      </c>
      <c r="I12" s="132">
        <f t="shared" ref="I12:I19" si="0">SUM(J12:K12)</f>
        <v>1999</v>
      </c>
      <c r="J12" s="119">
        <v>940</v>
      </c>
      <c r="K12" s="119">
        <v>1059</v>
      </c>
    </row>
    <row r="13" spans="1:11" ht="18" customHeight="1">
      <c r="A13" s="37"/>
      <c r="B13" s="37"/>
      <c r="C13" s="31" t="s">
        <v>492</v>
      </c>
      <c r="D13" s="35"/>
      <c r="E13" s="132">
        <v>798</v>
      </c>
      <c r="F13" s="132">
        <v>858</v>
      </c>
      <c r="G13" s="132">
        <v>679</v>
      </c>
      <c r="H13" s="132">
        <v>752</v>
      </c>
      <c r="I13" s="132">
        <f t="shared" si="0"/>
        <v>754</v>
      </c>
      <c r="J13" s="119">
        <v>356</v>
      </c>
      <c r="K13" s="119">
        <v>398</v>
      </c>
    </row>
    <row r="14" spans="1:11" ht="18" customHeight="1">
      <c r="A14" s="578"/>
      <c r="B14" s="578"/>
      <c r="C14" s="31" t="s">
        <v>493</v>
      </c>
      <c r="D14" s="35"/>
      <c r="E14" s="132">
        <v>65</v>
      </c>
      <c r="F14" s="132">
        <v>40</v>
      </c>
      <c r="G14" s="132">
        <v>62</v>
      </c>
      <c r="H14" s="132">
        <v>92</v>
      </c>
      <c r="I14" s="132">
        <f t="shared" si="0"/>
        <v>92</v>
      </c>
      <c r="J14" s="119">
        <v>80</v>
      </c>
      <c r="K14" s="119">
        <v>12</v>
      </c>
    </row>
    <row r="15" spans="1:11" ht="18" customHeight="1">
      <c r="A15" s="37"/>
      <c r="B15" s="37"/>
      <c r="C15" s="31" t="s">
        <v>491</v>
      </c>
      <c r="D15" s="35"/>
      <c r="E15" s="132">
        <v>1068</v>
      </c>
      <c r="F15" s="132">
        <v>1043</v>
      </c>
      <c r="G15" s="132">
        <v>1096</v>
      </c>
      <c r="H15" s="132">
        <v>1086</v>
      </c>
      <c r="I15" s="132">
        <f t="shared" si="0"/>
        <v>1024</v>
      </c>
      <c r="J15" s="119">
        <v>582</v>
      </c>
      <c r="K15" s="119">
        <v>442</v>
      </c>
    </row>
    <row r="16" spans="1:11" ht="18" customHeight="1">
      <c r="A16" s="37"/>
      <c r="B16" s="37"/>
      <c r="C16" s="31" t="s">
        <v>221</v>
      </c>
      <c r="D16" s="35"/>
      <c r="E16" s="132">
        <v>35</v>
      </c>
      <c r="F16" s="132">
        <v>22</v>
      </c>
      <c r="G16" s="132">
        <v>19</v>
      </c>
      <c r="H16" s="132">
        <v>18</v>
      </c>
      <c r="I16" s="132">
        <f t="shared" si="0"/>
        <v>15</v>
      </c>
      <c r="J16" s="119">
        <v>11</v>
      </c>
      <c r="K16" s="119">
        <v>4</v>
      </c>
    </row>
    <row r="17" spans="1:11" ht="18" customHeight="1">
      <c r="A17" s="578" t="s">
        <v>500</v>
      </c>
      <c r="B17" s="578"/>
      <c r="C17" s="31" t="s">
        <v>499</v>
      </c>
      <c r="D17" s="35"/>
      <c r="E17" s="132">
        <v>11</v>
      </c>
      <c r="F17" s="132">
        <v>8</v>
      </c>
      <c r="G17" s="132">
        <v>9</v>
      </c>
      <c r="H17" s="132">
        <v>5</v>
      </c>
      <c r="I17" s="132">
        <f t="shared" si="0"/>
        <v>7</v>
      </c>
      <c r="J17" s="119">
        <v>2</v>
      </c>
      <c r="K17" s="119">
        <v>5</v>
      </c>
    </row>
    <row r="18" spans="1:11" ht="18" customHeight="1">
      <c r="A18" s="37"/>
      <c r="B18" s="37"/>
      <c r="C18" s="31" t="s">
        <v>494</v>
      </c>
      <c r="D18" s="35"/>
      <c r="E18" s="132">
        <v>156</v>
      </c>
      <c r="F18" s="132">
        <v>150</v>
      </c>
      <c r="G18" s="132">
        <v>146</v>
      </c>
      <c r="H18" s="132">
        <v>89</v>
      </c>
      <c r="I18" s="132">
        <f t="shared" si="0"/>
        <v>84</v>
      </c>
      <c r="J18" s="119">
        <v>47</v>
      </c>
      <c r="K18" s="119">
        <v>37</v>
      </c>
    </row>
    <row r="19" spans="1:11" ht="18" customHeight="1">
      <c r="A19" s="37"/>
      <c r="B19" s="37"/>
      <c r="C19" s="31" t="s">
        <v>498</v>
      </c>
      <c r="D19" s="35"/>
      <c r="E19" s="132">
        <v>1</v>
      </c>
      <c r="F19" s="132">
        <v>0</v>
      </c>
      <c r="G19" s="132">
        <v>0</v>
      </c>
      <c r="H19" s="132">
        <v>0</v>
      </c>
      <c r="I19" s="132">
        <f t="shared" si="0"/>
        <v>0</v>
      </c>
      <c r="J19" s="119">
        <v>0</v>
      </c>
      <c r="K19" s="119">
        <v>0</v>
      </c>
    </row>
    <row r="20" spans="1:11" ht="9" customHeight="1" thickBot="1">
      <c r="A20" s="11"/>
      <c r="B20" s="11"/>
      <c r="C20" s="7"/>
      <c r="D20" s="41"/>
      <c r="E20" s="71"/>
      <c r="F20" s="71"/>
      <c r="G20" s="71"/>
      <c r="H20" s="71"/>
      <c r="I20" s="71"/>
      <c r="J20" s="71"/>
      <c r="K20" s="71"/>
    </row>
    <row r="21" spans="1:11" ht="15" customHeight="1">
      <c r="A21" s="578" t="s">
        <v>781</v>
      </c>
      <c r="B21" s="589"/>
      <c r="C21" s="589"/>
      <c r="D21" s="589"/>
      <c r="E21" s="589"/>
      <c r="F21" s="589"/>
      <c r="G21" s="589"/>
      <c r="H21" s="589"/>
      <c r="I21" s="589"/>
      <c r="J21" s="589"/>
      <c r="K21" s="589"/>
    </row>
    <row r="22" spans="1:11" ht="15" customHeight="1">
      <c r="C22" s="9"/>
      <c r="D22" s="9"/>
      <c r="E22" s="9"/>
      <c r="F22" s="9"/>
      <c r="G22" s="9"/>
      <c r="H22" s="9"/>
      <c r="I22" s="128"/>
      <c r="J22" s="128"/>
      <c r="K22" s="128"/>
    </row>
    <row r="23" spans="1:11" ht="12" customHeight="1"/>
    <row r="24" spans="1:11" ht="12" customHeight="1"/>
    <row r="25" spans="1:11" ht="12" customHeight="1"/>
    <row r="26" spans="1:11" ht="12" customHeight="1"/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115" zoomScaleNormal="115" workbookViewId="0">
      <selection sqref="A1:I1"/>
    </sheetView>
  </sheetViews>
  <sheetFormatPr defaultRowHeight="13.5"/>
  <cols>
    <col min="1" max="1" width="1.5" style="8" customWidth="1"/>
    <col min="2" max="2" width="23.125" style="8" customWidth="1"/>
    <col min="3" max="7" width="9.625" style="8" customWidth="1"/>
    <col min="8" max="9" width="9.625" style="9" customWidth="1"/>
    <col min="10" max="16384" width="9" style="9"/>
  </cols>
  <sheetData>
    <row r="1" spans="1:9" ht="12" customHeight="1">
      <c r="A1" s="647" t="s">
        <v>330</v>
      </c>
      <c r="B1" s="647"/>
      <c r="C1" s="647"/>
      <c r="D1" s="647"/>
      <c r="E1" s="647"/>
      <c r="F1" s="647"/>
      <c r="G1" s="647"/>
      <c r="H1" s="647"/>
      <c r="I1" s="647"/>
    </row>
    <row r="2" spans="1:9" ht="12" customHeight="1" thickBot="1">
      <c r="A2" s="563" t="s">
        <v>462</v>
      </c>
      <c r="B2" s="563"/>
      <c r="C2" s="563"/>
      <c r="D2" s="563"/>
      <c r="E2" s="563"/>
      <c r="F2" s="563"/>
      <c r="G2" s="563"/>
      <c r="H2" s="563"/>
      <c r="I2" s="563"/>
    </row>
    <row r="3" spans="1:9" ht="13.5" customHeight="1">
      <c r="A3" s="673" t="s">
        <v>226</v>
      </c>
      <c r="B3" s="674"/>
      <c r="C3" s="544" t="s">
        <v>757</v>
      </c>
      <c r="D3" s="544" t="s">
        <v>758</v>
      </c>
      <c r="E3" s="544" t="s">
        <v>1073</v>
      </c>
      <c r="F3" s="544" t="s">
        <v>1074</v>
      </c>
      <c r="G3" s="550" t="s">
        <v>1075</v>
      </c>
      <c r="H3" s="550"/>
      <c r="I3" s="550"/>
    </row>
    <row r="4" spans="1:9" ht="13.5" customHeight="1">
      <c r="A4" s="675"/>
      <c r="B4" s="676"/>
      <c r="C4" s="546"/>
      <c r="D4" s="546"/>
      <c r="E4" s="546"/>
      <c r="F4" s="546"/>
      <c r="G4" s="27" t="s">
        <v>331</v>
      </c>
      <c r="H4" s="27" t="s">
        <v>272</v>
      </c>
      <c r="I4" s="24" t="s">
        <v>273</v>
      </c>
    </row>
    <row r="5" spans="1:9" s="37" customFormat="1" ht="6" customHeight="1">
      <c r="A5" s="6"/>
      <c r="B5" s="30"/>
      <c r="C5" s="6"/>
      <c r="D5" s="6"/>
      <c r="E5" s="6"/>
      <c r="F5" s="6"/>
      <c r="G5" s="6"/>
      <c r="H5" s="6"/>
      <c r="I5" s="6"/>
    </row>
    <row r="6" spans="1:9" ht="15" customHeight="1">
      <c r="A6" s="671" t="s">
        <v>227</v>
      </c>
      <c r="B6" s="672"/>
      <c r="C6" s="138">
        <v>1079</v>
      </c>
      <c r="D6" s="138">
        <v>1051</v>
      </c>
      <c r="E6" s="138">
        <v>1105</v>
      </c>
      <c r="F6" s="138">
        <v>1091</v>
      </c>
      <c r="G6" s="132">
        <f>SUM(G8:G27)</f>
        <v>1031</v>
      </c>
      <c r="H6" s="132">
        <f>SUM(H8:H27)</f>
        <v>584</v>
      </c>
      <c r="I6" s="132">
        <f>SUM(I8:I27)</f>
        <v>447</v>
      </c>
    </row>
    <row r="7" spans="1:9" ht="7.5" customHeight="1">
      <c r="A7" s="237"/>
      <c r="B7" s="199"/>
      <c r="C7" s="138"/>
      <c r="D7" s="138"/>
      <c r="E7" s="138"/>
      <c r="F7" s="138"/>
      <c r="G7" s="132"/>
      <c r="H7" s="132"/>
      <c r="I7" s="132"/>
    </row>
    <row r="8" spans="1:9" ht="15" customHeight="1">
      <c r="A8" s="237"/>
      <c r="B8" s="199" t="s">
        <v>228</v>
      </c>
      <c r="C8" s="138">
        <v>6</v>
      </c>
      <c r="D8" s="138">
        <v>6</v>
      </c>
      <c r="E8" s="138">
        <v>2</v>
      </c>
      <c r="F8" s="138">
        <v>0</v>
      </c>
      <c r="G8" s="132">
        <f t="shared" ref="G8:G27" si="0">SUM(H8:I8)</f>
        <v>2</v>
      </c>
      <c r="H8" s="132">
        <v>2</v>
      </c>
      <c r="I8" s="132">
        <v>0</v>
      </c>
    </row>
    <row r="9" spans="1:9" ht="15" customHeight="1">
      <c r="A9" s="237"/>
      <c r="B9" s="199" t="s">
        <v>332</v>
      </c>
      <c r="C9" s="138">
        <v>4</v>
      </c>
      <c r="D9" s="138">
        <v>6</v>
      </c>
      <c r="E9" s="138">
        <v>8</v>
      </c>
      <c r="F9" s="138">
        <v>7</v>
      </c>
      <c r="G9" s="132">
        <f t="shared" si="0"/>
        <v>6</v>
      </c>
      <c r="H9" s="132">
        <v>5</v>
      </c>
      <c r="I9" s="132">
        <v>1</v>
      </c>
    </row>
    <row r="10" spans="1:9" ht="15" customHeight="1">
      <c r="A10" s="237"/>
      <c r="B10" s="199" t="s">
        <v>229</v>
      </c>
      <c r="C10" s="138">
        <v>3</v>
      </c>
      <c r="D10" s="138">
        <v>0</v>
      </c>
      <c r="E10" s="138">
        <v>0</v>
      </c>
      <c r="F10" s="138">
        <v>0</v>
      </c>
      <c r="G10" s="132">
        <f t="shared" si="0"/>
        <v>0</v>
      </c>
      <c r="H10" s="132">
        <v>0</v>
      </c>
      <c r="I10" s="132">
        <v>0</v>
      </c>
    </row>
    <row r="11" spans="1:9" ht="15" customHeight="1">
      <c r="A11" s="237"/>
      <c r="B11" s="199" t="s">
        <v>333</v>
      </c>
      <c r="C11" s="138">
        <v>113</v>
      </c>
      <c r="D11" s="138">
        <v>101</v>
      </c>
      <c r="E11" s="138">
        <v>104</v>
      </c>
      <c r="F11" s="138">
        <v>102</v>
      </c>
      <c r="G11" s="132">
        <f t="shared" si="0"/>
        <v>96</v>
      </c>
      <c r="H11" s="119">
        <v>78</v>
      </c>
      <c r="I11" s="119">
        <v>18</v>
      </c>
    </row>
    <row r="12" spans="1:9" ht="15" customHeight="1">
      <c r="A12" s="237"/>
      <c r="B12" s="199" t="s">
        <v>334</v>
      </c>
      <c r="C12" s="138">
        <v>227</v>
      </c>
      <c r="D12" s="138">
        <v>268</v>
      </c>
      <c r="E12" s="138">
        <v>272</v>
      </c>
      <c r="F12" s="138">
        <v>318</v>
      </c>
      <c r="G12" s="132">
        <f t="shared" si="0"/>
        <v>278</v>
      </c>
      <c r="H12" s="132">
        <v>231</v>
      </c>
      <c r="I12" s="132">
        <v>47</v>
      </c>
    </row>
    <row r="13" spans="1:9" ht="15" customHeight="1">
      <c r="A13" s="237"/>
      <c r="B13" s="199" t="s">
        <v>230</v>
      </c>
      <c r="C13" s="138">
        <v>18</v>
      </c>
      <c r="D13" s="138">
        <v>14</v>
      </c>
      <c r="E13" s="138">
        <v>22</v>
      </c>
      <c r="F13" s="138">
        <v>10</v>
      </c>
      <c r="G13" s="132">
        <f t="shared" si="0"/>
        <v>16</v>
      </c>
      <c r="H13" s="132">
        <v>13</v>
      </c>
      <c r="I13" s="132">
        <v>3</v>
      </c>
    </row>
    <row r="14" spans="1:9" ht="15" customHeight="1">
      <c r="A14" s="237"/>
      <c r="B14" s="199" t="s">
        <v>231</v>
      </c>
      <c r="C14" s="138">
        <v>22</v>
      </c>
      <c r="D14" s="138">
        <v>17</v>
      </c>
      <c r="E14" s="138">
        <v>19</v>
      </c>
      <c r="F14" s="138">
        <v>24</v>
      </c>
      <c r="G14" s="132">
        <f t="shared" si="0"/>
        <v>36</v>
      </c>
      <c r="H14" s="132">
        <v>18</v>
      </c>
      <c r="I14" s="132">
        <v>18</v>
      </c>
    </row>
    <row r="15" spans="1:9" ht="15" customHeight="1">
      <c r="A15" s="237"/>
      <c r="B15" s="199" t="s">
        <v>232</v>
      </c>
      <c r="C15" s="138">
        <v>48</v>
      </c>
      <c r="D15" s="138">
        <v>43</v>
      </c>
      <c r="E15" s="138">
        <v>60</v>
      </c>
      <c r="F15" s="138">
        <v>47</v>
      </c>
      <c r="G15" s="132">
        <f t="shared" si="0"/>
        <v>62</v>
      </c>
      <c r="H15" s="132">
        <v>48</v>
      </c>
      <c r="I15" s="132">
        <v>14</v>
      </c>
    </row>
    <row r="16" spans="1:9" ht="15" customHeight="1">
      <c r="A16" s="237"/>
      <c r="B16" s="199" t="s">
        <v>233</v>
      </c>
      <c r="C16" s="138">
        <v>165</v>
      </c>
      <c r="D16" s="138">
        <v>156</v>
      </c>
      <c r="E16" s="138">
        <v>145</v>
      </c>
      <c r="F16" s="138">
        <v>141</v>
      </c>
      <c r="G16" s="132">
        <f t="shared" si="0"/>
        <v>107</v>
      </c>
      <c r="H16" s="132">
        <v>38</v>
      </c>
      <c r="I16" s="132">
        <v>69</v>
      </c>
    </row>
    <row r="17" spans="1:9" ht="15" customHeight="1">
      <c r="A17" s="237"/>
      <c r="B17" s="199" t="s">
        <v>234</v>
      </c>
      <c r="C17" s="138">
        <v>21</v>
      </c>
      <c r="D17" s="138">
        <v>23</v>
      </c>
      <c r="E17" s="138">
        <v>26</v>
      </c>
      <c r="F17" s="138">
        <v>16</v>
      </c>
      <c r="G17" s="132">
        <f t="shared" si="0"/>
        <v>24</v>
      </c>
      <c r="H17" s="132">
        <v>1</v>
      </c>
      <c r="I17" s="132">
        <v>23</v>
      </c>
    </row>
    <row r="18" spans="1:9" ht="15" customHeight="1">
      <c r="A18" s="237"/>
      <c r="B18" s="199" t="s">
        <v>235</v>
      </c>
      <c r="C18" s="138">
        <v>6</v>
      </c>
      <c r="D18" s="138">
        <v>9</v>
      </c>
      <c r="E18" s="138">
        <v>12</v>
      </c>
      <c r="F18" s="138">
        <v>12</v>
      </c>
      <c r="G18" s="132">
        <f t="shared" si="0"/>
        <v>15</v>
      </c>
      <c r="H18" s="132">
        <v>5</v>
      </c>
      <c r="I18" s="132">
        <v>10</v>
      </c>
    </row>
    <row r="19" spans="1:9" ht="17.25" customHeight="1">
      <c r="A19" s="238"/>
      <c r="B19" s="202" t="s">
        <v>236</v>
      </c>
      <c r="C19" s="138">
        <v>61</v>
      </c>
      <c r="D19" s="138">
        <v>50</v>
      </c>
      <c r="E19" s="138">
        <v>59</v>
      </c>
      <c r="F19" s="138">
        <v>62</v>
      </c>
      <c r="G19" s="132">
        <f t="shared" si="0"/>
        <v>62</v>
      </c>
      <c r="H19" s="132">
        <v>29</v>
      </c>
      <c r="I19" s="132">
        <v>33</v>
      </c>
    </row>
    <row r="20" spans="1:9" ht="15" customHeight="1">
      <c r="A20" s="237"/>
      <c r="B20" s="199" t="s">
        <v>237</v>
      </c>
      <c r="C20" s="138">
        <v>95</v>
      </c>
      <c r="D20" s="138">
        <v>83</v>
      </c>
      <c r="E20" s="138">
        <v>85</v>
      </c>
      <c r="F20" s="138">
        <v>64</v>
      </c>
      <c r="G20" s="132">
        <f t="shared" si="0"/>
        <v>67</v>
      </c>
      <c r="H20" s="132">
        <v>20</v>
      </c>
      <c r="I20" s="132">
        <v>47</v>
      </c>
    </row>
    <row r="21" spans="1:9" ht="15" customHeight="1">
      <c r="A21" s="237"/>
      <c r="B21" s="203" t="s">
        <v>238</v>
      </c>
      <c r="C21" s="138">
        <v>42</v>
      </c>
      <c r="D21" s="138">
        <v>36</v>
      </c>
      <c r="E21" s="138">
        <v>39</v>
      </c>
      <c r="F21" s="138">
        <v>47</v>
      </c>
      <c r="G21" s="132">
        <f t="shared" si="0"/>
        <v>34</v>
      </c>
      <c r="H21" s="132">
        <v>8</v>
      </c>
      <c r="I21" s="132">
        <v>26</v>
      </c>
    </row>
    <row r="22" spans="1:9" ht="15" customHeight="1">
      <c r="A22" s="237"/>
      <c r="B22" s="199" t="s">
        <v>239</v>
      </c>
      <c r="C22" s="138">
        <v>2</v>
      </c>
      <c r="D22" s="138">
        <v>3</v>
      </c>
      <c r="E22" s="138">
        <v>2</v>
      </c>
      <c r="F22" s="138">
        <v>8</v>
      </c>
      <c r="G22" s="132">
        <f t="shared" si="0"/>
        <v>2</v>
      </c>
      <c r="H22" s="132">
        <v>1</v>
      </c>
      <c r="I22" s="132">
        <v>1</v>
      </c>
    </row>
    <row r="23" spans="1:9" ht="15" customHeight="1">
      <c r="A23" s="237"/>
      <c r="B23" s="199" t="s">
        <v>240</v>
      </c>
      <c r="C23" s="138">
        <v>134</v>
      </c>
      <c r="D23" s="138">
        <v>119</v>
      </c>
      <c r="E23" s="138">
        <v>108</v>
      </c>
      <c r="F23" s="138">
        <v>108</v>
      </c>
      <c r="G23" s="132">
        <f t="shared" si="0"/>
        <v>103</v>
      </c>
      <c r="H23" s="132">
        <v>15</v>
      </c>
      <c r="I23" s="132">
        <v>88</v>
      </c>
    </row>
    <row r="24" spans="1:9" ht="15" customHeight="1">
      <c r="A24" s="237"/>
      <c r="B24" s="199" t="s">
        <v>782</v>
      </c>
      <c r="C24" s="138">
        <v>7</v>
      </c>
      <c r="D24" s="138">
        <v>15</v>
      </c>
      <c r="E24" s="138">
        <v>26</v>
      </c>
      <c r="F24" s="138">
        <v>18</v>
      </c>
      <c r="G24" s="132">
        <f t="shared" si="0"/>
        <v>16</v>
      </c>
      <c r="H24" s="132">
        <v>6</v>
      </c>
      <c r="I24" s="132">
        <v>10</v>
      </c>
    </row>
    <row r="25" spans="1:9" ht="17.25" customHeight="1">
      <c r="A25" s="238"/>
      <c r="B25" s="202" t="s">
        <v>696</v>
      </c>
      <c r="C25" s="138">
        <v>51</v>
      </c>
      <c r="D25" s="138">
        <v>52</v>
      </c>
      <c r="E25" s="138">
        <v>54</v>
      </c>
      <c r="F25" s="138">
        <v>60</v>
      </c>
      <c r="G25" s="132">
        <f t="shared" si="0"/>
        <v>55</v>
      </c>
      <c r="H25" s="132">
        <v>28</v>
      </c>
      <c r="I25" s="132">
        <v>27</v>
      </c>
    </row>
    <row r="26" spans="1:9" ht="17.25" customHeight="1">
      <c r="A26" s="238"/>
      <c r="B26" s="202" t="s">
        <v>697</v>
      </c>
      <c r="C26" s="138">
        <v>53</v>
      </c>
      <c r="D26" s="138">
        <v>46</v>
      </c>
      <c r="E26" s="138">
        <v>59</v>
      </c>
      <c r="F26" s="138">
        <v>43</v>
      </c>
      <c r="G26" s="132">
        <f t="shared" si="0"/>
        <v>48</v>
      </c>
      <c r="H26" s="132">
        <v>36</v>
      </c>
      <c r="I26" s="132">
        <v>12</v>
      </c>
    </row>
    <row r="27" spans="1:9" ht="15" customHeight="1">
      <c r="A27" s="237"/>
      <c r="B27" s="199" t="s">
        <v>335</v>
      </c>
      <c r="C27" s="138">
        <v>1</v>
      </c>
      <c r="D27" s="138">
        <v>4</v>
      </c>
      <c r="E27" s="138">
        <v>3</v>
      </c>
      <c r="F27" s="138">
        <v>4</v>
      </c>
      <c r="G27" s="132">
        <f t="shared" si="0"/>
        <v>2</v>
      </c>
      <c r="H27" s="132">
        <v>2</v>
      </c>
      <c r="I27" s="132">
        <v>0</v>
      </c>
    </row>
    <row r="28" spans="1:9" s="37" customFormat="1" ht="3.75" customHeight="1" thickBot="1">
      <c r="A28" s="71"/>
      <c r="B28" s="71"/>
      <c r="C28" s="70"/>
      <c r="D28" s="71"/>
      <c r="E28" s="71"/>
      <c r="F28" s="71"/>
      <c r="G28" s="71"/>
      <c r="H28" s="71"/>
      <c r="I28" s="71"/>
    </row>
    <row r="29" spans="1:9" ht="13.5" customHeight="1">
      <c r="A29" s="8" t="s">
        <v>783</v>
      </c>
      <c r="G29" s="362"/>
      <c r="H29" s="362"/>
      <c r="I29" s="362"/>
    </row>
  </sheetData>
  <mergeCells count="9">
    <mergeCell ref="A6:B6"/>
    <mergeCell ref="D3:D4"/>
    <mergeCell ref="C3:C4"/>
    <mergeCell ref="A2:I2"/>
    <mergeCell ref="A1:I1"/>
    <mergeCell ref="E3:E4"/>
    <mergeCell ref="A3:B4"/>
    <mergeCell ref="F3:F4"/>
    <mergeCell ref="G3:I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="115" zoomScaleNormal="115" workbookViewId="0">
      <selection sqref="A1:J1"/>
    </sheetView>
  </sheetViews>
  <sheetFormatPr defaultRowHeight="13.5"/>
  <cols>
    <col min="1" max="1" width="1.625" style="8" customWidth="1"/>
    <col min="2" max="2" width="14.375" style="8" customWidth="1"/>
    <col min="3" max="3" width="1.625" style="8" customWidth="1"/>
    <col min="4" max="8" width="10.625" style="8" customWidth="1"/>
    <col min="9" max="10" width="10.625" style="9" customWidth="1"/>
    <col min="11" max="16384" width="9" style="9"/>
  </cols>
  <sheetData>
    <row r="1" spans="1:14" ht="12" customHeight="1">
      <c r="A1" s="647" t="s">
        <v>336</v>
      </c>
      <c r="B1" s="647"/>
      <c r="C1" s="647"/>
      <c r="D1" s="647"/>
      <c r="E1" s="647"/>
      <c r="F1" s="647"/>
      <c r="G1" s="647"/>
      <c r="H1" s="647"/>
      <c r="I1" s="647"/>
      <c r="J1" s="647"/>
    </row>
    <row r="2" spans="1:14" ht="12" customHeight="1" thickBot="1">
      <c r="A2" s="563" t="s">
        <v>462</v>
      </c>
      <c r="B2" s="563"/>
      <c r="C2" s="563"/>
      <c r="D2" s="563"/>
      <c r="E2" s="563"/>
      <c r="F2" s="563"/>
      <c r="G2" s="563"/>
      <c r="H2" s="563"/>
      <c r="I2" s="563"/>
      <c r="J2" s="563"/>
    </row>
    <row r="3" spans="1:14" ht="12.75" customHeight="1">
      <c r="A3" s="679" t="s">
        <v>76</v>
      </c>
      <c r="B3" s="679"/>
      <c r="C3" s="680"/>
      <c r="D3" s="544" t="s">
        <v>757</v>
      </c>
      <c r="E3" s="559" t="s">
        <v>758</v>
      </c>
      <c r="F3" s="559" t="s">
        <v>1073</v>
      </c>
      <c r="G3" s="559" t="s">
        <v>1076</v>
      </c>
      <c r="H3" s="550" t="s">
        <v>1075</v>
      </c>
      <c r="I3" s="550"/>
      <c r="J3" s="550"/>
      <c r="K3" s="37"/>
      <c r="L3" s="37"/>
      <c r="M3" s="37"/>
      <c r="N3" s="37"/>
    </row>
    <row r="4" spans="1:14" ht="12.75" customHeight="1">
      <c r="A4" s="681"/>
      <c r="B4" s="681"/>
      <c r="C4" s="682"/>
      <c r="D4" s="546"/>
      <c r="E4" s="562"/>
      <c r="F4" s="562"/>
      <c r="G4" s="562"/>
      <c r="H4" s="27" t="s">
        <v>331</v>
      </c>
      <c r="I4" s="27" t="s">
        <v>272</v>
      </c>
      <c r="J4" s="24" t="s">
        <v>273</v>
      </c>
    </row>
    <row r="5" spans="1:14" s="37" customFormat="1" ht="6" customHeight="1">
      <c r="A5" s="2"/>
      <c r="B5" s="2"/>
      <c r="C5" s="30"/>
      <c r="D5" s="6"/>
      <c r="E5" s="6"/>
      <c r="F5" s="6"/>
      <c r="G5" s="6"/>
      <c r="H5" s="6"/>
      <c r="I5" s="6"/>
      <c r="J5" s="6"/>
    </row>
    <row r="6" spans="1:14" ht="13.5" customHeight="1">
      <c r="A6" s="677" t="s">
        <v>495</v>
      </c>
      <c r="B6" s="677"/>
      <c r="C6" s="678"/>
      <c r="D6" s="132">
        <v>1079</v>
      </c>
      <c r="E6" s="132">
        <v>1051</v>
      </c>
      <c r="F6" s="132">
        <v>1105</v>
      </c>
      <c r="G6" s="132">
        <v>1091</v>
      </c>
      <c r="H6" s="132">
        <f>SUM(I6:J6)</f>
        <v>1031</v>
      </c>
      <c r="I6" s="132">
        <v>584</v>
      </c>
      <c r="J6" s="132">
        <v>447</v>
      </c>
      <c r="K6" s="118"/>
    </row>
    <row r="7" spans="1:14" ht="4.5" customHeight="1">
      <c r="A7" s="18"/>
      <c r="B7" s="135"/>
      <c r="C7" s="35"/>
      <c r="D7" s="132"/>
      <c r="E7" s="132"/>
      <c r="F7" s="132"/>
      <c r="G7" s="132"/>
      <c r="H7" s="132"/>
      <c r="I7" s="119"/>
      <c r="J7" s="119"/>
      <c r="K7" s="118"/>
    </row>
    <row r="8" spans="1:14" ht="13.5" customHeight="1">
      <c r="A8" s="677" t="s">
        <v>496</v>
      </c>
      <c r="B8" s="677"/>
      <c r="C8" s="678"/>
      <c r="D8" s="132">
        <v>771</v>
      </c>
      <c r="E8" s="132">
        <v>727</v>
      </c>
      <c r="F8" s="132">
        <v>802</v>
      </c>
      <c r="G8" s="132">
        <v>810</v>
      </c>
      <c r="H8" s="132">
        <f>SUM(I8:J8)</f>
        <v>732</v>
      </c>
      <c r="I8" s="119">
        <f>I6-I10</f>
        <v>359</v>
      </c>
      <c r="J8" s="119">
        <f>J6-J10</f>
        <v>373</v>
      </c>
      <c r="K8" s="118"/>
    </row>
    <row r="9" spans="1:14" s="384" customFormat="1" ht="4.5" customHeight="1">
      <c r="A9" s="383"/>
      <c r="B9" s="386"/>
      <c r="C9" s="35"/>
      <c r="D9" s="132"/>
      <c r="E9" s="132"/>
      <c r="F9" s="132"/>
      <c r="G9" s="132"/>
      <c r="H9" s="132"/>
      <c r="I9" s="119"/>
      <c r="J9" s="119"/>
      <c r="K9" s="118"/>
    </row>
    <row r="10" spans="1:14" ht="13.5" customHeight="1">
      <c r="A10" s="677" t="s">
        <v>77</v>
      </c>
      <c r="B10" s="677"/>
      <c r="C10" s="678"/>
      <c r="D10" s="132">
        <v>308</v>
      </c>
      <c r="E10" s="132">
        <v>324</v>
      </c>
      <c r="F10" s="132">
        <v>303</v>
      </c>
      <c r="G10" s="132">
        <v>281</v>
      </c>
      <c r="H10" s="132">
        <f>SUM(I10:J10)</f>
        <v>299</v>
      </c>
      <c r="I10" s="119">
        <v>225</v>
      </c>
      <c r="J10" s="119">
        <v>74</v>
      </c>
      <c r="K10" s="118"/>
    </row>
    <row r="11" spans="1:14" ht="3.75" customHeight="1">
      <c r="A11" s="18"/>
      <c r="B11" s="18"/>
      <c r="C11" s="35"/>
      <c r="D11" s="132"/>
      <c r="E11" s="132"/>
      <c r="F11" s="132"/>
      <c r="G11" s="132"/>
      <c r="H11" s="132"/>
      <c r="I11" s="119"/>
      <c r="J11" s="119"/>
      <c r="K11" s="118"/>
    </row>
    <row r="12" spans="1:14" ht="13.5" customHeight="1">
      <c r="A12" s="39"/>
      <c r="B12" s="385" t="s">
        <v>169</v>
      </c>
      <c r="C12" s="35"/>
      <c r="D12" s="132">
        <v>4</v>
      </c>
      <c r="E12" s="132">
        <v>0</v>
      </c>
      <c r="F12" s="132">
        <v>2</v>
      </c>
      <c r="G12" s="132">
        <v>3</v>
      </c>
      <c r="H12" s="132">
        <f>SUM(I12:J12)</f>
        <v>3</v>
      </c>
      <c r="I12" s="119">
        <v>2</v>
      </c>
      <c r="J12" s="119">
        <v>1</v>
      </c>
      <c r="K12" s="118"/>
    </row>
    <row r="13" spans="1:14" ht="13.5" customHeight="1">
      <c r="A13" s="39"/>
      <c r="B13" s="385" t="s">
        <v>175</v>
      </c>
      <c r="C13" s="35"/>
      <c r="D13" s="132">
        <v>5</v>
      </c>
      <c r="E13" s="132">
        <v>6</v>
      </c>
      <c r="F13" s="132">
        <v>5</v>
      </c>
      <c r="G13" s="132">
        <v>4</v>
      </c>
      <c r="H13" s="132">
        <f>SUM(I13:J13)</f>
        <v>10</v>
      </c>
      <c r="I13" s="119">
        <v>8</v>
      </c>
      <c r="J13" s="119">
        <v>2</v>
      </c>
      <c r="K13" s="118"/>
    </row>
    <row r="14" spans="1:14" ht="13.5" customHeight="1">
      <c r="A14" s="39"/>
      <c r="B14" s="385" t="s">
        <v>337</v>
      </c>
      <c r="C14" s="1"/>
      <c r="D14" s="132">
        <v>69</v>
      </c>
      <c r="E14" s="132">
        <v>77</v>
      </c>
      <c r="F14" s="132">
        <v>63</v>
      </c>
      <c r="G14" s="132">
        <v>60</v>
      </c>
      <c r="H14" s="132">
        <f>SUM(I14:J14)</f>
        <v>58</v>
      </c>
      <c r="I14" s="119">
        <v>39</v>
      </c>
      <c r="J14" s="119">
        <v>19</v>
      </c>
      <c r="K14" s="118"/>
    </row>
    <row r="15" spans="1:14" ht="13.5" customHeight="1">
      <c r="A15" s="39"/>
      <c r="B15" s="385" t="s">
        <v>338</v>
      </c>
      <c r="C15" s="1"/>
      <c r="D15" s="132">
        <v>26</v>
      </c>
      <c r="E15" s="132">
        <v>22</v>
      </c>
      <c r="F15" s="132">
        <v>19</v>
      </c>
      <c r="G15" s="132">
        <v>18</v>
      </c>
      <c r="H15" s="132">
        <f>SUM(I15:J15)</f>
        <v>23</v>
      </c>
      <c r="I15" s="119">
        <v>16</v>
      </c>
      <c r="J15" s="119">
        <v>7</v>
      </c>
      <c r="K15" s="118"/>
    </row>
    <row r="16" spans="1:14" ht="13.5" customHeight="1">
      <c r="A16" s="39"/>
      <c r="B16" s="385" t="s">
        <v>170</v>
      </c>
      <c r="C16" s="1"/>
      <c r="D16" s="132">
        <v>3</v>
      </c>
      <c r="E16" s="132">
        <v>1</v>
      </c>
      <c r="F16" s="132">
        <v>2</v>
      </c>
      <c r="G16" s="132">
        <v>1</v>
      </c>
      <c r="H16" s="132">
        <f>SUM(I16:J16)</f>
        <v>1</v>
      </c>
      <c r="I16" s="119">
        <v>1</v>
      </c>
      <c r="J16" s="119">
        <v>0</v>
      </c>
      <c r="K16" s="118"/>
    </row>
    <row r="17" spans="1:11" ht="13.5" customHeight="1">
      <c r="A17" s="39"/>
      <c r="B17" s="385" t="s">
        <v>181</v>
      </c>
      <c r="C17" s="1"/>
      <c r="D17" s="132">
        <v>1</v>
      </c>
      <c r="E17" s="132">
        <v>0</v>
      </c>
      <c r="F17" s="132">
        <v>0</v>
      </c>
      <c r="G17" s="132">
        <v>0</v>
      </c>
      <c r="H17" s="132">
        <f t="shared" ref="H17:H25" si="0">SUM(I17:J17)</f>
        <v>1</v>
      </c>
      <c r="I17" s="119">
        <v>1</v>
      </c>
      <c r="J17" s="119">
        <v>0</v>
      </c>
      <c r="K17" s="118"/>
    </row>
    <row r="18" spans="1:11" ht="13.5" customHeight="1">
      <c r="A18" s="39"/>
      <c r="B18" s="385" t="s">
        <v>339</v>
      </c>
      <c r="C18" s="1"/>
      <c r="D18" s="132">
        <v>46</v>
      </c>
      <c r="E18" s="132">
        <v>51</v>
      </c>
      <c r="F18" s="132">
        <v>45</v>
      </c>
      <c r="G18" s="132">
        <v>49</v>
      </c>
      <c r="H18" s="132">
        <f t="shared" si="0"/>
        <v>44</v>
      </c>
      <c r="I18" s="119">
        <v>35</v>
      </c>
      <c r="J18" s="119">
        <v>9</v>
      </c>
      <c r="K18" s="118"/>
    </row>
    <row r="19" spans="1:11" ht="13.5" customHeight="1">
      <c r="A19" s="39"/>
      <c r="B19" s="385" t="s">
        <v>176</v>
      </c>
      <c r="C19" s="1"/>
      <c r="D19" s="132">
        <v>0</v>
      </c>
      <c r="E19" s="132">
        <v>1</v>
      </c>
      <c r="F19" s="132">
        <v>5</v>
      </c>
      <c r="G19" s="132">
        <v>1</v>
      </c>
      <c r="H19" s="132">
        <f t="shared" si="0"/>
        <v>2</v>
      </c>
      <c r="I19" s="119">
        <v>1</v>
      </c>
      <c r="J19" s="119">
        <v>1</v>
      </c>
      <c r="K19" s="118"/>
    </row>
    <row r="20" spans="1:11" ht="13.5" customHeight="1">
      <c r="A20" s="39"/>
      <c r="B20" s="385" t="s">
        <v>340</v>
      </c>
      <c r="C20" s="1"/>
      <c r="D20" s="132">
        <v>6</v>
      </c>
      <c r="E20" s="132">
        <v>4</v>
      </c>
      <c r="F20" s="132">
        <v>4</v>
      </c>
      <c r="G20" s="132">
        <v>4</v>
      </c>
      <c r="H20" s="132">
        <f t="shared" si="0"/>
        <v>3</v>
      </c>
      <c r="I20" s="119">
        <v>1</v>
      </c>
      <c r="J20" s="119">
        <v>2</v>
      </c>
      <c r="K20" s="118"/>
    </row>
    <row r="21" spans="1:11" ht="13.5" customHeight="1">
      <c r="A21" s="39"/>
      <c r="B21" s="385" t="s">
        <v>341</v>
      </c>
      <c r="C21" s="1"/>
      <c r="D21" s="132">
        <v>34</v>
      </c>
      <c r="E21" s="132">
        <v>29</v>
      </c>
      <c r="F21" s="132">
        <v>22</v>
      </c>
      <c r="G21" s="132">
        <v>19</v>
      </c>
      <c r="H21" s="132">
        <f t="shared" si="0"/>
        <v>26</v>
      </c>
      <c r="I21" s="119">
        <v>21</v>
      </c>
      <c r="J21" s="119">
        <v>5</v>
      </c>
      <c r="K21" s="118"/>
    </row>
    <row r="22" spans="1:11" ht="13.5" customHeight="1">
      <c r="A22" s="39"/>
      <c r="B22" s="385" t="s">
        <v>342</v>
      </c>
      <c r="C22" s="1"/>
      <c r="D22" s="132">
        <v>8</v>
      </c>
      <c r="E22" s="132">
        <v>8</v>
      </c>
      <c r="F22" s="132">
        <v>8</v>
      </c>
      <c r="G22" s="132">
        <v>10</v>
      </c>
      <c r="H22" s="132">
        <f t="shared" si="0"/>
        <v>13</v>
      </c>
      <c r="I22" s="119">
        <v>10</v>
      </c>
      <c r="J22" s="119">
        <v>3</v>
      </c>
      <c r="K22" s="118"/>
    </row>
    <row r="23" spans="1:11" ht="13.5" customHeight="1">
      <c r="A23" s="39"/>
      <c r="B23" s="385" t="s">
        <v>103</v>
      </c>
      <c r="C23" s="1"/>
      <c r="D23" s="132">
        <v>1</v>
      </c>
      <c r="E23" s="132">
        <v>0</v>
      </c>
      <c r="F23" s="132">
        <v>1</v>
      </c>
      <c r="G23" s="132">
        <v>0</v>
      </c>
      <c r="H23" s="132">
        <f t="shared" si="0"/>
        <v>1</v>
      </c>
      <c r="I23" s="119">
        <v>1</v>
      </c>
      <c r="J23" s="119">
        <v>0</v>
      </c>
      <c r="K23" s="118"/>
    </row>
    <row r="24" spans="1:11" ht="13.5" customHeight="1">
      <c r="A24" s="39"/>
      <c r="B24" s="385" t="s">
        <v>343</v>
      </c>
      <c r="C24" s="1"/>
      <c r="D24" s="132">
        <v>13</v>
      </c>
      <c r="E24" s="132">
        <v>18</v>
      </c>
      <c r="F24" s="132">
        <v>14</v>
      </c>
      <c r="G24" s="132">
        <v>20</v>
      </c>
      <c r="H24" s="132">
        <f t="shared" si="0"/>
        <v>16</v>
      </c>
      <c r="I24" s="119">
        <v>15</v>
      </c>
      <c r="J24" s="119">
        <v>1</v>
      </c>
      <c r="K24" s="118"/>
    </row>
    <row r="25" spans="1:11" ht="13.5" customHeight="1">
      <c r="A25" s="39"/>
      <c r="B25" s="385" t="s">
        <v>177</v>
      </c>
      <c r="C25" s="35"/>
      <c r="D25" s="132">
        <v>5</v>
      </c>
      <c r="E25" s="132">
        <v>5</v>
      </c>
      <c r="F25" s="132">
        <v>5</v>
      </c>
      <c r="G25" s="132">
        <v>2</v>
      </c>
      <c r="H25" s="132">
        <f t="shared" si="0"/>
        <v>7</v>
      </c>
      <c r="I25" s="119">
        <v>7</v>
      </c>
      <c r="J25" s="119">
        <v>0</v>
      </c>
      <c r="K25" s="118"/>
    </row>
    <row r="26" spans="1:11" ht="13.5" customHeight="1">
      <c r="A26" s="39"/>
      <c r="B26" s="385" t="s">
        <v>344</v>
      </c>
      <c r="C26" s="1"/>
      <c r="D26" s="132">
        <v>61</v>
      </c>
      <c r="E26" s="132">
        <v>84</v>
      </c>
      <c r="F26" s="132">
        <v>89</v>
      </c>
      <c r="G26" s="132">
        <v>65</v>
      </c>
      <c r="H26" s="132">
        <f>SUM(I26:J26)</f>
        <v>71</v>
      </c>
      <c r="I26" s="119">
        <v>53</v>
      </c>
      <c r="J26" s="119">
        <v>18</v>
      </c>
      <c r="K26" s="118"/>
    </row>
    <row r="27" spans="1:11" ht="13.5" customHeight="1">
      <c r="A27" s="39"/>
      <c r="B27" s="385" t="s">
        <v>179</v>
      </c>
      <c r="C27" s="1"/>
      <c r="D27" s="138">
        <v>7</v>
      </c>
      <c r="E27" s="138">
        <v>1</v>
      </c>
      <c r="F27" s="138">
        <v>6</v>
      </c>
      <c r="G27" s="138">
        <v>2</v>
      </c>
      <c r="H27" s="132">
        <f>SUM(I27:J27)</f>
        <v>3</v>
      </c>
      <c r="I27" s="119">
        <v>3</v>
      </c>
      <c r="J27" s="134">
        <v>0</v>
      </c>
      <c r="K27" s="118"/>
    </row>
    <row r="28" spans="1:11" ht="13.5" customHeight="1">
      <c r="A28" s="39"/>
      <c r="B28" s="385" t="s">
        <v>180</v>
      </c>
      <c r="C28" s="1"/>
      <c r="D28" s="138">
        <v>2</v>
      </c>
      <c r="E28" s="138">
        <v>1</v>
      </c>
      <c r="F28" s="138">
        <v>4</v>
      </c>
      <c r="G28" s="138">
        <v>2</v>
      </c>
      <c r="H28" s="132">
        <f>SUM(I28:J28)</f>
        <v>3</v>
      </c>
      <c r="I28" s="134">
        <v>1</v>
      </c>
      <c r="J28" s="134">
        <v>2</v>
      </c>
      <c r="K28" s="118"/>
    </row>
    <row r="29" spans="1:11" ht="13.5" customHeight="1">
      <c r="A29" s="39"/>
      <c r="B29" s="385" t="s">
        <v>171</v>
      </c>
      <c r="C29" s="1"/>
      <c r="D29" s="138">
        <v>5</v>
      </c>
      <c r="E29" s="138">
        <v>2</v>
      </c>
      <c r="F29" s="138">
        <v>3</v>
      </c>
      <c r="G29" s="138">
        <v>4</v>
      </c>
      <c r="H29" s="132">
        <f>SUM(I29:J29)</f>
        <v>3</v>
      </c>
      <c r="I29" s="134">
        <v>3</v>
      </c>
      <c r="J29" s="134">
        <v>0</v>
      </c>
      <c r="K29" s="118"/>
    </row>
    <row r="30" spans="1:11" ht="13.5" customHeight="1">
      <c r="A30" s="39"/>
      <c r="B30" s="385" t="s">
        <v>178</v>
      </c>
      <c r="C30" s="1"/>
      <c r="D30" s="138">
        <v>12</v>
      </c>
      <c r="E30" s="138">
        <v>14</v>
      </c>
      <c r="F30" s="138">
        <v>6</v>
      </c>
      <c r="G30" s="138">
        <v>17</v>
      </c>
      <c r="H30" s="132">
        <f>SUM(I30:J30)</f>
        <v>11</v>
      </c>
      <c r="I30" s="138">
        <f>I10-SUM(I12:I29)</f>
        <v>7</v>
      </c>
      <c r="J30" s="138">
        <f>J10-SUM(J12:J29)</f>
        <v>4</v>
      </c>
      <c r="K30" s="118"/>
    </row>
    <row r="31" spans="1:11" ht="6" customHeight="1" thickBot="1">
      <c r="A31" s="40"/>
      <c r="B31" s="62"/>
      <c r="C31" s="49"/>
      <c r="D31" s="71"/>
      <c r="E31" s="71"/>
      <c r="F31" s="71"/>
      <c r="G31" s="71"/>
      <c r="H31" s="71"/>
      <c r="I31" s="71"/>
      <c r="J31" s="71"/>
    </row>
    <row r="32" spans="1:11" ht="13.5" customHeight="1">
      <c r="A32" s="12" t="s">
        <v>765</v>
      </c>
      <c r="B32" s="12"/>
      <c r="C32" s="18"/>
      <c r="I32" s="362"/>
      <c r="J32" s="362"/>
    </row>
    <row r="33" spans="7:10" ht="12" customHeight="1">
      <c r="G33" s="138"/>
      <c r="I33" s="362"/>
      <c r="J33" s="8"/>
    </row>
    <row r="34" spans="7:10" ht="12" customHeight="1">
      <c r="I34" s="8"/>
      <c r="J34" s="8"/>
    </row>
    <row r="35" spans="7:10" ht="12" customHeight="1">
      <c r="I35" s="8"/>
      <c r="J35" s="8"/>
    </row>
    <row r="36" spans="7:10" ht="12" customHeight="1">
      <c r="I36" s="8"/>
      <c r="J36" s="8"/>
    </row>
    <row r="37" spans="7:10" ht="12" customHeight="1">
      <c r="I37" s="8"/>
      <c r="J37" s="8"/>
    </row>
    <row r="38" spans="7:10" ht="12" customHeight="1">
      <c r="I38" s="8"/>
      <c r="J38" s="8"/>
    </row>
    <row r="39" spans="7:10" ht="12" customHeight="1">
      <c r="I39" s="8"/>
      <c r="J39" s="8"/>
    </row>
    <row r="40" spans="7:10" ht="12" customHeight="1">
      <c r="I40" s="8"/>
      <c r="J40" s="8"/>
    </row>
    <row r="41" spans="7:10">
      <c r="I41" s="8"/>
      <c r="J41" s="8"/>
    </row>
    <row r="42" spans="7:10">
      <c r="I42" s="8"/>
      <c r="J42" s="8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showGridLines="0" zoomScale="115" zoomScaleNormal="115" workbookViewId="0">
      <selection sqref="A1:N1"/>
    </sheetView>
  </sheetViews>
  <sheetFormatPr defaultRowHeight="13.5"/>
  <cols>
    <col min="1" max="28" width="6.5" style="9" customWidth="1"/>
    <col min="29" max="16384" width="9" style="9"/>
  </cols>
  <sheetData>
    <row r="1" spans="1:28" ht="17.25" customHeight="1">
      <c r="A1" s="565" t="s">
        <v>746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98" t="s">
        <v>418</v>
      </c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</row>
    <row r="2" spans="1:28" ht="12" customHeight="1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28" ht="12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8" ht="12" customHeight="1">
      <c r="A4" s="566" t="s">
        <v>463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</row>
    <row r="5" spans="1:28" ht="12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28" ht="17.25" customHeight="1" thickBot="1">
      <c r="A6" s="702"/>
      <c r="B6" s="702"/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563" t="s">
        <v>348</v>
      </c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</row>
    <row r="7" spans="1:28" ht="35.1" customHeight="1">
      <c r="C7" s="549" t="s">
        <v>252</v>
      </c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 t="s">
        <v>253</v>
      </c>
      <c r="P7" s="550"/>
      <c r="Q7" s="550"/>
      <c r="R7" s="550"/>
      <c r="S7" s="550"/>
      <c r="T7" s="687"/>
      <c r="U7" s="549" t="s">
        <v>256</v>
      </c>
      <c r="V7" s="550"/>
      <c r="W7" s="550"/>
      <c r="X7" s="550"/>
      <c r="Y7" s="550"/>
      <c r="Z7" s="687"/>
      <c r="AA7" s="33"/>
    </row>
    <row r="8" spans="1:28" ht="35.1" customHeight="1">
      <c r="A8" s="647" t="s">
        <v>257</v>
      </c>
      <c r="B8" s="647"/>
      <c r="C8" s="699" t="s">
        <v>258</v>
      </c>
      <c r="D8" s="699"/>
      <c r="E8" s="699" t="s">
        <v>259</v>
      </c>
      <c r="F8" s="699"/>
      <c r="G8" s="699" t="s">
        <v>260</v>
      </c>
      <c r="H8" s="699"/>
      <c r="I8" s="699" t="s">
        <v>261</v>
      </c>
      <c r="J8" s="699"/>
      <c r="K8" s="699" t="s">
        <v>263</v>
      </c>
      <c r="L8" s="699"/>
      <c r="M8" s="699" t="s">
        <v>264</v>
      </c>
      <c r="N8" s="688"/>
      <c r="O8" s="701" t="s">
        <v>265</v>
      </c>
      <c r="P8" s="689"/>
      <c r="Q8" s="688" t="s">
        <v>266</v>
      </c>
      <c r="R8" s="689"/>
      <c r="S8" s="688" t="s">
        <v>267</v>
      </c>
      <c r="T8" s="689"/>
      <c r="U8" s="688" t="s">
        <v>268</v>
      </c>
      <c r="V8" s="689"/>
      <c r="W8" s="688" t="s">
        <v>269</v>
      </c>
      <c r="X8" s="689"/>
      <c r="Y8" s="688" t="s">
        <v>271</v>
      </c>
      <c r="Z8" s="689"/>
      <c r="AA8" s="579" t="s">
        <v>257</v>
      </c>
      <c r="AB8" s="647"/>
    </row>
    <row r="9" spans="1:28" ht="35.1" customHeight="1">
      <c r="A9" s="36"/>
      <c r="B9" s="36"/>
      <c r="C9" s="26" t="s">
        <v>272</v>
      </c>
      <c r="D9" s="26" t="s">
        <v>273</v>
      </c>
      <c r="E9" s="26" t="s">
        <v>272</v>
      </c>
      <c r="F9" s="26" t="s">
        <v>273</v>
      </c>
      <c r="G9" s="26" t="s">
        <v>272</v>
      </c>
      <c r="H9" s="26" t="s">
        <v>273</v>
      </c>
      <c r="I9" s="26" t="s">
        <v>272</v>
      </c>
      <c r="J9" s="26" t="s">
        <v>273</v>
      </c>
      <c r="K9" s="26" t="s">
        <v>272</v>
      </c>
      <c r="L9" s="26" t="s">
        <v>273</v>
      </c>
      <c r="M9" s="26" t="s">
        <v>272</v>
      </c>
      <c r="N9" s="21" t="s">
        <v>273</v>
      </c>
      <c r="O9" s="23" t="s">
        <v>272</v>
      </c>
      <c r="P9" s="27" t="s">
        <v>273</v>
      </c>
      <c r="Q9" s="23" t="s">
        <v>272</v>
      </c>
      <c r="R9" s="26" t="s">
        <v>273</v>
      </c>
      <c r="S9" s="26" t="s">
        <v>272</v>
      </c>
      <c r="T9" s="26" t="s">
        <v>273</v>
      </c>
      <c r="U9" s="26" t="s">
        <v>272</v>
      </c>
      <c r="V9" s="26" t="s">
        <v>273</v>
      </c>
      <c r="W9" s="26" t="s">
        <v>272</v>
      </c>
      <c r="X9" s="26" t="s">
        <v>273</v>
      </c>
      <c r="Y9" s="26" t="s">
        <v>272</v>
      </c>
      <c r="Z9" s="26" t="s">
        <v>273</v>
      </c>
      <c r="AA9" s="22"/>
      <c r="AB9" s="24"/>
    </row>
    <row r="10" spans="1:28" ht="35.1" customHeight="1">
      <c r="A10" s="66"/>
      <c r="B10" s="67"/>
      <c r="C10" s="700" t="s">
        <v>299</v>
      </c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 t="s">
        <v>297</v>
      </c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5"/>
      <c r="AA10" s="45"/>
      <c r="AB10" s="46"/>
    </row>
    <row r="11" spans="1:28" ht="50.85" customHeight="1">
      <c r="A11" s="696" t="s">
        <v>795</v>
      </c>
      <c r="B11" s="697"/>
      <c r="C11" s="83">
        <v>116.7</v>
      </c>
      <c r="D11" s="84">
        <v>115.8</v>
      </c>
      <c r="E11" s="84">
        <v>122.8</v>
      </c>
      <c r="F11" s="84">
        <v>121.5</v>
      </c>
      <c r="G11" s="84">
        <v>128.6</v>
      </c>
      <c r="H11" s="84">
        <v>127.6</v>
      </c>
      <c r="I11" s="84">
        <v>133.6</v>
      </c>
      <c r="J11" s="84">
        <v>133.4</v>
      </c>
      <c r="K11" s="84">
        <v>138.6</v>
      </c>
      <c r="L11" s="84">
        <v>138.4</v>
      </c>
      <c r="M11" s="84">
        <v>144</v>
      </c>
      <c r="N11" s="84">
        <v>146.5</v>
      </c>
      <c r="O11" s="84">
        <v>151.80000000000001</v>
      </c>
      <c r="P11" s="84">
        <v>152.30000000000001</v>
      </c>
      <c r="Q11" s="84">
        <v>158.9</v>
      </c>
      <c r="R11" s="84">
        <v>154.6</v>
      </c>
      <c r="S11" s="84">
        <v>164.9</v>
      </c>
      <c r="T11" s="84">
        <v>156.5</v>
      </c>
      <c r="U11" s="84">
        <v>167.8</v>
      </c>
      <c r="V11" s="84">
        <v>157.1</v>
      </c>
      <c r="W11" s="84">
        <v>169.5</v>
      </c>
      <c r="X11" s="84">
        <v>157.5</v>
      </c>
      <c r="Y11" s="84">
        <v>170.6</v>
      </c>
      <c r="Z11" s="84">
        <v>158</v>
      </c>
      <c r="AA11" s="690" t="s">
        <v>800</v>
      </c>
      <c r="AB11" s="691"/>
    </row>
    <row r="12" spans="1:28" ht="50.85" customHeight="1">
      <c r="A12" s="696" t="s">
        <v>606</v>
      </c>
      <c r="B12" s="697"/>
      <c r="C12" s="83">
        <v>116</v>
      </c>
      <c r="D12" s="84">
        <v>115.2</v>
      </c>
      <c r="E12" s="84">
        <v>121.9</v>
      </c>
      <c r="F12" s="84">
        <v>121</v>
      </c>
      <c r="G12" s="84">
        <v>127.9</v>
      </c>
      <c r="H12" s="84">
        <v>126.9</v>
      </c>
      <c r="I12" s="84">
        <v>133.6</v>
      </c>
      <c r="J12" s="84">
        <v>133.6</v>
      </c>
      <c r="K12" s="84">
        <v>139</v>
      </c>
      <c r="L12" s="84">
        <v>140.1</v>
      </c>
      <c r="M12" s="84">
        <v>144.9</v>
      </c>
      <c r="N12" s="84">
        <v>146.9</v>
      </c>
      <c r="O12" s="84">
        <v>151.69999999999999</v>
      </c>
      <c r="P12" s="84">
        <v>151.5</v>
      </c>
      <c r="Q12" s="84">
        <v>159.4</v>
      </c>
      <c r="R12" s="84">
        <v>155.19999999999999</v>
      </c>
      <c r="S12" s="84">
        <v>164.5</v>
      </c>
      <c r="T12" s="84">
        <v>156.19999999999999</v>
      </c>
      <c r="U12" s="84">
        <v>168.2</v>
      </c>
      <c r="V12" s="84">
        <v>156.69999999999999</v>
      </c>
      <c r="W12" s="84">
        <v>169.4</v>
      </c>
      <c r="X12" s="84">
        <v>157.6</v>
      </c>
      <c r="Y12" s="84">
        <v>170.1</v>
      </c>
      <c r="Z12" s="84">
        <v>157.6</v>
      </c>
      <c r="AA12" s="690" t="s">
        <v>801</v>
      </c>
      <c r="AB12" s="691"/>
    </row>
    <row r="13" spans="1:28" ht="50.85" customHeight="1">
      <c r="A13" s="696" t="s">
        <v>705</v>
      </c>
      <c r="B13" s="697"/>
      <c r="C13" s="83">
        <v>115.8</v>
      </c>
      <c r="D13" s="84">
        <v>115.2</v>
      </c>
      <c r="E13" s="84">
        <v>121.6</v>
      </c>
      <c r="F13" s="84">
        <v>121.2</v>
      </c>
      <c r="G13" s="84">
        <v>127.7</v>
      </c>
      <c r="H13" s="84">
        <v>126.9</v>
      </c>
      <c r="I13" s="84">
        <v>133.19999999999999</v>
      </c>
      <c r="J13" s="84">
        <v>133</v>
      </c>
      <c r="K13" s="84">
        <v>138.80000000000001</v>
      </c>
      <c r="L13" s="84">
        <v>140.19999999999999</v>
      </c>
      <c r="M13" s="84">
        <v>145.69999999999999</v>
      </c>
      <c r="N13" s="84">
        <v>146.5</v>
      </c>
      <c r="O13" s="84">
        <v>152.1</v>
      </c>
      <c r="P13" s="84">
        <v>151.5</v>
      </c>
      <c r="Q13" s="84">
        <v>159</v>
      </c>
      <c r="R13" s="84">
        <v>154.5</v>
      </c>
      <c r="S13" s="84">
        <v>164.9</v>
      </c>
      <c r="T13" s="84">
        <v>156.69999999999999</v>
      </c>
      <c r="U13" s="84">
        <v>168.2</v>
      </c>
      <c r="V13" s="84">
        <v>157.19999999999999</v>
      </c>
      <c r="W13" s="84">
        <v>169.7</v>
      </c>
      <c r="X13" s="84">
        <v>157.19999999999999</v>
      </c>
      <c r="Y13" s="84">
        <v>170.1</v>
      </c>
      <c r="Z13" s="84">
        <v>157.69999999999999</v>
      </c>
      <c r="AA13" s="690" t="s">
        <v>802</v>
      </c>
      <c r="AB13" s="691"/>
    </row>
    <row r="14" spans="1:28" ht="50.85" customHeight="1">
      <c r="A14" s="696" t="s">
        <v>796</v>
      </c>
      <c r="B14" s="697"/>
      <c r="C14" s="83">
        <v>116</v>
      </c>
      <c r="D14" s="84">
        <v>115</v>
      </c>
      <c r="E14" s="84">
        <v>121.8</v>
      </c>
      <c r="F14" s="84">
        <v>121.3</v>
      </c>
      <c r="G14" s="84">
        <v>127.5</v>
      </c>
      <c r="H14" s="84">
        <v>127</v>
      </c>
      <c r="I14" s="84">
        <v>133</v>
      </c>
      <c r="J14" s="84">
        <v>133.1</v>
      </c>
      <c r="K14" s="84">
        <v>138.69999999999999</v>
      </c>
      <c r="L14" s="84">
        <v>139.5</v>
      </c>
      <c r="M14" s="84">
        <v>144.9</v>
      </c>
      <c r="N14" s="84">
        <v>146.9</v>
      </c>
      <c r="O14" s="84">
        <v>152.80000000000001</v>
      </c>
      <c r="P14" s="84">
        <v>151.5</v>
      </c>
      <c r="Q14" s="84">
        <v>159.6</v>
      </c>
      <c r="R14" s="84">
        <v>154.5</v>
      </c>
      <c r="S14" s="84">
        <v>164.6</v>
      </c>
      <c r="T14" s="84">
        <v>156</v>
      </c>
      <c r="U14" s="84">
        <v>167.5</v>
      </c>
      <c r="V14" s="84">
        <v>156.9</v>
      </c>
      <c r="W14" s="84">
        <v>169.8</v>
      </c>
      <c r="X14" s="84">
        <v>157.6</v>
      </c>
      <c r="Y14" s="84">
        <v>170.4</v>
      </c>
      <c r="Z14" s="84">
        <v>157.30000000000001</v>
      </c>
      <c r="AA14" s="690" t="s">
        <v>803</v>
      </c>
      <c r="AB14" s="691"/>
    </row>
    <row r="15" spans="1:28" ht="50.85" customHeight="1">
      <c r="A15" s="696" t="s">
        <v>798</v>
      </c>
      <c r="B15" s="697"/>
      <c r="C15" s="83">
        <v>115.6</v>
      </c>
      <c r="D15" s="84">
        <v>115.4</v>
      </c>
      <c r="E15" s="84">
        <v>122</v>
      </c>
      <c r="F15" s="84">
        <v>121.1</v>
      </c>
      <c r="G15" s="84">
        <v>127.3</v>
      </c>
      <c r="H15" s="84">
        <v>127.1</v>
      </c>
      <c r="I15" s="84">
        <v>133</v>
      </c>
      <c r="J15" s="84">
        <v>133.1</v>
      </c>
      <c r="K15" s="84">
        <v>138.4</v>
      </c>
      <c r="L15" s="84">
        <v>140</v>
      </c>
      <c r="M15" s="84">
        <v>144.69999999999999</v>
      </c>
      <c r="N15" s="84">
        <v>146.6</v>
      </c>
      <c r="O15" s="84">
        <v>152.5</v>
      </c>
      <c r="P15" s="84">
        <v>151.4</v>
      </c>
      <c r="Q15" s="84">
        <v>160</v>
      </c>
      <c r="R15" s="84">
        <v>154.6</v>
      </c>
      <c r="S15" s="84">
        <v>165.1</v>
      </c>
      <c r="T15" s="84">
        <v>156.4</v>
      </c>
      <c r="U15" s="84">
        <v>168.4</v>
      </c>
      <c r="V15" s="84">
        <v>156.9</v>
      </c>
      <c r="W15" s="84">
        <v>169.1</v>
      </c>
      <c r="X15" s="84">
        <v>157.4</v>
      </c>
      <c r="Y15" s="84">
        <v>170.6</v>
      </c>
      <c r="Z15" s="84">
        <v>157.80000000000001</v>
      </c>
      <c r="AA15" s="690" t="s">
        <v>805</v>
      </c>
      <c r="AB15" s="691"/>
    </row>
    <row r="16" spans="1:28" ht="35.1" customHeight="1">
      <c r="A16" s="68"/>
      <c r="B16" s="69"/>
      <c r="C16" s="698" t="s">
        <v>296</v>
      </c>
      <c r="D16" s="692"/>
      <c r="E16" s="692"/>
      <c r="F16" s="692"/>
      <c r="G16" s="692"/>
      <c r="H16" s="692"/>
      <c r="I16" s="692"/>
      <c r="J16" s="692"/>
      <c r="K16" s="692"/>
      <c r="L16" s="692"/>
      <c r="M16" s="692"/>
      <c r="N16" s="692"/>
      <c r="O16" s="692" t="s">
        <v>298</v>
      </c>
      <c r="P16" s="692"/>
      <c r="Q16" s="692"/>
      <c r="R16" s="692"/>
      <c r="S16" s="692"/>
      <c r="T16" s="692"/>
      <c r="U16" s="692"/>
      <c r="V16" s="692"/>
      <c r="W16" s="692"/>
      <c r="X16" s="692"/>
      <c r="Y16" s="692"/>
      <c r="Z16" s="693"/>
      <c r="AA16" s="47"/>
      <c r="AB16" s="48"/>
    </row>
    <row r="17" spans="1:28" ht="50.85" customHeight="1">
      <c r="A17" s="696" t="s">
        <v>795</v>
      </c>
      <c r="B17" s="697"/>
      <c r="C17" s="80">
        <v>21.8</v>
      </c>
      <c r="D17" s="81">
        <v>21.4</v>
      </c>
      <c r="E17" s="81">
        <v>24.5</v>
      </c>
      <c r="F17" s="81">
        <v>23.7</v>
      </c>
      <c r="G17" s="81">
        <v>27.7</v>
      </c>
      <c r="H17" s="81">
        <v>26.9</v>
      </c>
      <c r="I17" s="81">
        <v>31</v>
      </c>
      <c r="J17" s="81">
        <v>29.9</v>
      </c>
      <c r="K17" s="81">
        <v>33.9</v>
      </c>
      <c r="L17" s="81">
        <v>35</v>
      </c>
      <c r="M17" s="81">
        <v>37.4</v>
      </c>
      <c r="N17" s="81">
        <v>38.799999999999997</v>
      </c>
      <c r="O17" s="81">
        <v>44</v>
      </c>
      <c r="P17" s="81">
        <v>45.4</v>
      </c>
      <c r="Q17" s="81">
        <v>47.6</v>
      </c>
      <c r="R17" s="81">
        <v>47.9</v>
      </c>
      <c r="S17" s="81">
        <v>54</v>
      </c>
      <c r="T17" s="81">
        <v>50.2</v>
      </c>
      <c r="U17" s="81">
        <v>58.1</v>
      </c>
      <c r="V17" s="81">
        <v>51.4</v>
      </c>
      <c r="W17" s="81">
        <v>60.7</v>
      </c>
      <c r="X17" s="81">
        <v>52.3</v>
      </c>
      <c r="Y17" s="81">
        <v>62.6</v>
      </c>
      <c r="Z17" s="81">
        <v>52.8</v>
      </c>
      <c r="AA17" s="690" t="s">
        <v>799</v>
      </c>
      <c r="AB17" s="691"/>
    </row>
    <row r="18" spans="1:28" ht="50.85" customHeight="1">
      <c r="A18" s="696" t="s">
        <v>606</v>
      </c>
      <c r="B18" s="697"/>
      <c r="C18" s="83">
        <v>21.1</v>
      </c>
      <c r="D18" s="84">
        <v>21</v>
      </c>
      <c r="E18" s="84">
        <v>23.8</v>
      </c>
      <c r="F18" s="84">
        <v>23.4</v>
      </c>
      <c r="G18" s="84">
        <v>27.2</v>
      </c>
      <c r="H18" s="84">
        <v>26.1</v>
      </c>
      <c r="I18" s="84">
        <v>30.7</v>
      </c>
      <c r="J18" s="84">
        <v>30.2</v>
      </c>
      <c r="K18" s="84">
        <v>34.5</v>
      </c>
      <c r="L18" s="84">
        <v>34</v>
      </c>
      <c r="M18" s="84">
        <v>38.200000000000003</v>
      </c>
      <c r="N18" s="84">
        <v>40</v>
      </c>
      <c r="O18" s="84">
        <v>42.8</v>
      </c>
      <c r="P18" s="84">
        <v>44</v>
      </c>
      <c r="Q18" s="84">
        <v>48.9</v>
      </c>
      <c r="R18" s="84">
        <v>48.4</v>
      </c>
      <c r="S18" s="84">
        <v>54.4</v>
      </c>
      <c r="T18" s="84">
        <v>51.1</v>
      </c>
      <c r="U18" s="84">
        <v>59.1</v>
      </c>
      <c r="V18" s="84">
        <v>52</v>
      </c>
      <c r="W18" s="84">
        <v>60.6</v>
      </c>
      <c r="X18" s="84">
        <v>52.2</v>
      </c>
      <c r="Y18" s="84">
        <v>63</v>
      </c>
      <c r="Z18" s="84">
        <v>52.5</v>
      </c>
      <c r="AA18" s="690" t="s">
        <v>801</v>
      </c>
      <c r="AB18" s="691"/>
    </row>
    <row r="19" spans="1:28" ht="50.85" customHeight="1">
      <c r="A19" s="696" t="s">
        <v>705</v>
      </c>
      <c r="B19" s="697"/>
      <c r="C19" s="83">
        <v>20.9</v>
      </c>
      <c r="D19" s="84">
        <v>20.7</v>
      </c>
      <c r="E19" s="84">
        <v>23.6</v>
      </c>
      <c r="F19" s="84">
        <v>23.6</v>
      </c>
      <c r="G19" s="84">
        <v>26.9</v>
      </c>
      <c r="H19" s="84">
        <v>26.5</v>
      </c>
      <c r="I19" s="84">
        <v>30.4</v>
      </c>
      <c r="J19" s="84">
        <v>29.5</v>
      </c>
      <c r="K19" s="84">
        <v>34.1</v>
      </c>
      <c r="L19" s="84">
        <v>34.200000000000003</v>
      </c>
      <c r="M19" s="84">
        <v>39</v>
      </c>
      <c r="N19" s="84">
        <v>38.799999999999997</v>
      </c>
      <c r="O19" s="84">
        <v>43.2</v>
      </c>
      <c r="P19" s="84">
        <v>44.7</v>
      </c>
      <c r="Q19" s="84">
        <v>47.8</v>
      </c>
      <c r="R19" s="84">
        <v>47.3</v>
      </c>
      <c r="S19" s="84">
        <v>54.3</v>
      </c>
      <c r="T19" s="84">
        <v>51.6</v>
      </c>
      <c r="U19" s="84">
        <v>58.2</v>
      </c>
      <c r="V19" s="84">
        <v>52</v>
      </c>
      <c r="W19" s="84">
        <v>61.4</v>
      </c>
      <c r="X19" s="84">
        <v>52.6</v>
      </c>
      <c r="Y19" s="84">
        <v>62.4</v>
      </c>
      <c r="Z19" s="84">
        <v>52.6</v>
      </c>
      <c r="AA19" s="690" t="s">
        <v>802</v>
      </c>
      <c r="AB19" s="691"/>
    </row>
    <row r="20" spans="1:28" ht="50.85" customHeight="1">
      <c r="A20" s="696" t="s">
        <v>796</v>
      </c>
      <c r="B20" s="697"/>
      <c r="C20" s="83">
        <v>21.2</v>
      </c>
      <c r="D20" s="84">
        <v>20.9</v>
      </c>
      <c r="E20" s="84">
        <v>23.6</v>
      </c>
      <c r="F20" s="84">
        <v>23.3</v>
      </c>
      <c r="G20" s="84">
        <v>26.7</v>
      </c>
      <c r="H20" s="84">
        <v>26.4</v>
      </c>
      <c r="I20" s="84">
        <v>30.3</v>
      </c>
      <c r="J20" s="84">
        <v>30.1</v>
      </c>
      <c r="K20" s="84">
        <v>34.299999999999997</v>
      </c>
      <c r="L20" s="84">
        <v>33.9</v>
      </c>
      <c r="M20" s="84">
        <v>39</v>
      </c>
      <c r="N20" s="84">
        <v>39.5</v>
      </c>
      <c r="O20" s="84">
        <v>44</v>
      </c>
      <c r="P20" s="84">
        <v>44.5</v>
      </c>
      <c r="Q20" s="84">
        <v>48.3</v>
      </c>
      <c r="R20" s="84">
        <v>48.3</v>
      </c>
      <c r="S20" s="84">
        <v>52.9</v>
      </c>
      <c r="T20" s="84">
        <v>50</v>
      </c>
      <c r="U20" s="84">
        <v>58.6</v>
      </c>
      <c r="V20" s="84">
        <v>51.8</v>
      </c>
      <c r="W20" s="84">
        <v>60.7</v>
      </c>
      <c r="X20" s="84">
        <v>52.8</v>
      </c>
      <c r="Y20" s="84">
        <v>63.3</v>
      </c>
      <c r="Z20" s="84">
        <v>52.9</v>
      </c>
      <c r="AA20" s="690" t="s">
        <v>803</v>
      </c>
      <c r="AB20" s="691"/>
    </row>
    <row r="21" spans="1:28" ht="50.85" customHeight="1" thickBot="1">
      <c r="A21" s="685" t="s">
        <v>797</v>
      </c>
      <c r="B21" s="686"/>
      <c r="C21" s="82">
        <v>20.9</v>
      </c>
      <c r="D21" s="82">
        <v>20.7</v>
      </c>
      <c r="E21" s="82">
        <v>23.8</v>
      </c>
      <c r="F21" s="82">
        <v>23.5</v>
      </c>
      <c r="G21" s="82">
        <v>26.7</v>
      </c>
      <c r="H21" s="82">
        <v>26.4</v>
      </c>
      <c r="I21" s="82">
        <v>30</v>
      </c>
      <c r="J21" s="82">
        <v>30.2</v>
      </c>
      <c r="K21" s="82">
        <v>33.799999999999997</v>
      </c>
      <c r="L21" s="82">
        <v>34.299999999999997</v>
      </c>
      <c r="M21" s="82">
        <v>38.5</v>
      </c>
      <c r="N21" s="82">
        <v>39.200000000000003</v>
      </c>
      <c r="O21" s="82">
        <v>44.2</v>
      </c>
      <c r="P21" s="82">
        <v>44.1</v>
      </c>
      <c r="Q21" s="82">
        <v>49.7</v>
      </c>
      <c r="R21" s="82">
        <v>47.8</v>
      </c>
      <c r="S21" s="82">
        <v>53.8</v>
      </c>
      <c r="T21" s="82">
        <v>51.9</v>
      </c>
      <c r="U21" s="82">
        <v>58.3</v>
      </c>
      <c r="V21" s="82">
        <v>51.4</v>
      </c>
      <c r="W21" s="82">
        <v>60.9</v>
      </c>
      <c r="X21" s="82">
        <v>52.8</v>
      </c>
      <c r="Y21" s="82">
        <v>62.6</v>
      </c>
      <c r="Z21" s="82">
        <v>53.4</v>
      </c>
      <c r="AA21" s="683" t="s">
        <v>804</v>
      </c>
      <c r="AB21" s="684"/>
    </row>
    <row r="22" spans="1:28" ht="17.25" customHeight="1">
      <c r="A22" s="8" t="s">
        <v>711</v>
      </c>
      <c r="E22" s="388"/>
      <c r="AA22" s="4"/>
      <c r="AB22" s="4"/>
    </row>
  </sheetData>
  <mergeCells count="47">
    <mergeCell ref="A1:N1"/>
    <mergeCell ref="M8:N8"/>
    <mergeCell ref="O6:AB6"/>
    <mergeCell ref="O1:AB1"/>
    <mergeCell ref="O8:P8"/>
    <mergeCell ref="Y8:Z8"/>
    <mergeCell ref="S8:T8"/>
    <mergeCell ref="U8:V8"/>
    <mergeCell ref="W8:X8"/>
    <mergeCell ref="A2:N2"/>
    <mergeCell ref="A4:N4"/>
    <mergeCell ref="C7:N7"/>
    <mergeCell ref="G8:H8"/>
    <mergeCell ref="I8:J8"/>
    <mergeCell ref="K8:L8"/>
    <mergeCell ref="A6:N6"/>
    <mergeCell ref="A12:B12"/>
    <mergeCell ref="A8:B8"/>
    <mergeCell ref="C8:D8"/>
    <mergeCell ref="E8:F8"/>
    <mergeCell ref="A11:B11"/>
    <mergeCell ref="C10:N10"/>
    <mergeCell ref="A20:B20"/>
    <mergeCell ref="A13:B13"/>
    <mergeCell ref="A14:B14"/>
    <mergeCell ref="AA19:AB19"/>
    <mergeCell ref="A17:B17"/>
    <mergeCell ref="A18:B18"/>
    <mergeCell ref="A19:B19"/>
    <mergeCell ref="C16:N16"/>
    <mergeCell ref="A15:B15"/>
    <mergeCell ref="AA21:AB21"/>
    <mergeCell ref="A21:B21"/>
    <mergeCell ref="O7:T7"/>
    <mergeCell ref="U7:Z7"/>
    <mergeCell ref="AA8:AB8"/>
    <mergeCell ref="Q8:R8"/>
    <mergeCell ref="AA15:AB15"/>
    <mergeCell ref="O16:Z16"/>
    <mergeCell ref="O10:Z10"/>
    <mergeCell ref="AA18:AB18"/>
    <mergeCell ref="AA11:AB11"/>
    <mergeCell ref="AA12:AB12"/>
    <mergeCell ref="AA13:AB13"/>
    <mergeCell ref="AA14:AB14"/>
    <mergeCell ref="AA17:AB17"/>
    <mergeCell ref="AA20:AB20"/>
  </mergeCells>
  <phoneticPr fontId="2"/>
  <pageMargins left="0.59055118110236227" right="0.59055118110236227" top="0.43307086614173229" bottom="0.78740157480314965" header="0.31496062992125984" footer="0.51181102362204722"/>
  <pageSetup paperSize="9" orientation="portrait" r:id="rId1"/>
  <headerFooter alignWithMargins="0"/>
  <colBreaks count="1" manualBreakCount="1">
    <brk id="14" max="2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showGridLines="0" zoomScale="115" zoomScaleNormal="115" zoomScaleSheetLayoutView="100" workbookViewId="0">
      <selection sqref="A1:L1"/>
    </sheetView>
  </sheetViews>
  <sheetFormatPr defaultColWidth="8" defaultRowHeight="12"/>
  <cols>
    <col min="1" max="1" width="1.625" style="101" customWidth="1"/>
    <col min="2" max="2" width="4.625" style="101" customWidth="1"/>
    <col min="3" max="3" width="22.75" style="101" customWidth="1"/>
    <col min="4" max="4" width="1.125" style="101" customWidth="1"/>
    <col min="5" max="21" width="7.625" style="101" customWidth="1"/>
    <col min="22" max="24" width="7.5" style="101" customWidth="1"/>
    <col min="25" max="16384" width="8" style="101"/>
  </cols>
  <sheetData>
    <row r="1" spans="1:24" s="97" customFormat="1" ht="16.5" customHeight="1">
      <c r="A1" s="717" t="s">
        <v>747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9" t="s">
        <v>698</v>
      </c>
      <c r="N1" s="719"/>
      <c r="O1" s="719"/>
      <c r="P1" s="719"/>
      <c r="Q1" s="719"/>
      <c r="R1" s="719"/>
      <c r="S1" s="719"/>
      <c r="T1" s="719"/>
      <c r="U1" s="719"/>
      <c r="V1" s="719"/>
      <c r="W1" s="719"/>
      <c r="X1" s="719"/>
    </row>
    <row r="2" spans="1:24" s="97" customFormat="1" ht="12" customHeight="1">
      <c r="B2" s="433"/>
      <c r="C2" s="433"/>
      <c r="D2" s="433"/>
      <c r="E2" s="433"/>
      <c r="F2" s="433"/>
      <c r="G2" s="433"/>
      <c r="K2" s="433"/>
      <c r="L2" s="432"/>
      <c r="M2" s="433"/>
    </row>
    <row r="3" spans="1:24" s="97" customFormat="1" ht="12" customHeight="1">
      <c r="B3" s="433"/>
      <c r="C3" s="433"/>
      <c r="D3" s="433"/>
      <c r="E3" s="433"/>
      <c r="F3" s="433"/>
      <c r="G3" s="433"/>
      <c r="J3" s="715" t="s">
        <v>366</v>
      </c>
      <c r="K3" s="715"/>
      <c r="L3" s="715"/>
      <c r="M3" s="715" t="s">
        <v>367</v>
      </c>
      <c r="N3" s="715"/>
      <c r="O3" s="715"/>
    </row>
    <row r="4" spans="1:24" s="97" customFormat="1" ht="19.5" customHeight="1" thickBot="1">
      <c r="B4" s="433"/>
      <c r="C4" s="433"/>
      <c r="D4" s="433"/>
      <c r="E4" s="433"/>
      <c r="F4" s="433"/>
      <c r="G4" s="433"/>
      <c r="I4" s="335"/>
      <c r="J4" s="715"/>
      <c r="K4" s="715"/>
      <c r="L4" s="715"/>
      <c r="M4" s="716"/>
      <c r="N4" s="716"/>
      <c r="O4" s="716"/>
      <c r="W4" s="720" t="s">
        <v>785</v>
      </c>
      <c r="X4" s="720"/>
    </row>
    <row r="5" spans="1:24" ht="15" customHeight="1">
      <c r="A5" s="721"/>
      <c r="B5" s="721"/>
      <c r="C5" s="721"/>
      <c r="D5" s="721"/>
      <c r="E5" s="713" t="s">
        <v>806</v>
      </c>
      <c r="F5" s="714"/>
      <c r="G5" s="714"/>
      <c r="H5" s="714"/>
      <c r="I5" s="710" t="s">
        <v>807</v>
      </c>
      <c r="J5" s="711"/>
      <c r="K5" s="711"/>
      <c r="L5" s="711"/>
      <c r="M5" s="714" t="s">
        <v>808</v>
      </c>
      <c r="N5" s="714"/>
      <c r="O5" s="714"/>
      <c r="P5" s="723"/>
      <c r="Q5" s="713" t="s">
        <v>809</v>
      </c>
      <c r="R5" s="714"/>
      <c r="S5" s="714"/>
      <c r="T5" s="723"/>
      <c r="U5" s="713" t="s">
        <v>810</v>
      </c>
      <c r="V5" s="714"/>
      <c r="W5" s="714"/>
      <c r="X5" s="714"/>
    </row>
    <row r="6" spans="1:24" ht="22.5" customHeight="1">
      <c r="A6" s="722"/>
      <c r="B6" s="722"/>
      <c r="C6" s="722"/>
      <c r="D6" s="722"/>
      <c r="E6" s="104" t="s">
        <v>515</v>
      </c>
      <c r="F6" s="102" t="s">
        <v>24</v>
      </c>
      <c r="G6" s="105" t="s">
        <v>516</v>
      </c>
      <c r="H6" s="103" t="s">
        <v>517</v>
      </c>
      <c r="I6" s="332" t="s">
        <v>515</v>
      </c>
      <c r="J6" s="115" t="s">
        <v>24</v>
      </c>
      <c r="K6" s="115" t="s">
        <v>516</v>
      </c>
      <c r="L6" s="334" t="s">
        <v>517</v>
      </c>
      <c r="M6" s="248" t="s">
        <v>515</v>
      </c>
      <c r="N6" s="102" t="s">
        <v>24</v>
      </c>
      <c r="O6" s="105" t="s">
        <v>617</v>
      </c>
      <c r="P6" s="103" t="s">
        <v>517</v>
      </c>
      <c r="Q6" s="104" t="s">
        <v>618</v>
      </c>
      <c r="R6" s="102" t="s">
        <v>619</v>
      </c>
      <c r="S6" s="105" t="s">
        <v>617</v>
      </c>
      <c r="T6" s="106" t="s">
        <v>620</v>
      </c>
      <c r="U6" s="104" t="s">
        <v>368</v>
      </c>
      <c r="V6" s="102" t="s">
        <v>109</v>
      </c>
      <c r="W6" s="105" t="s">
        <v>369</v>
      </c>
      <c r="X6" s="106" t="s">
        <v>621</v>
      </c>
    </row>
    <row r="7" spans="1:24" ht="22.5" customHeight="1">
      <c r="B7" s="703" t="s">
        <v>370</v>
      </c>
      <c r="C7" s="704"/>
      <c r="D7" s="436"/>
      <c r="E7" s="410">
        <v>341787</v>
      </c>
      <c r="F7" s="161" t="s">
        <v>454</v>
      </c>
      <c r="G7" s="161" t="s">
        <v>454</v>
      </c>
      <c r="H7" s="408" t="s">
        <v>454</v>
      </c>
      <c r="I7" s="409">
        <v>343694</v>
      </c>
      <c r="J7" s="161" t="s">
        <v>454</v>
      </c>
      <c r="K7" s="161" t="s">
        <v>454</v>
      </c>
      <c r="L7" s="408" t="s">
        <v>454</v>
      </c>
      <c r="M7" s="409">
        <v>384567</v>
      </c>
      <c r="N7" s="161" t="s">
        <v>454</v>
      </c>
      <c r="O7" s="161" t="s">
        <v>454</v>
      </c>
      <c r="P7" s="408" t="s">
        <v>454</v>
      </c>
      <c r="Q7" s="409">
        <v>387315</v>
      </c>
      <c r="R7" s="161" t="s">
        <v>454</v>
      </c>
      <c r="S7" s="161" t="s">
        <v>454</v>
      </c>
      <c r="T7" s="408" t="s">
        <v>454</v>
      </c>
      <c r="U7" s="409">
        <v>404352</v>
      </c>
      <c r="V7" s="161" t="s">
        <v>454</v>
      </c>
      <c r="W7" s="161" t="s">
        <v>454</v>
      </c>
      <c r="X7" s="408" t="s">
        <v>454</v>
      </c>
    </row>
    <row r="8" spans="1:24" ht="22.5" customHeight="1">
      <c r="B8" s="435"/>
      <c r="C8" s="435" t="s">
        <v>371</v>
      </c>
      <c r="D8" s="435"/>
      <c r="E8" s="410">
        <v>192482</v>
      </c>
      <c r="F8" s="409">
        <v>306</v>
      </c>
      <c r="G8" s="409">
        <v>201</v>
      </c>
      <c r="H8" s="411">
        <v>65.7</v>
      </c>
      <c r="I8" s="409">
        <v>187965</v>
      </c>
      <c r="J8" s="409">
        <v>313</v>
      </c>
      <c r="K8" s="409">
        <v>194</v>
      </c>
      <c r="L8" s="411">
        <v>62</v>
      </c>
      <c r="M8" s="409">
        <v>221452</v>
      </c>
      <c r="N8" s="409">
        <v>293</v>
      </c>
      <c r="O8" s="409">
        <v>244</v>
      </c>
      <c r="P8" s="411">
        <v>83.3</v>
      </c>
      <c r="Q8" s="409">
        <v>230017</v>
      </c>
      <c r="R8" s="409">
        <v>295</v>
      </c>
      <c r="S8" s="409">
        <v>250</v>
      </c>
      <c r="T8" s="411">
        <v>84.7</v>
      </c>
      <c r="U8" s="409">
        <v>247477</v>
      </c>
      <c r="V8" s="409">
        <v>287</v>
      </c>
      <c r="W8" s="409">
        <v>238</v>
      </c>
      <c r="X8" s="411">
        <v>82.9</v>
      </c>
    </row>
    <row r="9" spans="1:24" ht="22.5" customHeight="1">
      <c r="B9" s="435"/>
      <c r="C9" s="435" t="s">
        <v>372</v>
      </c>
      <c r="D9" s="435"/>
      <c r="E9" s="410">
        <v>43341</v>
      </c>
      <c r="F9" s="409">
        <v>302</v>
      </c>
      <c r="G9" s="409">
        <v>221</v>
      </c>
      <c r="H9" s="411">
        <v>73.2</v>
      </c>
      <c r="I9" s="409">
        <v>50410</v>
      </c>
      <c r="J9" s="409">
        <v>322</v>
      </c>
      <c r="K9" s="409">
        <v>229</v>
      </c>
      <c r="L9" s="411">
        <v>71.099999999999994</v>
      </c>
      <c r="M9" s="409">
        <v>51253</v>
      </c>
      <c r="N9" s="409">
        <v>308</v>
      </c>
      <c r="O9" s="409">
        <v>248</v>
      </c>
      <c r="P9" s="411">
        <v>80.5</v>
      </c>
      <c r="Q9" s="409">
        <v>49249</v>
      </c>
      <c r="R9" s="409">
        <v>316</v>
      </c>
      <c r="S9" s="409">
        <v>251</v>
      </c>
      <c r="T9" s="411">
        <v>79.400000000000006</v>
      </c>
      <c r="U9" s="409">
        <v>50420</v>
      </c>
      <c r="V9" s="409">
        <v>319</v>
      </c>
      <c r="W9" s="409">
        <v>237</v>
      </c>
      <c r="X9" s="411">
        <v>74.3</v>
      </c>
    </row>
    <row r="10" spans="1:24" ht="22.5" customHeight="1">
      <c r="B10" s="703" t="s">
        <v>373</v>
      </c>
      <c r="C10" s="703"/>
      <c r="D10" s="435"/>
      <c r="E10" s="410">
        <v>133422</v>
      </c>
      <c r="F10" s="409">
        <v>304</v>
      </c>
      <c r="G10" s="409">
        <v>176</v>
      </c>
      <c r="H10" s="411">
        <v>57.9</v>
      </c>
      <c r="I10" s="409">
        <v>146272</v>
      </c>
      <c r="J10" s="409">
        <v>314</v>
      </c>
      <c r="K10" s="409">
        <v>194</v>
      </c>
      <c r="L10" s="411">
        <v>61.8</v>
      </c>
      <c r="M10" s="409" t="s">
        <v>454</v>
      </c>
      <c r="N10" s="409" t="s">
        <v>454</v>
      </c>
      <c r="O10" s="409" t="s">
        <v>454</v>
      </c>
      <c r="P10" s="411" t="s">
        <v>454</v>
      </c>
      <c r="Q10" s="161" t="s">
        <v>454</v>
      </c>
      <c r="R10" s="161" t="s">
        <v>454</v>
      </c>
      <c r="S10" s="161" t="s">
        <v>454</v>
      </c>
      <c r="T10" s="408" t="s">
        <v>454</v>
      </c>
      <c r="U10" s="408" t="s">
        <v>844</v>
      </c>
      <c r="V10" s="408" t="s">
        <v>844</v>
      </c>
      <c r="W10" s="408" t="s">
        <v>844</v>
      </c>
      <c r="X10" s="408" t="s">
        <v>844</v>
      </c>
    </row>
    <row r="11" spans="1:24" ht="22.5" customHeight="1" thickBot="1">
      <c r="A11" s="107"/>
      <c r="B11" s="705" t="s">
        <v>374</v>
      </c>
      <c r="C11" s="705"/>
      <c r="D11" s="434"/>
      <c r="E11" s="412">
        <v>49415</v>
      </c>
      <c r="F11" s="413">
        <v>325</v>
      </c>
      <c r="G11" s="413">
        <v>190</v>
      </c>
      <c r="H11" s="414">
        <v>58.5</v>
      </c>
      <c r="I11" s="413">
        <v>40318</v>
      </c>
      <c r="J11" s="413">
        <v>294</v>
      </c>
      <c r="K11" s="413">
        <v>172</v>
      </c>
      <c r="L11" s="414">
        <v>58.5</v>
      </c>
      <c r="M11" s="413">
        <v>45459</v>
      </c>
      <c r="N11" s="413">
        <v>305</v>
      </c>
      <c r="O11" s="413">
        <v>204</v>
      </c>
      <c r="P11" s="414">
        <v>66.900000000000006</v>
      </c>
      <c r="Q11" s="413">
        <v>40392</v>
      </c>
      <c r="R11" s="413">
        <v>318</v>
      </c>
      <c r="S11" s="413">
        <v>179</v>
      </c>
      <c r="T11" s="414">
        <v>56.3</v>
      </c>
      <c r="U11" s="413">
        <v>45713</v>
      </c>
      <c r="V11" s="413">
        <v>315</v>
      </c>
      <c r="W11" s="413">
        <v>223</v>
      </c>
      <c r="X11" s="414">
        <v>70.8</v>
      </c>
    </row>
    <row r="12" spans="1:24">
      <c r="A12" s="108" t="s">
        <v>733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U12" s="109"/>
      <c r="V12" s="109"/>
      <c r="W12" s="109"/>
      <c r="X12" s="109"/>
    </row>
    <row r="13" spans="1:24" ht="7.5" customHeight="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Q13" s="379"/>
      <c r="U13" s="378"/>
      <c r="V13" s="109"/>
      <c r="W13" s="109"/>
      <c r="X13" s="109"/>
    </row>
    <row r="14" spans="1:24" ht="7.5" customHeight="1">
      <c r="B14" s="109"/>
      <c r="C14" s="109"/>
      <c r="D14" s="109"/>
      <c r="J14" s="715" t="s">
        <v>219</v>
      </c>
      <c r="K14" s="715"/>
      <c r="L14" s="715"/>
      <c r="M14" s="715" t="s">
        <v>622</v>
      </c>
      <c r="N14" s="715"/>
      <c r="O14" s="715"/>
      <c r="U14" s="109"/>
      <c r="V14" s="109"/>
      <c r="W14" s="109"/>
    </row>
    <row r="15" spans="1:24" ht="19.5" customHeight="1" thickBot="1">
      <c r="B15" s="111"/>
      <c r="C15" s="109"/>
      <c r="D15" s="109"/>
      <c r="I15" s="109"/>
      <c r="J15" s="715"/>
      <c r="K15" s="715"/>
      <c r="L15" s="715"/>
      <c r="M15" s="716"/>
      <c r="N15" s="716"/>
      <c r="O15" s="716"/>
      <c r="R15" s="99"/>
      <c r="U15" s="109"/>
      <c r="W15" s="109"/>
      <c r="X15" s="112" t="s">
        <v>375</v>
      </c>
    </row>
    <row r="16" spans="1:24" ht="15" customHeight="1">
      <c r="A16" s="113"/>
      <c r="B16" s="706"/>
      <c r="C16" s="707"/>
      <c r="D16" s="100"/>
      <c r="E16" s="710" t="s">
        <v>806</v>
      </c>
      <c r="F16" s="711"/>
      <c r="G16" s="711"/>
      <c r="H16" s="711"/>
      <c r="I16" s="710" t="s">
        <v>807</v>
      </c>
      <c r="J16" s="711"/>
      <c r="K16" s="711"/>
      <c r="L16" s="711"/>
      <c r="M16" s="711" t="s">
        <v>808</v>
      </c>
      <c r="N16" s="711"/>
      <c r="O16" s="711"/>
      <c r="P16" s="712"/>
      <c r="Q16" s="710" t="s">
        <v>809</v>
      </c>
      <c r="R16" s="711"/>
      <c r="S16" s="711"/>
      <c r="T16" s="712"/>
      <c r="U16" s="710" t="s">
        <v>810</v>
      </c>
      <c r="V16" s="711"/>
      <c r="W16" s="711"/>
      <c r="X16" s="711"/>
    </row>
    <row r="17" spans="1:24" ht="22.5" customHeight="1">
      <c r="A17" s="114"/>
      <c r="B17" s="708"/>
      <c r="C17" s="709"/>
      <c r="D17" s="123"/>
      <c r="E17" s="116" t="s">
        <v>518</v>
      </c>
      <c r="F17" s="115" t="s">
        <v>519</v>
      </c>
      <c r="G17" s="115" t="s">
        <v>520</v>
      </c>
      <c r="H17" s="117" t="s">
        <v>25</v>
      </c>
      <c r="I17" s="334" t="s">
        <v>518</v>
      </c>
      <c r="J17" s="115" t="s">
        <v>519</v>
      </c>
      <c r="K17" s="115" t="s">
        <v>520</v>
      </c>
      <c r="L17" s="333" t="s">
        <v>25</v>
      </c>
      <c r="M17" s="331" t="s">
        <v>623</v>
      </c>
      <c r="N17" s="115" t="s">
        <v>519</v>
      </c>
      <c r="O17" s="115" t="s">
        <v>520</v>
      </c>
      <c r="P17" s="115" t="s">
        <v>25</v>
      </c>
      <c r="Q17" s="116" t="s">
        <v>518</v>
      </c>
      <c r="R17" s="115" t="s">
        <v>519</v>
      </c>
      <c r="S17" s="115" t="s">
        <v>520</v>
      </c>
      <c r="T17" s="117" t="s">
        <v>25</v>
      </c>
      <c r="U17" s="116" t="s">
        <v>376</v>
      </c>
      <c r="V17" s="115" t="s">
        <v>624</v>
      </c>
      <c r="W17" s="115" t="s">
        <v>384</v>
      </c>
      <c r="X17" s="117" t="s">
        <v>110</v>
      </c>
    </row>
    <row r="18" spans="1:24" ht="22.5" customHeight="1">
      <c r="B18" s="703" t="s">
        <v>370</v>
      </c>
      <c r="C18" s="704"/>
      <c r="D18" s="98"/>
      <c r="E18" s="415" t="s">
        <v>1099</v>
      </c>
      <c r="F18" s="416" t="s">
        <v>454</v>
      </c>
      <c r="G18" s="416" t="s">
        <v>454</v>
      </c>
      <c r="H18" s="417" t="s">
        <v>454</v>
      </c>
      <c r="I18" s="409" t="s">
        <v>454</v>
      </c>
      <c r="J18" s="416" t="s">
        <v>454</v>
      </c>
      <c r="K18" s="409" t="s">
        <v>454</v>
      </c>
      <c r="L18" s="418" t="s">
        <v>454</v>
      </c>
      <c r="M18" s="409" t="s">
        <v>454</v>
      </c>
      <c r="N18" s="416" t="s">
        <v>454</v>
      </c>
      <c r="O18" s="416" t="s">
        <v>454</v>
      </c>
      <c r="P18" s="417" t="s">
        <v>454</v>
      </c>
      <c r="Q18" s="409" t="s">
        <v>454</v>
      </c>
      <c r="R18" s="416" t="s">
        <v>454</v>
      </c>
      <c r="S18" s="416" t="s">
        <v>454</v>
      </c>
      <c r="T18" s="417" t="s">
        <v>454</v>
      </c>
      <c r="U18" s="409" t="s">
        <v>454</v>
      </c>
      <c r="V18" s="416" t="s">
        <v>454</v>
      </c>
      <c r="W18" s="416" t="s">
        <v>454</v>
      </c>
      <c r="X18" s="417" t="s">
        <v>454</v>
      </c>
    </row>
    <row r="19" spans="1:24" ht="22.5" customHeight="1">
      <c r="B19" s="435"/>
      <c r="C19" s="435" t="s">
        <v>371</v>
      </c>
      <c r="D19" s="252"/>
      <c r="E19" s="151">
        <v>48</v>
      </c>
      <c r="F19" s="151">
        <v>19</v>
      </c>
      <c r="G19" s="151">
        <v>17</v>
      </c>
      <c r="H19" s="151">
        <v>16</v>
      </c>
      <c r="I19" s="151">
        <v>50.5</v>
      </c>
      <c r="J19" s="151">
        <v>16.2</v>
      </c>
      <c r="K19" s="151">
        <v>12.1</v>
      </c>
      <c r="L19" s="151">
        <v>21.2</v>
      </c>
      <c r="M19" s="151">
        <v>42</v>
      </c>
      <c r="N19" s="151">
        <v>22</v>
      </c>
      <c r="O19" s="151">
        <v>13</v>
      </c>
      <c r="P19" s="151">
        <v>23</v>
      </c>
      <c r="Q19" s="151">
        <v>43.8</v>
      </c>
      <c r="R19" s="151">
        <v>20.7</v>
      </c>
      <c r="S19" s="151">
        <v>15.6</v>
      </c>
      <c r="T19" s="151">
        <v>19.899999999999999</v>
      </c>
      <c r="U19" s="151">
        <v>60.3</v>
      </c>
      <c r="V19" s="151">
        <v>9.9</v>
      </c>
      <c r="W19" s="151">
        <v>7.9</v>
      </c>
      <c r="X19" s="151">
        <v>21.9</v>
      </c>
    </row>
    <row r="20" spans="1:24" ht="22.5" customHeight="1">
      <c r="B20" s="435"/>
      <c r="C20" s="435" t="s">
        <v>372</v>
      </c>
      <c r="D20" s="252"/>
      <c r="E20" s="151">
        <v>18</v>
      </c>
      <c r="F20" s="151">
        <v>1</v>
      </c>
      <c r="G20" s="151">
        <v>27</v>
      </c>
      <c r="H20" s="151">
        <v>54</v>
      </c>
      <c r="I20" s="151">
        <v>15.5</v>
      </c>
      <c r="J20" s="151">
        <v>3</v>
      </c>
      <c r="K20" s="151">
        <v>21.5</v>
      </c>
      <c r="L20" s="151">
        <v>60</v>
      </c>
      <c r="M20" s="151">
        <v>19</v>
      </c>
      <c r="N20" s="151">
        <v>3</v>
      </c>
      <c r="O20" s="151">
        <v>26</v>
      </c>
      <c r="P20" s="151">
        <v>52</v>
      </c>
      <c r="Q20" s="151">
        <v>18.7</v>
      </c>
      <c r="R20" s="151">
        <v>1.6</v>
      </c>
      <c r="S20" s="151">
        <v>26.3</v>
      </c>
      <c r="T20" s="151">
        <v>53.4</v>
      </c>
      <c r="U20" s="151">
        <v>19.899999999999999</v>
      </c>
      <c r="V20" s="151">
        <v>0.8</v>
      </c>
      <c r="W20" s="151">
        <v>17.899999999999999</v>
      </c>
      <c r="X20" s="151">
        <v>61.4</v>
      </c>
    </row>
    <row r="21" spans="1:24" ht="22.5" customHeight="1">
      <c r="B21" s="703" t="s">
        <v>373</v>
      </c>
      <c r="C21" s="703"/>
      <c r="D21" s="252"/>
      <c r="E21" s="151">
        <v>25.9</v>
      </c>
      <c r="F21" s="151">
        <v>46</v>
      </c>
      <c r="G21" s="151">
        <v>9.6999999999999993</v>
      </c>
      <c r="H21" s="151">
        <v>18.399999999999999</v>
      </c>
      <c r="I21" s="151">
        <v>20.6</v>
      </c>
      <c r="J21" s="151">
        <v>45.4</v>
      </c>
      <c r="K21" s="151">
        <v>23.2</v>
      </c>
      <c r="L21" s="151">
        <v>10.8</v>
      </c>
      <c r="M21" s="151" t="s">
        <v>454</v>
      </c>
      <c r="N21" s="151" t="s">
        <v>454</v>
      </c>
      <c r="O21" s="151" t="s">
        <v>454</v>
      </c>
      <c r="P21" s="151" t="s">
        <v>454</v>
      </c>
      <c r="Q21" s="161" t="s">
        <v>454</v>
      </c>
      <c r="R21" s="161" t="s">
        <v>454</v>
      </c>
      <c r="S21" s="161" t="s">
        <v>454</v>
      </c>
      <c r="T21" s="161" t="s">
        <v>454</v>
      </c>
      <c r="U21" s="161" t="s">
        <v>844</v>
      </c>
      <c r="V21" s="161" t="s">
        <v>844</v>
      </c>
      <c r="W21" s="161" t="s">
        <v>844</v>
      </c>
      <c r="X21" s="161" t="s">
        <v>844</v>
      </c>
    </row>
    <row r="22" spans="1:24" ht="22.5" customHeight="1" thickBot="1">
      <c r="A22" s="107"/>
      <c r="B22" s="705" t="s">
        <v>374</v>
      </c>
      <c r="C22" s="705"/>
      <c r="D22" s="253"/>
      <c r="E22" s="419">
        <v>48.6</v>
      </c>
      <c r="F22" s="419">
        <v>23.8</v>
      </c>
      <c r="G22" s="419">
        <v>13.3</v>
      </c>
      <c r="H22" s="419">
        <v>14.3</v>
      </c>
      <c r="I22" s="419">
        <v>51.4</v>
      </c>
      <c r="J22" s="419">
        <v>25.1</v>
      </c>
      <c r="K22" s="419">
        <v>11.2</v>
      </c>
      <c r="L22" s="419">
        <v>12.3</v>
      </c>
      <c r="M22" s="419">
        <v>44</v>
      </c>
      <c r="N22" s="419">
        <v>26.1</v>
      </c>
      <c r="O22" s="419">
        <v>14.1</v>
      </c>
      <c r="P22" s="419">
        <v>15.8</v>
      </c>
      <c r="Q22" s="419">
        <v>43.4</v>
      </c>
      <c r="R22" s="419">
        <v>23.2</v>
      </c>
      <c r="S22" s="419">
        <v>12.7</v>
      </c>
      <c r="T22" s="419">
        <v>20.7</v>
      </c>
      <c r="U22" s="419">
        <v>32.5</v>
      </c>
      <c r="V22" s="419">
        <v>25.5</v>
      </c>
      <c r="W22" s="419">
        <v>16.899999999999999</v>
      </c>
      <c r="X22" s="419">
        <v>25.1</v>
      </c>
    </row>
    <row r="23" spans="1:24">
      <c r="A23" s="108" t="s">
        <v>733</v>
      </c>
      <c r="U23" s="109"/>
      <c r="V23" s="109"/>
      <c r="W23" s="109"/>
      <c r="X23" s="109"/>
    </row>
  </sheetData>
  <mergeCells count="25">
    <mergeCell ref="A5:D6"/>
    <mergeCell ref="E5:H5"/>
    <mergeCell ref="I5:L5"/>
    <mergeCell ref="M5:P5"/>
    <mergeCell ref="Q5:T5"/>
    <mergeCell ref="A1:L1"/>
    <mergeCell ref="M1:X1"/>
    <mergeCell ref="J3:L4"/>
    <mergeCell ref="M3:O4"/>
    <mergeCell ref="W4:X4"/>
    <mergeCell ref="B7:C7"/>
    <mergeCell ref="B10:C10"/>
    <mergeCell ref="B11:C11"/>
    <mergeCell ref="J14:L15"/>
    <mergeCell ref="M14:O15"/>
    <mergeCell ref="I16:L16"/>
    <mergeCell ref="M16:P16"/>
    <mergeCell ref="Q16:T16"/>
    <mergeCell ref="U16:X16"/>
    <mergeCell ref="U5:X5"/>
    <mergeCell ref="B18:C18"/>
    <mergeCell ref="B21:C21"/>
    <mergeCell ref="B22:C22"/>
    <mergeCell ref="B16:C17"/>
    <mergeCell ref="E16:H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colBreaks count="1" manualBreakCount="1">
    <brk id="12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="115" zoomScaleNormal="115" workbookViewId="0">
      <selection sqref="A1:I1"/>
    </sheetView>
  </sheetViews>
  <sheetFormatPr defaultRowHeight="13.5"/>
  <cols>
    <col min="1" max="1" width="9.375" style="8" customWidth="1"/>
    <col min="2" max="2" width="11.875" style="8" customWidth="1"/>
    <col min="3" max="3" width="11.25" style="8" customWidth="1"/>
    <col min="4" max="6" width="9.5" style="8" customWidth="1"/>
    <col min="7" max="7" width="11.25" style="8" customWidth="1"/>
    <col min="8" max="12" width="9.5" style="8" customWidth="1"/>
    <col min="13" max="13" width="11.25" style="9" customWidth="1"/>
    <col min="14" max="15" width="11.25" style="8" customWidth="1"/>
    <col min="16" max="17" width="9.75" style="8" customWidth="1"/>
    <col min="18" max="18" width="9.5" style="8" customWidth="1"/>
    <col min="19" max="16384" width="9" style="9"/>
  </cols>
  <sheetData>
    <row r="1" spans="1:18" ht="17.25">
      <c r="A1" s="565" t="s">
        <v>748</v>
      </c>
      <c r="B1" s="565"/>
      <c r="C1" s="565"/>
      <c r="D1" s="565"/>
      <c r="E1" s="565"/>
      <c r="F1" s="565"/>
      <c r="G1" s="565"/>
      <c r="H1" s="565"/>
      <c r="I1" s="565"/>
      <c r="J1" s="569" t="s">
        <v>699</v>
      </c>
      <c r="K1" s="569"/>
      <c r="L1" s="569"/>
      <c r="M1" s="569"/>
      <c r="N1" s="569"/>
      <c r="O1" s="569"/>
      <c r="P1" s="569"/>
      <c r="Q1" s="569"/>
      <c r="R1" s="569"/>
    </row>
    <row r="2" spans="1:18" ht="12" customHeight="1"/>
    <row r="3" spans="1:18" ht="12" customHeight="1" thickBot="1">
      <c r="A3" s="702"/>
      <c r="B3" s="702"/>
      <c r="C3" s="702"/>
      <c r="D3" s="702"/>
      <c r="E3" s="702"/>
      <c r="F3" s="702"/>
      <c r="G3" s="702"/>
      <c r="H3" s="702"/>
      <c r="I3" s="702"/>
      <c r="J3" s="563" t="s">
        <v>786</v>
      </c>
      <c r="K3" s="563"/>
      <c r="L3" s="563"/>
      <c r="M3" s="563"/>
      <c r="N3" s="563"/>
      <c r="O3" s="563"/>
      <c r="P3" s="563"/>
      <c r="Q3" s="563"/>
      <c r="R3" s="563"/>
    </row>
    <row r="4" spans="1:18" ht="12" customHeight="1">
      <c r="A4" s="588" t="s">
        <v>318</v>
      </c>
      <c r="B4" s="579" t="s">
        <v>331</v>
      </c>
      <c r="C4" s="560" t="s">
        <v>317</v>
      </c>
      <c r="D4" s="561"/>
      <c r="E4" s="561"/>
      <c r="F4" s="561"/>
      <c r="G4" s="737" t="s">
        <v>255</v>
      </c>
      <c r="H4" s="738"/>
      <c r="I4" s="738"/>
      <c r="J4" s="540" t="s">
        <v>254</v>
      </c>
      <c r="K4" s="741"/>
      <c r="L4" s="741"/>
      <c r="M4" s="639" t="s">
        <v>784</v>
      </c>
      <c r="N4" s="730" t="s">
        <v>322</v>
      </c>
      <c r="O4" s="639" t="s">
        <v>588</v>
      </c>
      <c r="P4" s="730" t="s">
        <v>319</v>
      </c>
      <c r="Q4" s="730" t="s">
        <v>324</v>
      </c>
      <c r="R4" s="557" t="s">
        <v>321</v>
      </c>
    </row>
    <row r="5" spans="1:18" ht="12" customHeight="1">
      <c r="A5" s="588"/>
      <c r="B5" s="579"/>
      <c r="C5" s="5"/>
      <c r="D5" s="740" t="s">
        <v>459</v>
      </c>
      <c r="E5" s="5"/>
      <c r="F5" s="5"/>
      <c r="G5" s="5"/>
      <c r="H5" s="5"/>
      <c r="I5" s="734" t="s">
        <v>458</v>
      </c>
      <c r="J5" s="732" t="s">
        <v>456</v>
      </c>
      <c r="K5" s="60"/>
      <c r="L5" s="5"/>
      <c r="M5" s="636"/>
      <c r="N5" s="731"/>
      <c r="O5" s="636"/>
      <c r="P5" s="731"/>
      <c r="Q5" s="731"/>
      <c r="R5" s="581"/>
    </row>
    <row r="6" spans="1:18" ht="12" customHeight="1">
      <c r="A6" s="588"/>
      <c r="B6" s="579"/>
      <c r="C6" s="5" t="s">
        <v>440</v>
      </c>
      <c r="D6" s="636"/>
      <c r="E6" s="5" t="s">
        <v>460</v>
      </c>
      <c r="F6" s="74" t="s">
        <v>345</v>
      </c>
      <c r="G6" s="5" t="s">
        <v>440</v>
      </c>
      <c r="H6" s="5" t="s">
        <v>316</v>
      </c>
      <c r="I6" s="735"/>
      <c r="J6" s="733"/>
      <c r="K6" s="30" t="s">
        <v>457</v>
      </c>
      <c r="L6" s="74" t="s">
        <v>345</v>
      </c>
      <c r="M6" s="636"/>
      <c r="N6" s="725" t="s">
        <v>323</v>
      </c>
      <c r="O6" s="636"/>
      <c r="P6" s="725" t="s">
        <v>320</v>
      </c>
      <c r="Q6" s="725" t="s">
        <v>346</v>
      </c>
      <c r="R6" s="581"/>
    </row>
    <row r="7" spans="1:18" ht="12" customHeight="1">
      <c r="A7" s="561"/>
      <c r="B7" s="560"/>
      <c r="C7" s="22"/>
      <c r="D7" s="724"/>
      <c r="E7" s="22"/>
      <c r="F7" s="22"/>
      <c r="G7" s="22"/>
      <c r="H7" s="22"/>
      <c r="I7" s="554"/>
      <c r="J7" s="556"/>
      <c r="K7" s="27"/>
      <c r="L7" s="22"/>
      <c r="M7" s="724"/>
      <c r="N7" s="726"/>
      <c r="O7" s="724"/>
      <c r="P7" s="726"/>
      <c r="Q7" s="726"/>
      <c r="R7" s="582"/>
    </row>
    <row r="8" spans="1:18" ht="12" customHeight="1">
      <c r="A8" s="15" t="s">
        <v>795</v>
      </c>
      <c r="B8" s="142">
        <v>527318</v>
      </c>
      <c r="C8" s="143">
        <v>154544</v>
      </c>
      <c r="D8" s="143">
        <v>59892</v>
      </c>
      <c r="E8" s="143">
        <v>14204</v>
      </c>
      <c r="F8" s="143">
        <v>80448</v>
      </c>
      <c r="G8" s="144">
        <v>147474</v>
      </c>
      <c r="H8" s="144">
        <v>23497</v>
      </c>
      <c r="I8" s="144">
        <v>31696</v>
      </c>
      <c r="J8" s="144">
        <v>17940</v>
      </c>
      <c r="K8" s="144">
        <v>24222</v>
      </c>
      <c r="L8" s="144">
        <v>50119</v>
      </c>
      <c r="M8" s="144">
        <v>62247</v>
      </c>
      <c r="N8" s="144">
        <v>38446</v>
      </c>
      <c r="O8" s="145">
        <v>124607</v>
      </c>
      <c r="P8" s="144">
        <v>357</v>
      </c>
      <c r="Q8" s="144">
        <v>1477.0812324929973</v>
      </c>
      <c r="R8" s="54" t="s">
        <v>814</v>
      </c>
    </row>
    <row r="9" spans="1:18" ht="12" customHeight="1">
      <c r="A9" s="15" t="s">
        <v>606</v>
      </c>
      <c r="B9" s="142">
        <v>523797</v>
      </c>
      <c r="C9" s="143">
        <v>160226</v>
      </c>
      <c r="D9" s="143">
        <v>58839</v>
      </c>
      <c r="E9" s="143">
        <v>22560</v>
      </c>
      <c r="F9" s="143">
        <v>78827</v>
      </c>
      <c r="G9" s="144">
        <v>165881</v>
      </c>
      <c r="H9" s="144">
        <v>25238</v>
      </c>
      <c r="I9" s="144">
        <v>35670</v>
      </c>
      <c r="J9" s="144">
        <v>17537</v>
      </c>
      <c r="K9" s="144">
        <v>25364</v>
      </c>
      <c r="L9" s="144">
        <v>62072</v>
      </c>
      <c r="M9" s="144">
        <v>85360</v>
      </c>
      <c r="N9" s="144">
        <v>0</v>
      </c>
      <c r="O9" s="145">
        <v>112330</v>
      </c>
      <c r="P9" s="144">
        <v>357</v>
      </c>
      <c r="Q9" s="144">
        <v>1467</v>
      </c>
      <c r="R9" s="54" t="s">
        <v>606</v>
      </c>
    </row>
    <row r="10" spans="1:18" ht="12" customHeight="1">
      <c r="A10" s="15" t="s">
        <v>705</v>
      </c>
      <c r="B10" s="142">
        <v>527489</v>
      </c>
      <c r="C10" s="143">
        <v>173418</v>
      </c>
      <c r="D10" s="143">
        <v>86525</v>
      </c>
      <c r="E10" s="143">
        <v>15038</v>
      </c>
      <c r="F10" s="143">
        <v>71855</v>
      </c>
      <c r="G10" s="144">
        <v>174053</v>
      </c>
      <c r="H10" s="144">
        <v>25005</v>
      </c>
      <c r="I10" s="144">
        <v>39168</v>
      </c>
      <c r="J10" s="144">
        <v>21309</v>
      </c>
      <c r="K10" s="144">
        <v>26917</v>
      </c>
      <c r="L10" s="144">
        <v>61654</v>
      </c>
      <c r="M10" s="144">
        <v>83450</v>
      </c>
      <c r="N10" s="144">
        <v>0</v>
      </c>
      <c r="O10" s="145">
        <v>96568</v>
      </c>
      <c r="P10" s="144">
        <v>358</v>
      </c>
      <c r="Q10" s="144">
        <v>1473.4329608938547</v>
      </c>
      <c r="R10" s="54" t="s">
        <v>705</v>
      </c>
    </row>
    <row r="11" spans="1:18" ht="12" customHeight="1">
      <c r="A11" s="15" t="s">
        <v>796</v>
      </c>
      <c r="B11" s="142">
        <v>503385</v>
      </c>
      <c r="C11" s="143">
        <v>188187</v>
      </c>
      <c r="D11" s="143">
        <v>95136</v>
      </c>
      <c r="E11" s="143">
        <v>14424</v>
      </c>
      <c r="F11" s="143">
        <v>78627</v>
      </c>
      <c r="G11" s="144">
        <v>172188</v>
      </c>
      <c r="H11" s="144">
        <v>76014</v>
      </c>
      <c r="I11" s="144">
        <v>42153</v>
      </c>
      <c r="J11" s="144">
        <v>22422</v>
      </c>
      <c r="K11" s="144">
        <v>31599</v>
      </c>
      <c r="L11" s="144">
        <v>0</v>
      </c>
      <c r="M11" s="144">
        <v>76441</v>
      </c>
      <c r="N11" s="144">
        <v>0</v>
      </c>
      <c r="O11" s="145">
        <v>66569</v>
      </c>
      <c r="P11" s="144">
        <v>357</v>
      </c>
      <c r="Q11" s="144">
        <v>1410.0420168067226</v>
      </c>
      <c r="R11" s="54" t="s">
        <v>796</v>
      </c>
    </row>
    <row r="12" spans="1:18" ht="12" customHeight="1">
      <c r="A12" s="15" t="s">
        <v>811</v>
      </c>
      <c r="B12" s="142">
        <f>C12+G12+M12+N12+O12</f>
        <v>489936</v>
      </c>
      <c r="C12" s="143">
        <f>SUM(D12:F12)</f>
        <v>179694</v>
      </c>
      <c r="D12" s="143">
        <f>SUM(D14:D27)</f>
        <v>81586</v>
      </c>
      <c r="E12" s="143">
        <f>SUM(E14:E27)</f>
        <v>11049</v>
      </c>
      <c r="F12" s="143">
        <f>SUM(F14:F27)</f>
        <v>87059</v>
      </c>
      <c r="G12" s="143">
        <f>SUM(H12:L12)</f>
        <v>169486</v>
      </c>
      <c r="H12" s="143">
        <f t="shared" ref="H12:M12" si="0">SUM(H14:H27)</f>
        <v>77604</v>
      </c>
      <c r="I12" s="143">
        <f t="shared" si="0"/>
        <v>42814</v>
      </c>
      <c r="J12" s="143">
        <f t="shared" si="0"/>
        <v>21850</v>
      </c>
      <c r="K12" s="143">
        <f t="shared" si="0"/>
        <v>27218</v>
      </c>
      <c r="L12" s="143">
        <f t="shared" si="0"/>
        <v>0</v>
      </c>
      <c r="M12" s="143">
        <f t="shared" si="0"/>
        <v>75989</v>
      </c>
      <c r="N12" s="144">
        <v>0</v>
      </c>
      <c r="O12" s="145">
        <f>SUM(O14:O27)</f>
        <v>64767</v>
      </c>
      <c r="P12" s="144">
        <f>SUM(P14:P27)</f>
        <v>357</v>
      </c>
      <c r="Q12" s="144">
        <f>B12/P12</f>
        <v>1372.3697478991596</v>
      </c>
      <c r="R12" s="54" t="s">
        <v>811</v>
      </c>
    </row>
    <row r="13" spans="1:18" ht="12" customHeight="1">
      <c r="A13" s="15"/>
      <c r="B13" s="142"/>
      <c r="C13" s="143"/>
      <c r="D13" s="119"/>
      <c r="E13" s="119"/>
      <c r="F13" s="119"/>
      <c r="G13" s="144"/>
      <c r="H13" s="134"/>
      <c r="I13" s="134"/>
      <c r="J13" s="134"/>
      <c r="K13" s="134"/>
      <c r="L13" s="144"/>
      <c r="M13" s="134"/>
      <c r="N13" s="134"/>
      <c r="O13" s="232"/>
      <c r="P13" s="134"/>
      <c r="Q13" s="144"/>
      <c r="R13" s="55"/>
    </row>
    <row r="14" spans="1:18" ht="12" customHeight="1">
      <c r="A14" s="15" t="s">
        <v>812</v>
      </c>
      <c r="B14" s="142">
        <f>C14+G14+M14+N14+O14</f>
        <v>35935</v>
      </c>
      <c r="C14" s="145">
        <f t="shared" ref="C14:C27" si="1">SUM(D14:F14)</f>
        <v>14011</v>
      </c>
      <c r="D14" s="119">
        <v>7309</v>
      </c>
      <c r="E14" s="119">
        <v>406</v>
      </c>
      <c r="F14" s="119">
        <v>6296</v>
      </c>
      <c r="G14" s="145">
        <f t="shared" ref="G14:G27" si="2">SUM(H14:L14)</f>
        <v>11665</v>
      </c>
      <c r="H14" s="134">
        <v>4469</v>
      </c>
      <c r="I14" s="134">
        <v>3471</v>
      </c>
      <c r="J14" s="134">
        <v>1615</v>
      </c>
      <c r="K14" s="134">
        <v>2110</v>
      </c>
      <c r="L14" s="134">
        <v>0</v>
      </c>
      <c r="M14" s="144">
        <v>5327</v>
      </c>
      <c r="N14" s="144">
        <v>0</v>
      </c>
      <c r="O14" s="144">
        <v>4932</v>
      </c>
      <c r="P14" s="144">
        <v>29</v>
      </c>
      <c r="Q14" s="144">
        <f>B14/P14</f>
        <v>1239.1379310344828</v>
      </c>
      <c r="R14" s="28" t="str">
        <f>A14</f>
        <v>２９年　４月</v>
      </c>
    </row>
    <row r="15" spans="1:18" ht="12" customHeight="1">
      <c r="A15" s="15" t="s">
        <v>408</v>
      </c>
      <c r="B15" s="142">
        <f>C15+G15+M15+N15+O15</f>
        <v>37538</v>
      </c>
      <c r="C15" s="145">
        <f t="shared" si="1"/>
        <v>13535</v>
      </c>
      <c r="D15" s="119">
        <v>5380</v>
      </c>
      <c r="E15" s="119">
        <v>554</v>
      </c>
      <c r="F15" s="119">
        <v>7601</v>
      </c>
      <c r="G15" s="145">
        <f t="shared" si="2"/>
        <v>11849</v>
      </c>
      <c r="H15" s="134">
        <v>3972</v>
      </c>
      <c r="I15" s="134">
        <v>3821</v>
      </c>
      <c r="J15" s="134">
        <v>1839</v>
      </c>
      <c r="K15" s="134">
        <v>2217</v>
      </c>
      <c r="L15" s="134">
        <v>0</v>
      </c>
      <c r="M15" s="144">
        <v>6848</v>
      </c>
      <c r="N15" s="144">
        <v>0</v>
      </c>
      <c r="O15" s="144">
        <v>5306</v>
      </c>
      <c r="P15" s="144">
        <v>31</v>
      </c>
      <c r="Q15" s="144">
        <f>B15/P15</f>
        <v>1210.9032258064517</v>
      </c>
      <c r="R15" s="28" t="str">
        <f t="shared" ref="R15:R27" si="3">A15</f>
        <v>５月</v>
      </c>
    </row>
    <row r="16" spans="1:18" ht="12" customHeight="1">
      <c r="A16" s="15" t="s">
        <v>409</v>
      </c>
      <c r="B16" s="142">
        <f>C16+G16+M16+N16+O16</f>
        <v>40777</v>
      </c>
      <c r="C16" s="145">
        <f t="shared" si="1"/>
        <v>13287</v>
      </c>
      <c r="D16" s="119">
        <v>4140</v>
      </c>
      <c r="E16" s="119">
        <v>1611</v>
      </c>
      <c r="F16" s="119">
        <v>7536</v>
      </c>
      <c r="G16" s="145">
        <f t="shared" si="2"/>
        <v>15573</v>
      </c>
      <c r="H16" s="134">
        <v>7343</v>
      </c>
      <c r="I16" s="134">
        <v>3931</v>
      </c>
      <c r="J16" s="134">
        <v>1827</v>
      </c>
      <c r="K16" s="134">
        <v>2472</v>
      </c>
      <c r="L16" s="134">
        <v>0</v>
      </c>
      <c r="M16" s="144">
        <v>7322</v>
      </c>
      <c r="N16" s="144">
        <v>0</v>
      </c>
      <c r="O16" s="144">
        <v>4595</v>
      </c>
      <c r="P16" s="144">
        <v>30</v>
      </c>
      <c r="Q16" s="144">
        <f>B16/P16</f>
        <v>1359.2333333333333</v>
      </c>
      <c r="R16" s="28" t="str">
        <f t="shared" si="3"/>
        <v>６月</v>
      </c>
    </row>
    <row r="17" spans="1:18" ht="12" customHeight="1">
      <c r="A17" s="15" t="s">
        <v>410</v>
      </c>
      <c r="B17" s="142">
        <f>C17+G17+M17+N17+O17</f>
        <v>43450</v>
      </c>
      <c r="C17" s="145">
        <f t="shared" si="1"/>
        <v>15361</v>
      </c>
      <c r="D17" s="119">
        <v>6988</v>
      </c>
      <c r="E17" s="119">
        <v>575</v>
      </c>
      <c r="F17" s="119">
        <v>7798</v>
      </c>
      <c r="G17" s="145">
        <f t="shared" si="2"/>
        <v>14062</v>
      </c>
      <c r="H17" s="134">
        <v>6019</v>
      </c>
      <c r="I17" s="134">
        <v>3827</v>
      </c>
      <c r="J17" s="134">
        <v>1898</v>
      </c>
      <c r="K17" s="134">
        <v>2318</v>
      </c>
      <c r="L17" s="134">
        <v>0</v>
      </c>
      <c r="M17" s="144">
        <v>7454</v>
      </c>
      <c r="N17" s="144">
        <v>0</v>
      </c>
      <c r="O17" s="144">
        <v>6573</v>
      </c>
      <c r="P17" s="144">
        <v>31</v>
      </c>
      <c r="Q17" s="144">
        <f>B17/P17</f>
        <v>1401.6129032258063</v>
      </c>
      <c r="R17" s="28" t="str">
        <f t="shared" si="3"/>
        <v>７月</v>
      </c>
    </row>
    <row r="18" spans="1:18" ht="12" customHeight="1">
      <c r="A18" s="15"/>
      <c r="B18" s="142"/>
      <c r="C18" s="145"/>
      <c r="D18" s="119"/>
      <c r="E18" s="127"/>
      <c r="F18" s="119"/>
      <c r="G18" s="145"/>
      <c r="H18" s="127"/>
      <c r="I18" s="127"/>
      <c r="J18" s="127"/>
      <c r="K18" s="127"/>
      <c r="L18" s="134"/>
      <c r="M18" s="144"/>
      <c r="N18" s="127"/>
      <c r="O18" s="240"/>
      <c r="P18" s="144"/>
      <c r="Q18" s="144"/>
      <c r="R18" s="28"/>
    </row>
    <row r="19" spans="1:18" ht="12" customHeight="1">
      <c r="A19" s="15" t="s">
        <v>411</v>
      </c>
      <c r="B19" s="142">
        <f>C19+G19+M19+N19+O19</f>
        <v>56227</v>
      </c>
      <c r="C19" s="145">
        <f t="shared" si="1"/>
        <v>21164</v>
      </c>
      <c r="D19" s="119">
        <v>11410</v>
      </c>
      <c r="E19" s="119">
        <v>535</v>
      </c>
      <c r="F19" s="119">
        <v>9219</v>
      </c>
      <c r="G19" s="145">
        <f t="shared" si="2"/>
        <v>22939</v>
      </c>
      <c r="H19" s="134">
        <v>15737</v>
      </c>
      <c r="I19" s="134">
        <v>3639</v>
      </c>
      <c r="J19" s="134">
        <v>1199</v>
      </c>
      <c r="K19" s="134">
        <v>2364</v>
      </c>
      <c r="L19" s="134">
        <v>0</v>
      </c>
      <c r="M19" s="144">
        <v>6652</v>
      </c>
      <c r="N19" s="144">
        <v>0</v>
      </c>
      <c r="O19" s="144">
        <v>5472</v>
      </c>
      <c r="P19" s="144">
        <v>31</v>
      </c>
      <c r="Q19" s="144">
        <f>B19/P19</f>
        <v>1813.7741935483871</v>
      </c>
      <c r="R19" s="28" t="str">
        <f t="shared" si="3"/>
        <v>８月</v>
      </c>
    </row>
    <row r="20" spans="1:18" ht="12" customHeight="1">
      <c r="A20" s="15" t="s">
        <v>412</v>
      </c>
      <c r="B20" s="142">
        <f>C20+G20+M20+N20+O20</f>
        <v>44697</v>
      </c>
      <c r="C20" s="145">
        <f t="shared" si="1"/>
        <v>18615</v>
      </c>
      <c r="D20" s="119">
        <v>8559</v>
      </c>
      <c r="E20" s="119">
        <v>1593</v>
      </c>
      <c r="F20" s="119">
        <v>8463</v>
      </c>
      <c r="G20" s="145">
        <f t="shared" si="2"/>
        <v>12026</v>
      </c>
      <c r="H20" s="134">
        <v>4156</v>
      </c>
      <c r="I20" s="134">
        <v>3733</v>
      </c>
      <c r="J20" s="134">
        <v>1715</v>
      </c>
      <c r="K20" s="134">
        <v>2422</v>
      </c>
      <c r="L20" s="134">
        <v>0</v>
      </c>
      <c r="M20" s="144">
        <v>6907</v>
      </c>
      <c r="N20" s="144">
        <v>0</v>
      </c>
      <c r="O20" s="144">
        <v>7149</v>
      </c>
      <c r="P20" s="144">
        <v>30</v>
      </c>
      <c r="Q20" s="144">
        <f>B20/P20</f>
        <v>1489.9</v>
      </c>
      <c r="R20" s="28" t="str">
        <f t="shared" si="3"/>
        <v>９月</v>
      </c>
    </row>
    <row r="21" spans="1:18" ht="12" customHeight="1">
      <c r="A21" s="15" t="s">
        <v>413</v>
      </c>
      <c r="B21" s="142">
        <f>C21+G21+M21+N21+O21</f>
        <v>40929</v>
      </c>
      <c r="C21" s="145">
        <f t="shared" si="1"/>
        <v>14076</v>
      </c>
      <c r="D21" s="119">
        <v>6000</v>
      </c>
      <c r="E21" s="119">
        <v>450</v>
      </c>
      <c r="F21" s="119">
        <v>7626</v>
      </c>
      <c r="G21" s="145">
        <f t="shared" si="2"/>
        <v>15884</v>
      </c>
      <c r="H21" s="134">
        <v>7702</v>
      </c>
      <c r="I21" s="134">
        <v>3725</v>
      </c>
      <c r="J21" s="134">
        <v>2064</v>
      </c>
      <c r="K21" s="134">
        <v>2393</v>
      </c>
      <c r="L21" s="134">
        <v>0</v>
      </c>
      <c r="M21" s="144">
        <v>6046</v>
      </c>
      <c r="N21" s="144">
        <v>0</v>
      </c>
      <c r="O21" s="144">
        <v>4923</v>
      </c>
      <c r="P21" s="144">
        <v>30</v>
      </c>
      <c r="Q21" s="144">
        <f>B21/P21</f>
        <v>1364.3</v>
      </c>
      <c r="R21" s="28" t="str">
        <f t="shared" si="3"/>
        <v>１０月</v>
      </c>
    </row>
    <row r="22" spans="1:18" ht="12" customHeight="1">
      <c r="A22" s="15" t="s">
        <v>414</v>
      </c>
      <c r="B22" s="142">
        <f>C22+G22+M22+N22+O22</f>
        <v>47117</v>
      </c>
      <c r="C22" s="145">
        <f t="shared" si="1"/>
        <v>19607</v>
      </c>
      <c r="D22" s="119">
        <v>9003</v>
      </c>
      <c r="E22" s="119">
        <v>2492</v>
      </c>
      <c r="F22" s="119">
        <v>8112</v>
      </c>
      <c r="G22" s="145">
        <f t="shared" si="2"/>
        <v>14109</v>
      </c>
      <c r="H22" s="134">
        <v>5699</v>
      </c>
      <c r="I22" s="134">
        <v>3530</v>
      </c>
      <c r="J22" s="134">
        <v>2449</v>
      </c>
      <c r="K22" s="134">
        <v>2431</v>
      </c>
      <c r="L22" s="134">
        <v>0</v>
      </c>
      <c r="M22" s="144">
        <v>6888</v>
      </c>
      <c r="N22" s="144">
        <v>0</v>
      </c>
      <c r="O22" s="144">
        <v>6513</v>
      </c>
      <c r="P22" s="144">
        <v>30</v>
      </c>
      <c r="Q22" s="144">
        <f>B22/P22</f>
        <v>1570.5666666666666</v>
      </c>
      <c r="R22" s="28" t="str">
        <f t="shared" si="3"/>
        <v>１１月</v>
      </c>
    </row>
    <row r="23" spans="1:18" ht="12" customHeight="1">
      <c r="A23" s="15"/>
      <c r="B23" s="142"/>
      <c r="C23" s="145"/>
      <c r="D23" s="119"/>
      <c r="E23" s="127"/>
      <c r="F23" s="119"/>
      <c r="G23" s="145"/>
      <c r="H23" s="127"/>
      <c r="I23" s="127"/>
      <c r="J23" s="134"/>
      <c r="K23" s="127"/>
      <c r="L23" s="134"/>
      <c r="M23" s="144"/>
      <c r="N23" s="144"/>
      <c r="O23" s="240"/>
      <c r="P23" s="144"/>
      <c r="Q23" s="144"/>
      <c r="R23" s="28"/>
    </row>
    <row r="24" spans="1:18" ht="12" customHeight="1">
      <c r="A24" s="15" t="s">
        <v>415</v>
      </c>
      <c r="B24" s="142">
        <f>C24+G24+M24+N24+O24</f>
        <v>35212</v>
      </c>
      <c r="C24" s="145">
        <f t="shared" si="1"/>
        <v>13543</v>
      </c>
      <c r="D24" s="119">
        <v>8330</v>
      </c>
      <c r="E24" s="119">
        <v>339</v>
      </c>
      <c r="F24" s="119">
        <v>4874</v>
      </c>
      <c r="G24" s="145">
        <f t="shared" si="2"/>
        <v>12043</v>
      </c>
      <c r="H24" s="134">
        <v>4913</v>
      </c>
      <c r="I24" s="134">
        <v>3062</v>
      </c>
      <c r="J24" s="134">
        <v>1865</v>
      </c>
      <c r="K24" s="134">
        <v>2203</v>
      </c>
      <c r="L24" s="134">
        <v>0</v>
      </c>
      <c r="M24" s="144">
        <v>5634</v>
      </c>
      <c r="N24" s="144">
        <v>0</v>
      </c>
      <c r="O24" s="144">
        <v>3992</v>
      </c>
      <c r="P24" s="144">
        <v>28</v>
      </c>
      <c r="Q24" s="144">
        <f>B24/P24</f>
        <v>1257.5714285714287</v>
      </c>
      <c r="R24" s="28" t="str">
        <f t="shared" si="3"/>
        <v>１２月</v>
      </c>
    </row>
    <row r="25" spans="1:18" ht="12" customHeight="1">
      <c r="A25" s="15" t="s">
        <v>813</v>
      </c>
      <c r="B25" s="142">
        <f>C25+G25+M25+N25+O25</f>
        <v>36112</v>
      </c>
      <c r="C25" s="145">
        <f t="shared" si="1"/>
        <v>10642</v>
      </c>
      <c r="D25" s="119">
        <v>3167</v>
      </c>
      <c r="E25" s="119">
        <v>1429</v>
      </c>
      <c r="F25" s="119">
        <v>6046</v>
      </c>
      <c r="G25" s="145">
        <f t="shared" si="2"/>
        <v>15245</v>
      </c>
      <c r="H25" s="134">
        <v>8392</v>
      </c>
      <c r="I25" s="134">
        <v>3087</v>
      </c>
      <c r="J25" s="134">
        <v>1707</v>
      </c>
      <c r="K25" s="134">
        <v>2059</v>
      </c>
      <c r="L25" s="134">
        <v>0</v>
      </c>
      <c r="M25" s="144">
        <v>5240</v>
      </c>
      <c r="N25" s="144">
        <v>0</v>
      </c>
      <c r="O25" s="144">
        <v>4985</v>
      </c>
      <c r="P25" s="144">
        <v>28</v>
      </c>
      <c r="Q25" s="144">
        <f>B25/P25</f>
        <v>1289.7142857142858</v>
      </c>
      <c r="R25" s="28" t="str">
        <f t="shared" si="3"/>
        <v>３０年　１月</v>
      </c>
    </row>
    <row r="26" spans="1:18" ht="12" customHeight="1">
      <c r="A26" s="15" t="s">
        <v>416</v>
      </c>
      <c r="B26" s="142">
        <f>C26+G26+M26+N26+O26</f>
        <v>34852</v>
      </c>
      <c r="C26" s="145">
        <f t="shared" si="1"/>
        <v>13125</v>
      </c>
      <c r="D26" s="119">
        <v>4810</v>
      </c>
      <c r="E26" s="119">
        <v>996</v>
      </c>
      <c r="F26" s="119">
        <v>7319</v>
      </c>
      <c r="G26" s="145">
        <f t="shared" si="2"/>
        <v>10958</v>
      </c>
      <c r="H26" s="134">
        <v>3600</v>
      </c>
      <c r="I26" s="134">
        <v>3305</v>
      </c>
      <c r="J26" s="134">
        <v>2048</v>
      </c>
      <c r="K26" s="134">
        <v>2005</v>
      </c>
      <c r="L26" s="134">
        <v>0</v>
      </c>
      <c r="M26" s="144">
        <v>5856</v>
      </c>
      <c r="N26" s="144">
        <v>0</v>
      </c>
      <c r="O26" s="144">
        <v>4913</v>
      </c>
      <c r="P26" s="144">
        <v>28</v>
      </c>
      <c r="Q26" s="144">
        <f>B26/P26</f>
        <v>1244.7142857142858</v>
      </c>
      <c r="R26" s="28" t="str">
        <f t="shared" si="3"/>
        <v>２月</v>
      </c>
    </row>
    <row r="27" spans="1:18" ht="12" customHeight="1" thickBot="1">
      <c r="A27" s="3" t="s">
        <v>417</v>
      </c>
      <c r="B27" s="142">
        <f>C27+G27+M27+N27+O27</f>
        <v>37090</v>
      </c>
      <c r="C27" s="146">
        <f t="shared" si="1"/>
        <v>12728</v>
      </c>
      <c r="D27" s="119">
        <v>6490</v>
      </c>
      <c r="E27" s="119">
        <v>69</v>
      </c>
      <c r="F27" s="119">
        <v>6169</v>
      </c>
      <c r="G27" s="146">
        <f t="shared" si="2"/>
        <v>13133</v>
      </c>
      <c r="H27" s="134">
        <v>5602</v>
      </c>
      <c r="I27" s="134">
        <v>3683</v>
      </c>
      <c r="J27" s="134">
        <v>1624</v>
      </c>
      <c r="K27" s="134">
        <v>2224</v>
      </c>
      <c r="L27" s="148">
        <v>0</v>
      </c>
      <c r="M27" s="144">
        <v>5815</v>
      </c>
      <c r="N27" s="144">
        <v>0</v>
      </c>
      <c r="O27" s="147">
        <v>5414</v>
      </c>
      <c r="P27" s="147">
        <v>31</v>
      </c>
      <c r="Q27" s="144">
        <f>B27/P27</f>
        <v>1196.4516129032259</v>
      </c>
      <c r="R27" s="53" t="str">
        <f t="shared" si="3"/>
        <v>３月</v>
      </c>
    </row>
    <row r="28" spans="1:18" ht="13.5" customHeight="1">
      <c r="A28" s="727" t="s">
        <v>734</v>
      </c>
      <c r="B28" s="728"/>
      <c r="C28" s="728"/>
      <c r="D28" s="728"/>
      <c r="E28" s="728"/>
      <c r="F28" s="728"/>
      <c r="G28" s="728"/>
      <c r="H28" s="728"/>
      <c r="I28" s="728"/>
      <c r="J28" s="727"/>
      <c r="K28" s="727"/>
      <c r="L28" s="727"/>
      <c r="M28" s="727"/>
      <c r="N28" s="727"/>
      <c r="O28" s="729"/>
      <c r="P28" s="727"/>
      <c r="Q28" s="727"/>
      <c r="R28" s="727"/>
    </row>
    <row r="29" spans="1:18" ht="13.5" customHeight="1">
      <c r="A29" s="736" t="s">
        <v>584</v>
      </c>
      <c r="B29" s="736"/>
      <c r="C29" s="736"/>
      <c r="D29" s="736"/>
      <c r="E29" s="736"/>
      <c r="F29" s="736"/>
      <c r="G29" s="736"/>
      <c r="H29" s="736"/>
      <c r="I29" s="736"/>
      <c r="J29" s="739" t="s">
        <v>646</v>
      </c>
      <c r="K29" s="736"/>
      <c r="L29" s="736"/>
      <c r="M29" s="736"/>
      <c r="N29" s="736"/>
      <c r="O29" s="736"/>
      <c r="P29" s="736"/>
      <c r="Q29" s="736"/>
      <c r="R29" s="736"/>
    </row>
    <row r="30" spans="1:18">
      <c r="A30" s="736" t="s">
        <v>718</v>
      </c>
      <c r="B30" s="736"/>
      <c r="C30" s="736"/>
      <c r="D30" s="736"/>
      <c r="E30" s="736"/>
      <c r="F30" s="736"/>
      <c r="G30" s="736"/>
      <c r="H30" s="736"/>
      <c r="I30" s="736"/>
      <c r="J30" s="736" t="s">
        <v>645</v>
      </c>
      <c r="K30" s="736"/>
      <c r="L30" s="736"/>
      <c r="M30" s="736"/>
      <c r="N30" s="736"/>
      <c r="O30" s="736"/>
      <c r="P30" s="736"/>
      <c r="Q30" s="736"/>
      <c r="R30" s="736"/>
    </row>
    <row r="31" spans="1:18">
      <c r="B31" s="362"/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</row>
    <row r="32" spans="1:18">
      <c r="B32" s="362"/>
      <c r="C32" s="362"/>
      <c r="G32" s="362"/>
    </row>
    <row r="33" spans="2:7">
      <c r="B33" s="362"/>
      <c r="C33" s="362"/>
      <c r="G33" s="362"/>
    </row>
    <row r="34" spans="2:7">
      <c r="B34" s="362"/>
      <c r="C34" s="362"/>
      <c r="G34" s="362"/>
    </row>
    <row r="35" spans="2:7">
      <c r="B35" s="362"/>
      <c r="C35" s="362"/>
      <c r="G35" s="362"/>
    </row>
    <row r="36" spans="2:7">
      <c r="B36" s="362"/>
      <c r="C36" s="362"/>
      <c r="G36" s="362"/>
    </row>
    <row r="37" spans="2:7">
      <c r="B37" s="362"/>
      <c r="C37" s="362"/>
      <c r="G37" s="362"/>
    </row>
    <row r="38" spans="2:7">
      <c r="B38" s="362"/>
      <c r="C38" s="362"/>
      <c r="G38" s="362"/>
    </row>
    <row r="39" spans="2:7">
      <c r="B39" s="362"/>
      <c r="C39" s="362"/>
      <c r="G39" s="362"/>
    </row>
    <row r="40" spans="2:7">
      <c r="B40" s="362"/>
      <c r="C40" s="362"/>
      <c r="G40" s="362"/>
    </row>
    <row r="41" spans="2:7">
      <c r="B41" s="362"/>
      <c r="C41" s="362"/>
      <c r="G41" s="362"/>
    </row>
    <row r="42" spans="2:7">
      <c r="B42" s="362"/>
      <c r="C42" s="362"/>
      <c r="G42" s="362"/>
    </row>
    <row r="43" spans="2:7">
      <c r="B43" s="362"/>
      <c r="C43" s="362"/>
      <c r="G43" s="362"/>
    </row>
    <row r="44" spans="2:7">
      <c r="B44" s="362"/>
      <c r="C44" s="362"/>
      <c r="G44" s="362"/>
    </row>
    <row r="45" spans="2:7">
      <c r="B45" s="362"/>
      <c r="C45" s="362"/>
      <c r="G45" s="362"/>
    </row>
    <row r="46" spans="2:7">
      <c r="B46" s="362"/>
      <c r="C46" s="362"/>
      <c r="G46" s="362"/>
    </row>
    <row r="47" spans="2:7">
      <c r="B47" s="362"/>
      <c r="C47" s="362"/>
      <c r="G47" s="362"/>
    </row>
  </sheetData>
  <mergeCells count="27">
    <mergeCell ref="A30:I30"/>
    <mergeCell ref="J30:R30"/>
    <mergeCell ref="J1:R1"/>
    <mergeCell ref="B4:B7"/>
    <mergeCell ref="C4:F4"/>
    <mergeCell ref="A4:A7"/>
    <mergeCell ref="G4:I4"/>
    <mergeCell ref="A29:I29"/>
    <mergeCell ref="J29:R29"/>
    <mergeCell ref="J3:R3"/>
    <mergeCell ref="A1:I1"/>
    <mergeCell ref="N6:N7"/>
    <mergeCell ref="N4:N5"/>
    <mergeCell ref="A3:I3"/>
    <mergeCell ref="D5:D7"/>
    <mergeCell ref="J4:L4"/>
    <mergeCell ref="M4:M7"/>
    <mergeCell ref="P6:P7"/>
    <mergeCell ref="O4:O7"/>
    <mergeCell ref="A28:I28"/>
    <mergeCell ref="J28:R28"/>
    <mergeCell ref="Q6:Q7"/>
    <mergeCell ref="P4:P5"/>
    <mergeCell ref="R4:R7"/>
    <mergeCell ref="Q4:Q5"/>
    <mergeCell ref="J5:J7"/>
    <mergeCell ref="I5:I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fitToWidth="2" orientation="portrait" r:id="rId1"/>
  <headerFooter alignWithMargins="0"/>
  <colBreaks count="1" manualBreakCount="1">
    <brk id="9" max="1048575" man="1"/>
  </colBreaks>
  <ignoredErrors>
    <ignoredError sqref="G12:G13" formula="1"/>
    <ignoredError sqref="G14:G27" formula="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sqref="A1:M1"/>
    </sheetView>
  </sheetViews>
  <sheetFormatPr defaultColWidth="1.375" defaultRowHeight="10.5"/>
  <cols>
    <col min="1" max="1" width="9.625" style="8" customWidth="1"/>
    <col min="2" max="2" width="5.75" style="8" customWidth="1"/>
    <col min="3" max="5" width="7.25" style="8" customWidth="1"/>
    <col min="6" max="6" width="7.5" style="8" customWidth="1"/>
    <col min="7" max="8" width="7.25" style="8" customWidth="1"/>
    <col min="9" max="9" width="7.5" style="8" customWidth="1"/>
    <col min="10" max="11" width="7.25" style="8" customWidth="1"/>
    <col min="12" max="12" width="7.5" style="8" customWidth="1"/>
    <col min="13" max="13" width="7" style="8" customWidth="1"/>
    <col min="14" max="16384" width="1.375" style="8"/>
  </cols>
  <sheetData>
    <row r="1" spans="1:13" ht="17.25" customHeight="1">
      <c r="A1" s="630" t="s">
        <v>749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</row>
    <row r="2" spans="1:13" s="9" customFormat="1" ht="7.5" customHeight="1">
      <c r="A2" s="51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9" customFormat="1" ht="13.5" customHeight="1">
      <c r="A3" s="18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9" customFormat="1" ht="13.5">
      <c r="A4" s="647" t="s">
        <v>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</row>
    <row r="5" spans="1:13" ht="11.25" customHeight="1" thickBot="1">
      <c r="M5" s="57" t="s">
        <v>3</v>
      </c>
    </row>
    <row r="6" spans="1:13" ht="11.25" customHeight="1">
      <c r="A6" s="687" t="s">
        <v>562</v>
      </c>
      <c r="B6" s="747" t="s">
        <v>42</v>
      </c>
      <c r="C6" s="753" t="s">
        <v>4</v>
      </c>
      <c r="D6" s="754" t="s">
        <v>735</v>
      </c>
      <c r="E6" s="626"/>
      <c r="F6" s="626"/>
      <c r="G6" s="626"/>
      <c r="H6" s="626"/>
      <c r="I6" s="626"/>
      <c r="J6" s="626"/>
      <c r="K6" s="626"/>
      <c r="L6" s="627"/>
      <c r="M6" s="750" t="s">
        <v>6</v>
      </c>
    </row>
    <row r="7" spans="1:13" ht="11.25" customHeight="1">
      <c r="A7" s="562"/>
      <c r="B7" s="748"/>
      <c r="C7" s="748"/>
      <c r="D7" s="742" t="s">
        <v>442</v>
      </c>
      <c r="E7" s="743"/>
      <c r="F7" s="744"/>
      <c r="G7" s="742" t="s">
        <v>28</v>
      </c>
      <c r="H7" s="743"/>
      <c r="I7" s="744"/>
      <c r="J7" s="742" t="s">
        <v>29</v>
      </c>
      <c r="K7" s="745"/>
      <c r="L7" s="744"/>
      <c r="M7" s="751"/>
    </row>
    <row r="8" spans="1:13" ht="11.25" customHeight="1">
      <c r="A8" s="542"/>
      <c r="B8" s="749"/>
      <c r="C8" s="749"/>
      <c r="D8" s="137" t="s">
        <v>9</v>
      </c>
      <c r="E8" s="137" t="s">
        <v>10</v>
      </c>
      <c r="F8" s="205" t="s">
        <v>529</v>
      </c>
      <c r="G8" s="137" t="s">
        <v>9</v>
      </c>
      <c r="H8" s="137" t="s">
        <v>10</v>
      </c>
      <c r="I8" s="205" t="s">
        <v>529</v>
      </c>
      <c r="J8" s="137" t="s">
        <v>9</v>
      </c>
      <c r="K8" s="162" t="s">
        <v>10</v>
      </c>
      <c r="L8" s="205" t="s">
        <v>529</v>
      </c>
      <c r="M8" s="752"/>
    </row>
    <row r="9" spans="1:13" ht="6" customHeight="1">
      <c r="A9" s="10"/>
      <c r="B9" s="178"/>
      <c r="C9" s="170"/>
      <c r="D9" s="140"/>
      <c r="E9" s="140"/>
      <c r="F9" s="140"/>
      <c r="G9" s="140"/>
      <c r="H9" s="140"/>
      <c r="I9" s="140"/>
      <c r="J9" s="140"/>
      <c r="K9" s="140"/>
      <c r="L9" s="140"/>
      <c r="M9" s="134"/>
    </row>
    <row r="10" spans="1:13" ht="11.25" customHeight="1">
      <c r="A10" s="467" t="s">
        <v>901</v>
      </c>
      <c r="B10" s="168">
        <v>352</v>
      </c>
      <c r="C10" s="145">
        <v>99712</v>
      </c>
      <c r="D10" s="145">
        <v>29384</v>
      </c>
      <c r="E10" s="145">
        <v>14339</v>
      </c>
      <c r="F10" s="145">
        <v>1373</v>
      </c>
      <c r="G10" s="145">
        <v>333</v>
      </c>
      <c r="H10" s="145">
        <v>3665</v>
      </c>
      <c r="I10" s="145">
        <v>333</v>
      </c>
      <c r="J10" s="145">
        <v>3805</v>
      </c>
      <c r="K10" s="145">
        <v>26291</v>
      </c>
      <c r="L10" s="145">
        <v>1252</v>
      </c>
      <c r="M10" s="145">
        <v>18937</v>
      </c>
    </row>
    <row r="11" spans="1:13" ht="11.25" customHeight="1">
      <c r="A11" s="29" t="s">
        <v>611</v>
      </c>
      <c r="B11" s="168">
        <v>352</v>
      </c>
      <c r="C11" s="145">
        <v>104081</v>
      </c>
      <c r="D11" s="145">
        <v>35561</v>
      </c>
      <c r="E11" s="145">
        <v>11869</v>
      </c>
      <c r="F11" s="145">
        <v>1295</v>
      </c>
      <c r="G11" s="145">
        <v>529</v>
      </c>
      <c r="H11" s="145">
        <v>4939</v>
      </c>
      <c r="I11" s="145">
        <v>390</v>
      </c>
      <c r="J11" s="145">
        <v>8762</v>
      </c>
      <c r="K11" s="145">
        <v>27865</v>
      </c>
      <c r="L11" s="145">
        <v>1531</v>
      </c>
      <c r="M11" s="145">
        <v>11340</v>
      </c>
    </row>
    <row r="12" spans="1:13" s="270" customFormat="1" ht="11.25" customHeight="1">
      <c r="A12" s="273" t="s">
        <v>644</v>
      </c>
      <c r="B12" s="168">
        <v>354</v>
      </c>
      <c r="C12" s="145">
        <v>97349</v>
      </c>
      <c r="D12" s="145">
        <v>27033</v>
      </c>
      <c r="E12" s="145">
        <v>21763</v>
      </c>
      <c r="F12" s="145">
        <v>769</v>
      </c>
      <c r="G12" s="145">
        <v>551</v>
      </c>
      <c r="H12" s="145">
        <v>3972</v>
      </c>
      <c r="I12" s="145">
        <v>1</v>
      </c>
      <c r="J12" s="145">
        <v>3104</v>
      </c>
      <c r="K12" s="145">
        <v>24578</v>
      </c>
      <c r="L12" s="145">
        <v>993</v>
      </c>
      <c r="M12" s="145">
        <v>14585</v>
      </c>
    </row>
    <row r="13" spans="1:13" s="465" customFormat="1" ht="11.25" customHeight="1">
      <c r="A13" s="467" t="s">
        <v>706</v>
      </c>
      <c r="B13" s="168">
        <v>365</v>
      </c>
      <c r="C13" s="145">
        <v>89898</v>
      </c>
      <c r="D13" s="145">
        <v>40719</v>
      </c>
      <c r="E13" s="145">
        <v>6342</v>
      </c>
      <c r="F13" s="145">
        <v>1068</v>
      </c>
      <c r="G13" s="145">
        <v>228</v>
      </c>
      <c r="H13" s="145">
        <v>2973</v>
      </c>
      <c r="I13" s="145">
        <v>0</v>
      </c>
      <c r="J13" s="145">
        <v>4713</v>
      </c>
      <c r="K13" s="145">
        <v>22656</v>
      </c>
      <c r="L13" s="145">
        <v>457</v>
      </c>
      <c r="M13" s="145">
        <v>10742</v>
      </c>
    </row>
    <row r="14" spans="1:13" ht="11.25" customHeight="1">
      <c r="A14" s="29" t="s">
        <v>841</v>
      </c>
      <c r="B14" s="168">
        <f>SUM(B16:B27)</f>
        <v>354</v>
      </c>
      <c r="C14" s="145">
        <f t="shared" ref="C14:M14" si="0">SUM(C16:C27)</f>
        <v>88283</v>
      </c>
      <c r="D14" s="145">
        <f t="shared" si="0"/>
        <v>24541</v>
      </c>
      <c r="E14" s="145">
        <f t="shared" si="0"/>
        <v>18108</v>
      </c>
      <c r="F14" s="145">
        <f t="shared" si="0"/>
        <v>1103</v>
      </c>
      <c r="G14" s="145">
        <f t="shared" si="0"/>
        <v>356</v>
      </c>
      <c r="H14" s="145">
        <f t="shared" si="0"/>
        <v>2743</v>
      </c>
      <c r="I14" s="145">
        <f>SUM(I16:I27)</f>
        <v>121</v>
      </c>
      <c r="J14" s="145">
        <f>SUM(J16:J27)</f>
        <v>2566</v>
      </c>
      <c r="K14" s="145">
        <f t="shared" si="0"/>
        <v>24567</v>
      </c>
      <c r="L14" s="145">
        <f>SUM(L16:L27)</f>
        <v>269</v>
      </c>
      <c r="M14" s="145">
        <f t="shared" si="0"/>
        <v>13909</v>
      </c>
    </row>
    <row r="15" spans="1:13" ht="6" customHeight="1">
      <c r="A15" s="10"/>
      <c r="B15" s="169"/>
      <c r="C15" s="170"/>
      <c r="D15" s="140"/>
      <c r="E15" s="140"/>
      <c r="F15" s="140"/>
      <c r="G15" s="140"/>
      <c r="H15" s="140"/>
      <c r="I15" s="140"/>
      <c r="J15" s="140"/>
      <c r="K15" s="140"/>
      <c r="L15" s="140"/>
      <c r="M15" s="134"/>
    </row>
    <row r="16" spans="1:13" ht="11.25" customHeight="1">
      <c r="A16" s="171" t="s">
        <v>902</v>
      </c>
      <c r="B16" s="169">
        <v>29</v>
      </c>
      <c r="C16" s="170">
        <v>5373</v>
      </c>
      <c r="D16" s="140">
        <v>2095</v>
      </c>
      <c r="E16" s="140">
        <v>1565</v>
      </c>
      <c r="F16" s="140">
        <v>258</v>
      </c>
      <c r="G16" s="140">
        <v>22</v>
      </c>
      <c r="H16" s="140">
        <v>19</v>
      </c>
      <c r="I16" s="140">
        <v>14</v>
      </c>
      <c r="J16" s="140">
        <v>117</v>
      </c>
      <c r="K16" s="140">
        <v>871</v>
      </c>
      <c r="L16" s="127">
        <v>44</v>
      </c>
      <c r="M16" s="140">
        <v>368</v>
      </c>
    </row>
    <row r="17" spans="1:13" ht="11.25" customHeight="1">
      <c r="A17" s="10" t="s">
        <v>446</v>
      </c>
      <c r="B17" s="169">
        <v>30</v>
      </c>
      <c r="C17" s="170">
        <v>10991</v>
      </c>
      <c r="D17" s="140">
        <v>2249</v>
      </c>
      <c r="E17" s="140">
        <v>2225</v>
      </c>
      <c r="F17" s="140">
        <v>50</v>
      </c>
      <c r="G17" s="140">
        <v>109</v>
      </c>
      <c r="H17" s="140">
        <v>355</v>
      </c>
      <c r="I17" s="140">
        <v>5</v>
      </c>
      <c r="J17" s="140">
        <v>512</v>
      </c>
      <c r="K17" s="140">
        <v>4499</v>
      </c>
      <c r="L17" s="127">
        <v>8</v>
      </c>
      <c r="M17" s="140">
        <v>979</v>
      </c>
    </row>
    <row r="18" spans="1:13" ht="11.25" customHeight="1">
      <c r="A18" s="10" t="s">
        <v>447</v>
      </c>
      <c r="B18" s="169">
        <v>29</v>
      </c>
      <c r="C18" s="170">
        <v>7914</v>
      </c>
      <c r="D18" s="140">
        <v>1532</v>
      </c>
      <c r="E18" s="140">
        <v>1503</v>
      </c>
      <c r="F18" s="140">
        <v>43</v>
      </c>
      <c r="G18" s="140">
        <v>57</v>
      </c>
      <c r="H18" s="140">
        <v>143</v>
      </c>
      <c r="I18" s="140">
        <v>6</v>
      </c>
      <c r="J18" s="140">
        <v>147</v>
      </c>
      <c r="K18" s="140">
        <v>2727</v>
      </c>
      <c r="L18" s="127">
        <v>10</v>
      </c>
      <c r="M18" s="140">
        <v>1746</v>
      </c>
    </row>
    <row r="19" spans="1:13" ht="11.25" customHeight="1">
      <c r="A19" s="10" t="s">
        <v>448</v>
      </c>
      <c r="B19" s="169">
        <v>30</v>
      </c>
      <c r="C19" s="170">
        <v>4891</v>
      </c>
      <c r="D19" s="140">
        <v>1735</v>
      </c>
      <c r="E19" s="140">
        <v>1383</v>
      </c>
      <c r="F19" s="140">
        <v>90</v>
      </c>
      <c r="G19" s="140">
        <v>8</v>
      </c>
      <c r="H19" s="140">
        <v>50</v>
      </c>
      <c r="I19" s="140">
        <v>15</v>
      </c>
      <c r="J19" s="140">
        <v>128</v>
      </c>
      <c r="K19" s="140">
        <v>276</v>
      </c>
      <c r="L19" s="127">
        <v>26</v>
      </c>
      <c r="M19" s="140">
        <v>1180</v>
      </c>
    </row>
    <row r="20" spans="1:13" ht="11.25" customHeight="1">
      <c r="A20" s="10" t="s">
        <v>449</v>
      </c>
      <c r="B20" s="169">
        <v>31</v>
      </c>
      <c r="C20" s="170">
        <v>7583</v>
      </c>
      <c r="D20" s="140">
        <v>2911</v>
      </c>
      <c r="E20" s="140">
        <v>1392</v>
      </c>
      <c r="F20" s="140">
        <v>180</v>
      </c>
      <c r="G20" s="140">
        <v>94</v>
      </c>
      <c r="H20" s="140">
        <v>3</v>
      </c>
      <c r="I20" s="140">
        <v>37</v>
      </c>
      <c r="J20" s="140">
        <v>504</v>
      </c>
      <c r="K20" s="140">
        <v>327</v>
      </c>
      <c r="L20" s="127">
        <v>110</v>
      </c>
      <c r="M20" s="140">
        <v>2025</v>
      </c>
    </row>
    <row r="21" spans="1:13" ht="11.25" customHeight="1">
      <c r="A21" s="10" t="s">
        <v>450</v>
      </c>
      <c r="B21" s="169">
        <v>29</v>
      </c>
      <c r="C21" s="170">
        <v>8204</v>
      </c>
      <c r="D21" s="140">
        <v>1653</v>
      </c>
      <c r="E21" s="140">
        <v>1512</v>
      </c>
      <c r="F21" s="140">
        <v>70</v>
      </c>
      <c r="G21" s="140">
        <v>4</v>
      </c>
      <c r="H21" s="140">
        <v>84</v>
      </c>
      <c r="I21" s="140">
        <v>5</v>
      </c>
      <c r="J21" s="140">
        <v>156</v>
      </c>
      <c r="K21" s="140">
        <v>3058</v>
      </c>
      <c r="L21" s="127">
        <v>10</v>
      </c>
      <c r="M21" s="140">
        <v>1652</v>
      </c>
    </row>
    <row r="22" spans="1:13" ht="11.25" customHeight="1">
      <c r="A22" s="10" t="s">
        <v>451</v>
      </c>
      <c r="B22" s="169">
        <v>30</v>
      </c>
      <c r="C22" s="170">
        <v>13500</v>
      </c>
      <c r="D22" s="140">
        <v>2330</v>
      </c>
      <c r="E22" s="140">
        <v>2052</v>
      </c>
      <c r="F22" s="140">
        <v>75</v>
      </c>
      <c r="G22" s="140">
        <v>8</v>
      </c>
      <c r="H22" s="140">
        <v>532</v>
      </c>
      <c r="I22" s="140">
        <v>6</v>
      </c>
      <c r="J22" s="140">
        <v>245</v>
      </c>
      <c r="K22" s="140">
        <v>6377</v>
      </c>
      <c r="L22" s="127">
        <v>10</v>
      </c>
      <c r="M22" s="140">
        <v>1865</v>
      </c>
    </row>
    <row r="23" spans="1:13" ht="11.25" customHeight="1">
      <c r="A23" s="10" t="s">
        <v>452</v>
      </c>
      <c r="B23" s="169">
        <v>29</v>
      </c>
      <c r="C23" s="170">
        <v>13085</v>
      </c>
      <c r="D23" s="140">
        <v>2852</v>
      </c>
      <c r="E23" s="140">
        <v>2463</v>
      </c>
      <c r="F23" s="140">
        <v>100</v>
      </c>
      <c r="G23" s="140">
        <v>6</v>
      </c>
      <c r="H23" s="140">
        <v>753</v>
      </c>
      <c r="I23" s="140">
        <v>9</v>
      </c>
      <c r="J23" s="140">
        <v>145</v>
      </c>
      <c r="K23" s="140">
        <v>4773</v>
      </c>
      <c r="L23" s="127">
        <v>15</v>
      </c>
      <c r="M23" s="140">
        <v>1969</v>
      </c>
    </row>
    <row r="24" spans="1:13" ht="11.25" customHeight="1">
      <c r="A24" s="10" t="s">
        <v>453</v>
      </c>
      <c r="B24" s="169">
        <v>30</v>
      </c>
      <c r="C24" s="170">
        <v>4013</v>
      </c>
      <c r="D24" s="140">
        <v>1541</v>
      </c>
      <c r="E24" s="140">
        <v>825</v>
      </c>
      <c r="F24" s="140">
        <v>70</v>
      </c>
      <c r="G24" s="140">
        <v>6</v>
      </c>
      <c r="H24" s="140">
        <v>119</v>
      </c>
      <c r="I24" s="140">
        <v>4</v>
      </c>
      <c r="J24" s="140">
        <v>219</v>
      </c>
      <c r="K24" s="140">
        <v>758</v>
      </c>
      <c r="L24" s="127">
        <v>6</v>
      </c>
      <c r="M24" s="140">
        <v>465</v>
      </c>
    </row>
    <row r="25" spans="1:13" ht="11.25" customHeight="1">
      <c r="A25" s="10" t="s">
        <v>903</v>
      </c>
      <c r="B25" s="169">
        <v>30</v>
      </c>
      <c r="C25" s="170">
        <v>3317</v>
      </c>
      <c r="D25" s="140">
        <v>1562</v>
      </c>
      <c r="E25" s="140">
        <v>832</v>
      </c>
      <c r="F25" s="140">
        <v>66</v>
      </c>
      <c r="G25" s="140">
        <v>5</v>
      </c>
      <c r="H25" s="140">
        <v>64</v>
      </c>
      <c r="I25" s="140">
        <v>6</v>
      </c>
      <c r="J25" s="140">
        <v>107</v>
      </c>
      <c r="K25" s="140">
        <v>138</v>
      </c>
      <c r="L25" s="127">
        <v>9</v>
      </c>
      <c r="M25" s="140">
        <v>528</v>
      </c>
    </row>
    <row r="26" spans="1:13" ht="11.25" customHeight="1">
      <c r="A26" s="10" t="s">
        <v>444</v>
      </c>
      <c r="B26" s="169">
        <v>27</v>
      </c>
      <c r="C26" s="170">
        <v>4496</v>
      </c>
      <c r="D26" s="140">
        <v>1837</v>
      </c>
      <c r="E26" s="140">
        <v>1168</v>
      </c>
      <c r="F26" s="140">
        <v>45</v>
      </c>
      <c r="G26" s="140">
        <v>17</v>
      </c>
      <c r="H26" s="140">
        <v>290</v>
      </c>
      <c r="I26" s="140">
        <v>4</v>
      </c>
      <c r="J26" s="140">
        <v>111</v>
      </c>
      <c r="K26" s="140">
        <v>295</v>
      </c>
      <c r="L26" s="127">
        <v>6</v>
      </c>
      <c r="M26" s="140">
        <v>723</v>
      </c>
    </row>
    <row r="27" spans="1:13" ht="11.25" customHeight="1">
      <c r="A27" s="29" t="s">
        <v>445</v>
      </c>
      <c r="B27" s="169">
        <v>30</v>
      </c>
      <c r="C27" s="170">
        <v>4916</v>
      </c>
      <c r="D27" s="140">
        <v>2244</v>
      </c>
      <c r="E27" s="140">
        <v>1188</v>
      </c>
      <c r="F27" s="140">
        <v>56</v>
      </c>
      <c r="G27" s="140">
        <v>20</v>
      </c>
      <c r="H27" s="140">
        <v>331</v>
      </c>
      <c r="I27" s="140">
        <v>10</v>
      </c>
      <c r="J27" s="140">
        <v>175</v>
      </c>
      <c r="K27" s="140">
        <v>468</v>
      </c>
      <c r="L27" s="127">
        <v>15</v>
      </c>
      <c r="M27" s="140">
        <v>409</v>
      </c>
    </row>
    <row r="28" spans="1:13" ht="6" customHeight="1" thickBot="1">
      <c r="A28" s="29"/>
      <c r="B28" s="172"/>
      <c r="C28" s="170"/>
      <c r="D28" s="140"/>
      <c r="E28" s="149"/>
      <c r="F28" s="140"/>
      <c r="G28" s="140"/>
      <c r="H28" s="140"/>
      <c r="I28" s="140"/>
      <c r="J28" s="140"/>
      <c r="K28" s="149"/>
      <c r="L28" s="140"/>
      <c r="M28" s="140"/>
    </row>
    <row r="29" spans="1:13" ht="11.25" customHeight="1">
      <c r="A29" s="163" t="s">
        <v>30</v>
      </c>
      <c r="B29" s="163"/>
      <c r="C29" s="164"/>
      <c r="D29" s="164" t="s">
        <v>539</v>
      </c>
      <c r="E29" s="213" t="s">
        <v>1100</v>
      </c>
      <c r="F29" s="184"/>
      <c r="G29" s="163"/>
      <c r="H29" s="163"/>
      <c r="I29" s="163"/>
      <c r="J29" s="163"/>
      <c r="L29" s="163"/>
      <c r="M29" s="163"/>
    </row>
    <row r="30" spans="1:13"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</row>
  </sheetData>
  <mergeCells count="10">
    <mergeCell ref="D7:F7"/>
    <mergeCell ref="G7:I7"/>
    <mergeCell ref="J7:L7"/>
    <mergeCell ref="A1:M1"/>
    <mergeCell ref="A6:A8"/>
    <mergeCell ref="B6:B8"/>
    <mergeCell ref="M6:M8"/>
    <mergeCell ref="A4:M4"/>
    <mergeCell ref="C6:C8"/>
    <mergeCell ref="D6:L6"/>
  </mergeCells>
  <phoneticPr fontId="2"/>
  <pageMargins left="0.23" right="0.34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115" zoomScaleNormal="115" workbookViewId="0">
      <selection sqref="A1:L1"/>
    </sheetView>
  </sheetViews>
  <sheetFormatPr defaultColWidth="1.375" defaultRowHeight="10.5"/>
  <cols>
    <col min="1" max="1" width="0.875" style="8" customWidth="1"/>
    <col min="2" max="2" width="12.5" style="8" customWidth="1"/>
    <col min="3" max="3" width="12.625" style="8" customWidth="1"/>
    <col min="4" max="5" width="7.5" style="8" customWidth="1"/>
    <col min="6" max="12" width="7.875" style="8" customWidth="1"/>
    <col min="13" max="16384" width="1.375" style="8"/>
  </cols>
  <sheetData>
    <row r="1" spans="1:12" s="9" customFormat="1" ht="13.5">
      <c r="A1" s="647" t="s">
        <v>22</v>
      </c>
      <c r="B1" s="647"/>
      <c r="C1" s="760"/>
      <c r="D1" s="760"/>
      <c r="E1" s="760"/>
      <c r="F1" s="760"/>
      <c r="G1" s="760"/>
      <c r="H1" s="760"/>
      <c r="I1" s="760"/>
      <c r="J1" s="760"/>
      <c r="K1" s="760"/>
      <c r="L1" s="760"/>
    </row>
    <row r="2" spans="1:12" ht="11.25" customHeight="1" thickBot="1">
      <c r="L2" s="57" t="s">
        <v>3</v>
      </c>
    </row>
    <row r="3" spans="1:12" ht="11.25" customHeight="1">
      <c r="A3" s="679" t="s">
        <v>23</v>
      </c>
      <c r="B3" s="679"/>
      <c r="C3" s="764"/>
      <c r="D3" s="747" t="s">
        <v>790</v>
      </c>
      <c r="E3" s="753" t="s">
        <v>4</v>
      </c>
      <c r="F3" s="761" t="s">
        <v>5</v>
      </c>
      <c r="G3" s="762"/>
      <c r="H3" s="762"/>
      <c r="I3" s="762"/>
      <c r="J3" s="762"/>
      <c r="K3" s="763"/>
      <c r="L3" s="750" t="s">
        <v>6</v>
      </c>
    </row>
    <row r="4" spans="1:12" ht="11.25" customHeight="1">
      <c r="A4" s="765"/>
      <c r="B4" s="765"/>
      <c r="C4" s="765"/>
      <c r="D4" s="748"/>
      <c r="E4" s="748"/>
      <c r="F4" s="742" t="s">
        <v>442</v>
      </c>
      <c r="G4" s="744"/>
      <c r="H4" s="742" t="s">
        <v>28</v>
      </c>
      <c r="I4" s="744"/>
      <c r="J4" s="742" t="s">
        <v>29</v>
      </c>
      <c r="K4" s="744"/>
      <c r="L4" s="751"/>
    </row>
    <row r="5" spans="1:12" ht="11.25" customHeight="1">
      <c r="A5" s="766"/>
      <c r="B5" s="766"/>
      <c r="C5" s="766"/>
      <c r="D5" s="749"/>
      <c r="E5" s="749"/>
      <c r="F5" s="137" t="s">
        <v>9</v>
      </c>
      <c r="G5" s="137" t="s">
        <v>10</v>
      </c>
      <c r="H5" s="137" t="s">
        <v>9</v>
      </c>
      <c r="I5" s="137" t="s">
        <v>10</v>
      </c>
      <c r="J5" s="137" t="s">
        <v>9</v>
      </c>
      <c r="K5" s="137" t="s">
        <v>10</v>
      </c>
      <c r="L5" s="752"/>
    </row>
    <row r="6" spans="1:12" ht="5.25" customHeight="1">
      <c r="A6" s="29"/>
      <c r="B6" s="29"/>
      <c r="C6" s="10"/>
      <c r="D6" s="178"/>
      <c r="E6" s="170"/>
      <c r="F6" s="140"/>
      <c r="G6" s="140"/>
      <c r="H6" s="140"/>
      <c r="I6" s="140"/>
      <c r="J6" s="140"/>
      <c r="K6" s="140"/>
      <c r="L6" s="134"/>
    </row>
    <row r="7" spans="1:12" ht="11.25" customHeight="1">
      <c r="A7" s="135"/>
      <c r="B7" s="758" t="s">
        <v>904</v>
      </c>
      <c r="C7" s="759"/>
      <c r="D7" s="168">
        <v>324</v>
      </c>
      <c r="E7" s="145">
        <v>94491</v>
      </c>
      <c r="F7" s="145">
        <v>37578</v>
      </c>
      <c r="G7" s="145">
        <v>4115</v>
      </c>
      <c r="H7" s="145">
        <v>683</v>
      </c>
      <c r="I7" s="145">
        <v>24</v>
      </c>
      <c r="J7" s="145">
        <v>8064</v>
      </c>
      <c r="K7" s="145">
        <v>1164</v>
      </c>
      <c r="L7" s="145">
        <v>42863</v>
      </c>
    </row>
    <row r="8" spans="1:12" ht="11.25" customHeight="1">
      <c r="A8" s="135"/>
      <c r="B8" s="758" t="s">
        <v>791</v>
      </c>
      <c r="C8" s="759"/>
      <c r="D8" s="168">
        <v>329</v>
      </c>
      <c r="E8" s="145">
        <v>109612</v>
      </c>
      <c r="F8" s="145">
        <v>49750</v>
      </c>
      <c r="G8" s="145">
        <v>1201</v>
      </c>
      <c r="H8" s="145">
        <v>2387</v>
      </c>
      <c r="I8" s="145">
        <v>71</v>
      </c>
      <c r="J8" s="145">
        <v>15773</v>
      </c>
      <c r="K8" s="145">
        <v>137</v>
      </c>
      <c r="L8" s="145">
        <v>40293</v>
      </c>
    </row>
    <row r="9" spans="1:12" s="270" customFormat="1" ht="11.25" customHeight="1">
      <c r="A9" s="272"/>
      <c r="B9" s="758" t="s">
        <v>792</v>
      </c>
      <c r="C9" s="759"/>
      <c r="D9" s="168">
        <v>351</v>
      </c>
      <c r="E9" s="145">
        <v>110784</v>
      </c>
      <c r="F9" s="145">
        <v>43480</v>
      </c>
      <c r="G9" s="145">
        <v>339</v>
      </c>
      <c r="H9" s="145">
        <v>602</v>
      </c>
      <c r="I9" s="145">
        <v>0</v>
      </c>
      <c r="J9" s="145">
        <v>11894</v>
      </c>
      <c r="K9" s="145">
        <v>2280</v>
      </c>
      <c r="L9" s="145">
        <v>52189</v>
      </c>
    </row>
    <row r="10" spans="1:12" s="465" customFormat="1" ht="11.25" customHeight="1">
      <c r="A10" s="466"/>
      <c r="B10" s="758" t="s">
        <v>905</v>
      </c>
      <c r="C10" s="759"/>
      <c r="D10" s="168">
        <v>280</v>
      </c>
      <c r="E10" s="145">
        <v>80030</v>
      </c>
      <c r="F10" s="145">
        <v>49887</v>
      </c>
      <c r="G10" s="145">
        <v>509</v>
      </c>
      <c r="H10" s="145">
        <v>1253</v>
      </c>
      <c r="I10" s="145">
        <v>137</v>
      </c>
      <c r="J10" s="145">
        <v>2057</v>
      </c>
      <c r="K10" s="145">
        <v>294</v>
      </c>
      <c r="L10" s="145">
        <v>25893</v>
      </c>
    </row>
    <row r="11" spans="1:12" ht="11.25" customHeight="1">
      <c r="A11" s="135"/>
      <c r="B11" s="758" t="s">
        <v>906</v>
      </c>
      <c r="C11" s="759"/>
      <c r="D11" s="168">
        <f t="shared" ref="D11:L11" si="0">SUM(D13:D18)</f>
        <v>207</v>
      </c>
      <c r="E11" s="145">
        <f t="shared" si="0"/>
        <v>229016</v>
      </c>
      <c r="F11" s="145">
        <f t="shared" si="0"/>
        <v>106492</v>
      </c>
      <c r="G11" s="145">
        <f t="shared" si="0"/>
        <v>2303</v>
      </c>
      <c r="H11" s="145">
        <f t="shared" si="0"/>
        <v>887</v>
      </c>
      <c r="I11" s="145">
        <f t="shared" si="0"/>
        <v>229</v>
      </c>
      <c r="J11" s="145">
        <f t="shared" si="0"/>
        <v>39931</v>
      </c>
      <c r="K11" s="145">
        <f t="shared" si="0"/>
        <v>3451</v>
      </c>
      <c r="L11" s="145">
        <f t="shared" si="0"/>
        <v>75723</v>
      </c>
    </row>
    <row r="12" spans="1:12" ht="5.25" customHeight="1">
      <c r="A12" s="29"/>
      <c r="B12" s="29"/>
      <c r="C12" s="10"/>
      <c r="D12" s="169"/>
      <c r="E12" s="170"/>
      <c r="F12" s="140"/>
      <c r="G12" s="140"/>
      <c r="H12" s="140"/>
      <c r="I12" s="140"/>
      <c r="J12" s="140"/>
      <c r="K12" s="140"/>
      <c r="L12" s="134"/>
    </row>
    <row r="13" spans="1:12" ht="20.100000000000001" customHeight="1">
      <c r="A13" s="173"/>
      <c r="B13" s="755" t="s">
        <v>907</v>
      </c>
      <c r="C13" s="756"/>
      <c r="D13" s="169">
        <v>71</v>
      </c>
      <c r="E13" s="170">
        <v>150084</v>
      </c>
      <c r="F13" s="140">
        <v>69188</v>
      </c>
      <c r="G13" s="140">
        <v>1299</v>
      </c>
      <c r="H13" s="140">
        <v>193</v>
      </c>
      <c r="I13" s="140">
        <v>106</v>
      </c>
      <c r="J13" s="140">
        <v>17488</v>
      </c>
      <c r="K13" s="140">
        <v>1215</v>
      </c>
      <c r="L13" s="134">
        <v>60595</v>
      </c>
    </row>
    <row r="14" spans="1:12" ht="20.100000000000001" customHeight="1">
      <c r="A14" s="174"/>
      <c r="B14" s="757" t="s">
        <v>908</v>
      </c>
      <c r="C14" s="756"/>
      <c r="D14" s="169">
        <v>50</v>
      </c>
      <c r="E14" s="170">
        <v>61280</v>
      </c>
      <c r="F14" s="140">
        <v>27958</v>
      </c>
      <c r="G14" s="140">
        <v>528</v>
      </c>
      <c r="H14" s="140">
        <v>447</v>
      </c>
      <c r="I14" s="140">
        <v>27</v>
      </c>
      <c r="J14" s="140">
        <v>22443</v>
      </c>
      <c r="K14" s="140">
        <v>2236</v>
      </c>
      <c r="L14" s="134">
        <v>7641</v>
      </c>
    </row>
    <row r="15" spans="1:12" ht="20.100000000000001" customHeight="1">
      <c r="A15" s="174"/>
      <c r="B15" s="757" t="s">
        <v>909</v>
      </c>
      <c r="C15" s="756"/>
      <c r="D15" s="169">
        <v>50</v>
      </c>
      <c r="E15" s="170">
        <v>8850</v>
      </c>
      <c r="F15" s="140">
        <v>3139</v>
      </c>
      <c r="G15" s="140">
        <v>301</v>
      </c>
      <c r="H15" s="140">
        <v>35</v>
      </c>
      <c r="I15" s="140">
        <v>45</v>
      </c>
      <c r="J15" s="140" t="s">
        <v>454</v>
      </c>
      <c r="K15" s="140" t="s">
        <v>454</v>
      </c>
      <c r="L15" s="134">
        <v>5330</v>
      </c>
    </row>
    <row r="16" spans="1:12" ht="20.100000000000001" customHeight="1">
      <c r="A16" s="174"/>
      <c r="B16" s="757" t="s">
        <v>910</v>
      </c>
      <c r="C16" s="756"/>
      <c r="D16" s="169">
        <v>36</v>
      </c>
      <c r="E16" s="170">
        <v>8802</v>
      </c>
      <c r="F16" s="140">
        <v>6207</v>
      </c>
      <c r="G16" s="140">
        <v>175</v>
      </c>
      <c r="H16" s="140">
        <v>212</v>
      </c>
      <c r="I16" s="140">
        <v>51</v>
      </c>
      <c r="J16" s="140" t="s">
        <v>454</v>
      </c>
      <c r="K16" s="140" t="s">
        <v>454</v>
      </c>
      <c r="L16" s="134">
        <v>2157</v>
      </c>
    </row>
    <row r="17" spans="1:12" ht="20.100000000000001" customHeight="1">
      <c r="A17" s="174"/>
      <c r="B17" s="469"/>
      <c r="C17" s="469"/>
      <c r="D17" s="169"/>
      <c r="E17" s="170"/>
      <c r="F17" s="140"/>
      <c r="G17" s="140"/>
      <c r="H17" s="140"/>
      <c r="I17" s="140"/>
      <c r="J17" s="140"/>
      <c r="K17" s="140"/>
      <c r="L17" s="134"/>
    </row>
    <row r="18" spans="1:12" ht="19.5" customHeight="1">
      <c r="A18" s="174"/>
      <c r="B18" s="470"/>
      <c r="C18" s="470"/>
      <c r="D18" s="169"/>
      <c r="E18" s="170"/>
      <c r="F18" s="140"/>
      <c r="G18" s="140"/>
      <c r="H18" s="140"/>
      <c r="I18" s="140"/>
      <c r="J18" s="140"/>
      <c r="K18" s="140"/>
      <c r="L18" s="134"/>
    </row>
    <row r="19" spans="1:12" ht="11.25" customHeight="1" thickBot="1">
      <c r="A19" s="57"/>
      <c r="B19" s="57"/>
      <c r="C19" s="57"/>
      <c r="D19" s="254"/>
      <c r="E19" s="7"/>
      <c r="F19" s="7"/>
      <c r="G19" s="7"/>
      <c r="H19" s="7"/>
      <c r="I19" s="7"/>
    </row>
    <row r="20" spans="1:12">
      <c r="A20" s="42" t="s">
        <v>30</v>
      </c>
      <c r="B20" s="42"/>
      <c r="D20" s="8" t="s">
        <v>1103</v>
      </c>
      <c r="I20" s="12"/>
      <c r="J20" s="163"/>
      <c r="K20" s="163"/>
      <c r="L20" s="163"/>
    </row>
    <row r="21" spans="1:12">
      <c r="D21" s="8" t="s">
        <v>1104</v>
      </c>
    </row>
    <row r="22" spans="1:12">
      <c r="H22" s="150"/>
      <c r="I22" s="150"/>
    </row>
    <row r="24" spans="1:12">
      <c r="D24" s="362"/>
      <c r="E24" s="362"/>
      <c r="F24" s="362"/>
      <c r="G24" s="362"/>
      <c r="H24" s="362"/>
      <c r="I24" s="362"/>
      <c r="J24" s="362"/>
      <c r="K24" s="362"/>
      <c r="L24" s="362"/>
    </row>
  </sheetData>
  <mergeCells count="18">
    <mergeCell ref="A1:L1"/>
    <mergeCell ref="D3:D5"/>
    <mergeCell ref="L3:L5"/>
    <mergeCell ref="F4:G4"/>
    <mergeCell ref="J4:K4"/>
    <mergeCell ref="F3:K3"/>
    <mergeCell ref="E3:E5"/>
    <mergeCell ref="H4:I4"/>
    <mergeCell ref="A3:C5"/>
    <mergeCell ref="B13:C13"/>
    <mergeCell ref="B14:C14"/>
    <mergeCell ref="B15:C15"/>
    <mergeCell ref="B16:C16"/>
    <mergeCell ref="B7:C7"/>
    <mergeCell ref="B8:C8"/>
    <mergeCell ref="B9:C9"/>
    <mergeCell ref="B11:C11"/>
    <mergeCell ref="B10:C10"/>
  </mergeCells>
  <phoneticPr fontId="2"/>
  <pageMargins left="0.3" right="0.36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="115" zoomScaleNormal="115" workbookViewId="0">
      <selection sqref="A1:C1"/>
    </sheetView>
  </sheetViews>
  <sheetFormatPr defaultColWidth="1.375" defaultRowHeight="10.5"/>
  <cols>
    <col min="1" max="1" width="9.375" style="8" customWidth="1"/>
    <col min="2" max="3" width="7.25" style="8" customWidth="1"/>
    <col min="4" max="4" width="5" style="8" customWidth="1"/>
    <col min="5" max="5" width="9.375" style="8" customWidth="1"/>
    <col min="6" max="13" width="7.25" style="8" customWidth="1"/>
    <col min="14" max="16384" width="1.375" style="8"/>
  </cols>
  <sheetData>
    <row r="1" spans="1:13" s="9" customFormat="1" ht="15.75" customHeight="1">
      <c r="A1" s="647" t="s">
        <v>279</v>
      </c>
      <c r="B1" s="647"/>
      <c r="C1" s="647"/>
      <c r="D1" s="179"/>
      <c r="E1" s="647" t="s">
        <v>288</v>
      </c>
      <c r="F1" s="647"/>
      <c r="G1" s="647"/>
      <c r="H1" s="647"/>
      <c r="I1" s="647"/>
      <c r="J1" s="647"/>
      <c r="K1" s="647"/>
      <c r="L1" s="647"/>
      <c r="M1" s="647"/>
    </row>
    <row r="2" spans="1:13" ht="11.25" customHeight="1" thickBot="1">
      <c r="C2" s="10" t="s">
        <v>27</v>
      </c>
      <c r="M2" s="57" t="s">
        <v>419</v>
      </c>
    </row>
    <row r="3" spans="1:13" ht="13.5" customHeight="1">
      <c r="A3" s="680" t="s">
        <v>281</v>
      </c>
      <c r="B3" s="753" t="s">
        <v>282</v>
      </c>
      <c r="C3" s="750" t="s">
        <v>283</v>
      </c>
      <c r="D3" s="135"/>
      <c r="E3" s="680" t="s">
        <v>281</v>
      </c>
      <c r="F3" s="761" t="s">
        <v>420</v>
      </c>
      <c r="G3" s="762"/>
      <c r="H3" s="761" t="s">
        <v>421</v>
      </c>
      <c r="I3" s="762"/>
      <c r="J3" s="761" t="s">
        <v>422</v>
      </c>
      <c r="K3" s="762"/>
      <c r="L3" s="761" t="s">
        <v>423</v>
      </c>
      <c r="M3" s="762"/>
    </row>
    <row r="4" spans="1:13" ht="13.5" customHeight="1">
      <c r="A4" s="767"/>
      <c r="B4" s="768"/>
      <c r="C4" s="769"/>
      <c r="D4" s="135"/>
      <c r="E4" s="767"/>
      <c r="F4" s="137" t="s">
        <v>285</v>
      </c>
      <c r="G4" s="137" t="s">
        <v>286</v>
      </c>
      <c r="H4" s="137" t="s">
        <v>285</v>
      </c>
      <c r="I4" s="137" t="s">
        <v>286</v>
      </c>
      <c r="J4" s="137" t="s">
        <v>285</v>
      </c>
      <c r="K4" s="137" t="s">
        <v>286</v>
      </c>
      <c r="L4" s="137" t="s">
        <v>285</v>
      </c>
      <c r="M4" s="162" t="s">
        <v>286</v>
      </c>
    </row>
    <row r="5" spans="1:13" ht="5.25" customHeight="1">
      <c r="A5" s="186"/>
      <c r="B5" s="187"/>
      <c r="C5" s="188"/>
      <c r="D5" s="135"/>
      <c r="E5" s="186"/>
      <c r="F5" s="135"/>
      <c r="G5" s="135"/>
      <c r="H5" s="135"/>
      <c r="I5" s="135"/>
      <c r="J5" s="135"/>
      <c r="K5" s="135"/>
      <c r="L5" s="135"/>
      <c r="M5" s="135"/>
    </row>
    <row r="6" spans="1:13" ht="15" customHeight="1">
      <c r="A6" s="468" t="s">
        <v>837</v>
      </c>
      <c r="B6" s="168">
        <v>309</v>
      </c>
      <c r="C6" s="145">
        <v>15643</v>
      </c>
      <c r="D6" s="145"/>
      <c r="E6" s="15" t="s">
        <v>1098</v>
      </c>
      <c r="F6" s="145">
        <v>78</v>
      </c>
      <c r="G6" s="145">
        <v>25627</v>
      </c>
      <c r="H6" s="145">
        <v>39</v>
      </c>
      <c r="I6" s="145">
        <v>1452</v>
      </c>
      <c r="J6" s="145">
        <v>69</v>
      </c>
      <c r="K6" s="145">
        <v>7922</v>
      </c>
      <c r="L6" s="145">
        <v>75</v>
      </c>
      <c r="M6" s="145">
        <v>9189</v>
      </c>
    </row>
    <row r="7" spans="1:13" ht="15" customHeight="1">
      <c r="A7" s="15" t="s">
        <v>707</v>
      </c>
      <c r="B7" s="168">
        <v>464</v>
      </c>
      <c r="C7" s="145">
        <v>12366</v>
      </c>
      <c r="D7" s="145"/>
      <c r="E7" s="15" t="s">
        <v>707</v>
      </c>
      <c r="F7" s="145">
        <v>104</v>
      </c>
      <c r="G7" s="145">
        <v>57526</v>
      </c>
      <c r="H7" s="145">
        <v>32</v>
      </c>
      <c r="I7" s="145">
        <v>1343</v>
      </c>
      <c r="J7" s="145">
        <v>35</v>
      </c>
      <c r="K7" s="145">
        <v>25619</v>
      </c>
      <c r="L7" s="145">
        <v>36</v>
      </c>
      <c r="M7" s="145">
        <v>2804</v>
      </c>
    </row>
    <row r="8" spans="1:13" s="270" customFormat="1" ht="15" customHeight="1">
      <c r="A8" s="274" t="s">
        <v>708</v>
      </c>
      <c r="B8" s="168">
        <v>435</v>
      </c>
      <c r="C8" s="145">
        <v>15302</v>
      </c>
      <c r="D8" s="145"/>
      <c r="E8" s="274" t="s">
        <v>708</v>
      </c>
      <c r="F8" s="145">
        <v>138</v>
      </c>
      <c r="G8" s="145">
        <v>59181</v>
      </c>
      <c r="H8" s="145">
        <v>36</v>
      </c>
      <c r="I8" s="145">
        <v>1541</v>
      </c>
      <c r="J8" s="145">
        <v>48</v>
      </c>
      <c r="K8" s="145">
        <v>53304</v>
      </c>
      <c r="L8" s="145">
        <v>42</v>
      </c>
      <c r="M8" s="145">
        <v>3120</v>
      </c>
    </row>
    <row r="9" spans="1:13" s="465" customFormat="1" ht="15" customHeight="1">
      <c r="A9" s="468" t="s">
        <v>709</v>
      </c>
      <c r="B9" s="168">
        <v>459</v>
      </c>
      <c r="C9" s="145">
        <v>38838</v>
      </c>
      <c r="D9" s="145"/>
      <c r="E9" s="468" t="s">
        <v>709</v>
      </c>
      <c r="F9" s="145">
        <v>134</v>
      </c>
      <c r="G9" s="145">
        <v>45709</v>
      </c>
      <c r="H9" s="145">
        <v>34</v>
      </c>
      <c r="I9" s="145">
        <v>1991</v>
      </c>
      <c r="J9" s="145">
        <v>81</v>
      </c>
      <c r="K9" s="145">
        <v>53372</v>
      </c>
      <c r="L9" s="145">
        <v>42</v>
      </c>
      <c r="M9" s="145">
        <v>4611</v>
      </c>
    </row>
    <row r="10" spans="1:13" ht="15" customHeight="1">
      <c r="A10" s="15" t="s">
        <v>911</v>
      </c>
      <c r="B10" s="168">
        <v>454</v>
      </c>
      <c r="C10" s="145">
        <v>34274</v>
      </c>
      <c r="D10" s="145"/>
      <c r="E10" s="15" t="s">
        <v>911</v>
      </c>
      <c r="F10" s="145">
        <v>157</v>
      </c>
      <c r="G10" s="145">
        <v>52270</v>
      </c>
      <c r="H10" s="145">
        <v>37</v>
      </c>
      <c r="I10" s="145">
        <v>1453</v>
      </c>
      <c r="J10" s="145">
        <v>161</v>
      </c>
      <c r="K10" s="145">
        <v>41193</v>
      </c>
      <c r="L10" s="145">
        <v>24</v>
      </c>
      <c r="M10" s="145">
        <v>3194</v>
      </c>
    </row>
    <row r="11" spans="1:13" ht="5.25" customHeight="1" thickBot="1">
      <c r="A11" s="189"/>
      <c r="B11" s="190"/>
      <c r="C11" s="191"/>
      <c r="D11" s="135"/>
      <c r="E11" s="189"/>
      <c r="F11" s="192"/>
      <c r="G11" s="192"/>
      <c r="H11" s="192"/>
      <c r="I11" s="192"/>
      <c r="J11" s="192"/>
      <c r="K11" s="192"/>
      <c r="L11" s="192"/>
      <c r="M11" s="192"/>
    </row>
    <row r="12" spans="1:13" ht="11.25" customHeight="1">
      <c r="A12" s="42" t="s">
        <v>30</v>
      </c>
      <c r="B12" s="164"/>
      <c r="C12" s="163"/>
      <c r="D12" s="125"/>
      <c r="E12" s="42" t="s">
        <v>30</v>
      </c>
      <c r="G12" s="125"/>
      <c r="H12" s="124"/>
    </row>
    <row r="13" spans="1:13" ht="11.25" customHeight="1">
      <c r="A13" s="150"/>
      <c r="B13" s="124"/>
      <c r="C13" s="150"/>
      <c r="D13" s="183"/>
      <c r="E13" s="150"/>
    </row>
    <row r="14" spans="1:13" ht="11.25" customHeight="1">
      <c r="A14" s="75">
        <v>1</v>
      </c>
      <c r="C14" s="156"/>
      <c r="D14" s="38"/>
      <c r="E14" s="156"/>
    </row>
    <row r="15" spans="1:13" ht="10.5" customHeight="1">
      <c r="A15" s="185"/>
      <c r="B15" s="38"/>
    </row>
    <row r="16" spans="1:13" ht="10.5" customHeight="1"/>
    <row r="17" spans="1:11" ht="10.5" customHeight="1">
      <c r="H17" s="34"/>
      <c r="I17" s="34"/>
      <c r="J17" s="179"/>
      <c r="K17" s="179"/>
    </row>
    <row r="18" spans="1:11" ht="10.5" customHeight="1"/>
    <row r="19" spans="1:11" ht="10.5" customHeight="1"/>
    <row r="20" spans="1:11" ht="10.5" customHeight="1"/>
    <row r="21" spans="1:11" ht="10.5" customHeight="1"/>
    <row r="22" spans="1:11" ht="10.5" customHeight="1"/>
    <row r="23" spans="1:11" ht="10.5" customHeight="1"/>
    <row r="24" spans="1:11" ht="10.5" customHeight="1">
      <c r="A24" s="10"/>
    </row>
    <row r="25" spans="1:11" ht="10.5" customHeight="1">
      <c r="A25" s="10"/>
    </row>
    <row r="26" spans="1:11" ht="10.5" customHeight="1">
      <c r="A26" s="10"/>
    </row>
    <row r="27" spans="1:11" ht="10.5" customHeight="1">
      <c r="A27" s="29"/>
    </row>
    <row r="28" spans="1:11" ht="10.5" customHeight="1"/>
    <row r="29" spans="1:11" ht="10.5" customHeight="1"/>
  </sheetData>
  <mergeCells count="10">
    <mergeCell ref="L3:M3"/>
    <mergeCell ref="A1:C1"/>
    <mergeCell ref="E3:E4"/>
    <mergeCell ref="F3:G3"/>
    <mergeCell ref="H3:I3"/>
    <mergeCell ref="J3:K3"/>
    <mergeCell ref="A3:A4"/>
    <mergeCell ref="B3:B4"/>
    <mergeCell ref="C3:C4"/>
    <mergeCell ref="E1:M1"/>
  </mergeCells>
  <phoneticPr fontId="2"/>
  <pageMargins left="0.32" right="0.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showGridLines="0" zoomScale="115" zoomScaleNormal="115" workbookViewId="0">
      <pane xSplit="1" ySplit="7" topLeftCell="B8" activePane="bottomRight" state="frozen"/>
      <selection sqref="A1:L1"/>
      <selection pane="topRight" sqref="A1:L1"/>
      <selection pane="bottomLeft" sqref="A1:L1"/>
      <selection pane="bottomRight" sqref="A1:P1"/>
    </sheetView>
  </sheetViews>
  <sheetFormatPr defaultRowHeight="13.5"/>
  <cols>
    <col min="1" max="1" width="8.875" style="264" customWidth="1"/>
    <col min="2" max="3" width="6.25" style="264" customWidth="1"/>
    <col min="4" max="9" width="5.375" style="264" customWidth="1"/>
    <col min="10" max="12" width="6.25" style="264" customWidth="1"/>
    <col min="13" max="24" width="5.375" style="264" customWidth="1"/>
    <col min="25" max="30" width="6.875" style="264" customWidth="1"/>
    <col min="31" max="31" width="8.625" style="264" customWidth="1"/>
    <col min="32" max="16384" width="9" style="264"/>
  </cols>
  <sheetData>
    <row r="1" spans="1:31" s="283" customFormat="1">
      <c r="A1" s="570" t="s">
        <v>628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1" t="s">
        <v>629</v>
      </c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</row>
    <row r="2" spans="1:31" s="283" customFormat="1" ht="9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</row>
    <row r="3" spans="1:31">
      <c r="A3" s="275" t="s">
        <v>610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61"/>
      <c r="N3" s="261"/>
      <c r="O3" s="261"/>
      <c r="P3" s="261"/>
      <c r="Q3" s="284"/>
      <c r="R3" s="275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</row>
    <row r="4" spans="1:31" ht="14.25" thickBot="1">
      <c r="A4" s="563"/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260"/>
      <c r="N4" s="260"/>
      <c r="O4" s="260"/>
      <c r="P4" s="260"/>
      <c r="Q4" s="260"/>
      <c r="R4" s="260"/>
      <c r="S4" s="563" t="s">
        <v>702</v>
      </c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</row>
    <row r="5" spans="1:31" ht="13.5" customHeight="1">
      <c r="A5" s="257" t="s">
        <v>243</v>
      </c>
      <c r="B5" s="544" t="s">
        <v>184</v>
      </c>
      <c r="C5" s="544" t="s">
        <v>185</v>
      </c>
      <c r="D5" s="551" t="s">
        <v>1078</v>
      </c>
      <c r="E5" s="552"/>
      <c r="F5" s="553"/>
      <c r="G5" s="551" t="s">
        <v>609</v>
      </c>
      <c r="H5" s="552"/>
      <c r="I5" s="553"/>
      <c r="J5" s="549" t="s">
        <v>615</v>
      </c>
      <c r="K5" s="550"/>
      <c r="L5" s="550"/>
      <c r="M5" s="550"/>
      <c r="N5" s="550"/>
      <c r="O5" s="550"/>
      <c r="P5" s="550"/>
      <c r="Q5" s="547" t="s">
        <v>616</v>
      </c>
      <c r="R5" s="547"/>
      <c r="S5" s="547"/>
      <c r="T5" s="547"/>
      <c r="U5" s="547"/>
      <c r="V5" s="547"/>
      <c r="W5" s="547"/>
      <c r="X5" s="548"/>
      <c r="Y5" s="572" t="s">
        <v>197</v>
      </c>
      <c r="Z5" s="573"/>
      <c r="AA5" s="574"/>
      <c r="AB5" s="557" t="s">
        <v>198</v>
      </c>
      <c r="AC5" s="558"/>
      <c r="AD5" s="559"/>
      <c r="AE5" s="256" t="s">
        <v>243</v>
      </c>
    </row>
    <row r="6" spans="1:31">
      <c r="A6" s="263" t="s">
        <v>560</v>
      </c>
      <c r="B6" s="545"/>
      <c r="C6" s="545"/>
      <c r="D6" s="554"/>
      <c r="E6" s="555"/>
      <c r="F6" s="556"/>
      <c r="G6" s="554"/>
      <c r="H6" s="555"/>
      <c r="I6" s="556"/>
      <c r="J6" s="541" t="s">
        <v>684</v>
      </c>
      <c r="K6" s="543"/>
      <c r="L6" s="542"/>
      <c r="M6" s="543" t="s">
        <v>685</v>
      </c>
      <c r="N6" s="542"/>
      <c r="O6" s="541" t="s">
        <v>686</v>
      </c>
      <c r="P6" s="543"/>
      <c r="Q6" s="543" t="s">
        <v>687</v>
      </c>
      <c r="R6" s="542"/>
      <c r="S6" s="543" t="s">
        <v>688</v>
      </c>
      <c r="T6" s="542"/>
      <c r="U6" s="541" t="s">
        <v>689</v>
      </c>
      <c r="V6" s="542"/>
      <c r="W6" s="541" t="s">
        <v>690</v>
      </c>
      <c r="X6" s="542"/>
      <c r="Y6" s="575"/>
      <c r="Z6" s="576"/>
      <c r="AA6" s="577"/>
      <c r="AB6" s="560"/>
      <c r="AC6" s="561"/>
      <c r="AD6" s="562"/>
      <c r="AE6" s="262" t="s">
        <v>560</v>
      </c>
    </row>
    <row r="7" spans="1:31">
      <c r="A7" s="259" t="s">
        <v>480</v>
      </c>
      <c r="B7" s="546"/>
      <c r="C7" s="546"/>
      <c r="D7" s="259" t="s">
        <v>440</v>
      </c>
      <c r="E7" s="255" t="s">
        <v>272</v>
      </c>
      <c r="F7" s="265" t="s">
        <v>273</v>
      </c>
      <c r="G7" s="259" t="s">
        <v>440</v>
      </c>
      <c r="H7" s="258" t="s">
        <v>272</v>
      </c>
      <c r="I7" s="265" t="s">
        <v>273</v>
      </c>
      <c r="J7" s="277" t="s">
        <v>440</v>
      </c>
      <c r="K7" s="277" t="s">
        <v>272</v>
      </c>
      <c r="L7" s="276" t="s">
        <v>273</v>
      </c>
      <c r="M7" s="259" t="s">
        <v>272</v>
      </c>
      <c r="N7" s="255" t="s">
        <v>273</v>
      </c>
      <c r="O7" s="258" t="s">
        <v>272</v>
      </c>
      <c r="P7" s="268" t="s">
        <v>273</v>
      </c>
      <c r="Q7" s="269" t="s">
        <v>272</v>
      </c>
      <c r="R7" s="271" t="s">
        <v>273</v>
      </c>
      <c r="S7" s="259" t="s">
        <v>272</v>
      </c>
      <c r="T7" s="255" t="s">
        <v>273</v>
      </c>
      <c r="U7" s="258" t="s">
        <v>272</v>
      </c>
      <c r="V7" s="265" t="s">
        <v>273</v>
      </c>
      <c r="W7" s="259" t="s">
        <v>272</v>
      </c>
      <c r="X7" s="255" t="s">
        <v>273</v>
      </c>
      <c r="Y7" s="258" t="s">
        <v>440</v>
      </c>
      <c r="Z7" s="277" t="s">
        <v>272</v>
      </c>
      <c r="AA7" s="277" t="s">
        <v>273</v>
      </c>
      <c r="AB7" s="258" t="s">
        <v>440</v>
      </c>
      <c r="AC7" s="255" t="s">
        <v>272</v>
      </c>
      <c r="AD7" s="255" t="s">
        <v>273</v>
      </c>
      <c r="AE7" s="258" t="s">
        <v>480</v>
      </c>
    </row>
    <row r="8" spans="1:31" ht="18" customHeight="1">
      <c r="A8" s="266" t="s">
        <v>768</v>
      </c>
      <c r="B8" s="152">
        <v>12</v>
      </c>
      <c r="C8" s="132">
        <v>71</v>
      </c>
      <c r="D8" s="132">
        <v>214</v>
      </c>
      <c r="E8" s="132">
        <v>13</v>
      </c>
      <c r="F8" s="132">
        <v>201</v>
      </c>
      <c r="G8" s="132">
        <v>61</v>
      </c>
      <c r="H8" s="132">
        <v>22</v>
      </c>
      <c r="I8" s="132">
        <v>39</v>
      </c>
      <c r="J8" s="132">
        <v>1750</v>
      </c>
      <c r="K8" s="132">
        <v>853</v>
      </c>
      <c r="L8" s="132">
        <v>897</v>
      </c>
      <c r="M8" s="132">
        <v>30</v>
      </c>
      <c r="N8" s="132">
        <v>26</v>
      </c>
      <c r="O8" s="132">
        <v>70</v>
      </c>
      <c r="P8" s="132">
        <v>72</v>
      </c>
      <c r="Q8" s="132">
        <v>78</v>
      </c>
      <c r="R8" s="132">
        <v>79</v>
      </c>
      <c r="S8" s="132">
        <v>206</v>
      </c>
      <c r="T8" s="132">
        <v>242</v>
      </c>
      <c r="U8" s="132">
        <v>253</v>
      </c>
      <c r="V8" s="132">
        <v>255</v>
      </c>
      <c r="W8" s="132">
        <v>216</v>
      </c>
      <c r="X8" s="132">
        <v>223</v>
      </c>
      <c r="Y8" s="132">
        <v>1361</v>
      </c>
      <c r="Z8" s="132">
        <v>656</v>
      </c>
      <c r="AA8" s="132">
        <v>705</v>
      </c>
      <c r="AB8" s="132">
        <v>0</v>
      </c>
      <c r="AC8" s="132">
        <v>0</v>
      </c>
      <c r="AD8" s="132">
        <v>0</v>
      </c>
      <c r="AE8" s="28" t="s">
        <v>769</v>
      </c>
    </row>
    <row r="9" spans="1:31" s="402" customFormat="1" ht="18" customHeight="1">
      <c r="A9" s="401" t="s">
        <v>767</v>
      </c>
      <c r="B9" s="152">
        <v>19</v>
      </c>
      <c r="C9" s="132">
        <v>101</v>
      </c>
      <c r="D9" s="132">
        <v>385</v>
      </c>
      <c r="E9" s="132">
        <v>18</v>
      </c>
      <c r="F9" s="132">
        <v>367</v>
      </c>
      <c r="G9" s="132">
        <v>102</v>
      </c>
      <c r="H9" s="132">
        <v>27</v>
      </c>
      <c r="I9" s="132">
        <v>75</v>
      </c>
      <c r="J9" s="132">
        <v>2831</v>
      </c>
      <c r="K9" s="132">
        <v>1436</v>
      </c>
      <c r="L9" s="132">
        <v>1395</v>
      </c>
      <c r="M9" s="132">
        <v>46</v>
      </c>
      <c r="N9" s="132">
        <v>54</v>
      </c>
      <c r="O9" s="132">
        <v>148</v>
      </c>
      <c r="P9" s="132">
        <v>141</v>
      </c>
      <c r="Q9" s="132">
        <v>180</v>
      </c>
      <c r="R9" s="132">
        <v>128</v>
      </c>
      <c r="S9" s="132">
        <v>357</v>
      </c>
      <c r="T9" s="132">
        <v>343</v>
      </c>
      <c r="U9" s="132">
        <v>334</v>
      </c>
      <c r="V9" s="132">
        <v>374</v>
      </c>
      <c r="W9" s="132">
        <v>371</v>
      </c>
      <c r="X9" s="132">
        <v>355</v>
      </c>
      <c r="Y9" s="132">
        <v>955</v>
      </c>
      <c r="Z9" s="132">
        <v>501</v>
      </c>
      <c r="AA9" s="132">
        <v>454</v>
      </c>
      <c r="AB9" s="132">
        <v>534</v>
      </c>
      <c r="AC9" s="132">
        <v>257</v>
      </c>
      <c r="AD9" s="132">
        <v>277</v>
      </c>
      <c r="AE9" s="28" t="s">
        <v>766</v>
      </c>
    </row>
    <row r="10" spans="1:31" s="479" customFormat="1" ht="18" customHeight="1">
      <c r="A10" s="478" t="s">
        <v>1052</v>
      </c>
      <c r="B10" s="152">
        <v>23</v>
      </c>
      <c r="C10" s="132">
        <v>119</v>
      </c>
      <c r="D10" s="132">
        <v>508</v>
      </c>
      <c r="E10" s="132">
        <v>30</v>
      </c>
      <c r="F10" s="132">
        <v>478</v>
      </c>
      <c r="G10" s="132">
        <v>122</v>
      </c>
      <c r="H10" s="132">
        <v>28</v>
      </c>
      <c r="I10" s="132">
        <v>94</v>
      </c>
      <c r="J10" s="132">
        <v>3477</v>
      </c>
      <c r="K10" s="132">
        <v>1791</v>
      </c>
      <c r="L10" s="132">
        <v>1686</v>
      </c>
      <c r="M10" s="132">
        <v>57</v>
      </c>
      <c r="N10" s="132">
        <v>71</v>
      </c>
      <c r="O10" s="132">
        <v>205</v>
      </c>
      <c r="P10" s="132">
        <v>164</v>
      </c>
      <c r="Q10" s="132">
        <v>219</v>
      </c>
      <c r="R10" s="132">
        <v>200</v>
      </c>
      <c r="S10" s="132">
        <v>479</v>
      </c>
      <c r="T10" s="132">
        <v>403</v>
      </c>
      <c r="U10" s="132">
        <v>428</v>
      </c>
      <c r="V10" s="132">
        <v>416</v>
      </c>
      <c r="W10" s="132">
        <v>403</v>
      </c>
      <c r="X10" s="132">
        <v>432</v>
      </c>
      <c r="Y10" s="132">
        <v>707</v>
      </c>
      <c r="Z10" s="132">
        <v>366</v>
      </c>
      <c r="AA10" s="132">
        <v>341</v>
      </c>
      <c r="AB10" s="132">
        <v>741</v>
      </c>
      <c r="AC10" s="132">
        <v>369</v>
      </c>
      <c r="AD10" s="132">
        <v>372</v>
      </c>
      <c r="AE10" s="28" t="s">
        <v>1052</v>
      </c>
    </row>
    <row r="11" spans="1:31" s="382" customFormat="1" ht="18" customHeight="1">
      <c r="A11" s="381" t="s">
        <v>1053</v>
      </c>
      <c r="B11" s="152">
        <f>SUM(B12:B14)</f>
        <v>26</v>
      </c>
      <c r="C11" s="138">
        <f>SUM(C12:C14)</f>
        <v>127</v>
      </c>
      <c r="D11" s="132">
        <f>SUM(E11:F11)</f>
        <v>559</v>
      </c>
      <c r="E11" s="132">
        <f>SUM(E12:E14)</f>
        <v>31</v>
      </c>
      <c r="F11" s="132">
        <f>SUM(F12:F14)</f>
        <v>528</v>
      </c>
      <c r="G11" s="132">
        <f>SUM(H11,I11)</f>
        <v>127</v>
      </c>
      <c r="H11" s="132">
        <f>SUM(H12:H14)</f>
        <v>30</v>
      </c>
      <c r="I11" s="132">
        <f>SUM(I12:I14)</f>
        <v>97</v>
      </c>
      <c r="J11" s="132">
        <f>SUM(K11:L11)</f>
        <v>3856</v>
      </c>
      <c r="K11" s="132">
        <f>M11+O11+Q11+S11+U11+W11</f>
        <v>2015</v>
      </c>
      <c r="L11" s="132">
        <f>N11+P11+R11+T11+V11+X11</f>
        <v>1841</v>
      </c>
      <c r="M11" s="132">
        <f>SUM(M12:M14)</f>
        <v>80</v>
      </c>
      <c r="N11" s="132">
        <f t="shared" ref="N11:X11" si="0">SUM(N12:N14)</f>
        <v>65</v>
      </c>
      <c r="O11" s="132">
        <f t="shared" si="0"/>
        <v>218</v>
      </c>
      <c r="P11" s="132">
        <f t="shared" si="0"/>
        <v>228</v>
      </c>
      <c r="Q11" s="132">
        <f t="shared" si="0"/>
        <v>267</v>
      </c>
      <c r="R11" s="132">
        <f t="shared" si="0"/>
        <v>224</v>
      </c>
      <c r="S11" s="132">
        <f t="shared" si="0"/>
        <v>495</v>
      </c>
      <c r="T11" s="132">
        <f t="shared" si="0"/>
        <v>467</v>
      </c>
      <c r="U11" s="132">
        <f t="shared" si="0"/>
        <v>504</v>
      </c>
      <c r="V11" s="132">
        <f t="shared" si="0"/>
        <v>437</v>
      </c>
      <c r="W11" s="132">
        <f t="shared" si="0"/>
        <v>451</v>
      </c>
      <c r="X11" s="132">
        <f t="shared" si="0"/>
        <v>420</v>
      </c>
      <c r="Y11" s="132">
        <f>SUM(Z11:AA11)</f>
        <v>458</v>
      </c>
      <c r="Z11" s="132">
        <f>SUM(Z12:Z14)</f>
        <v>227</v>
      </c>
      <c r="AA11" s="132">
        <f>SUM(AA12:AA14)</f>
        <v>231</v>
      </c>
      <c r="AB11" s="132">
        <f>SUM(AC11:AD11)</f>
        <v>838</v>
      </c>
      <c r="AC11" s="132">
        <f>SUM(AC12:AC14)</f>
        <v>401</v>
      </c>
      <c r="AD11" s="132">
        <f>SUM(AD12:AD14)</f>
        <v>437</v>
      </c>
      <c r="AE11" s="28" t="s">
        <v>1054</v>
      </c>
    </row>
    <row r="12" spans="1:31" ht="18" customHeight="1">
      <c r="A12" s="266" t="s">
        <v>488</v>
      </c>
      <c r="B12" s="153">
        <v>0</v>
      </c>
      <c r="C12" s="119">
        <v>0</v>
      </c>
      <c r="D12" s="132">
        <f>SUM(E12:F12)</f>
        <v>0</v>
      </c>
      <c r="E12" s="119">
        <v>0</v>
      </c>
      <c r="F12" s="119">
        <v>0</v>
      </c>
      <c r="G12" s="132">
        <f>SUM(H12,I12)</f>
        <v>0</v>
      </c>
      <c r="H12" s="119">
        <v>0</v>
      </c>
      <c r="I12" s="119">
        <v>0</v>
      </c>
      <c r="J12" s="132">
        <f>SUM(K12:L12)</f>
        <v>0</v>
      </c>
      <c r="K12" s="132">
        <f>M12+O12+Q12+S12+U12+W12</f>
        <v>0</v>
      </c>
      <c r="L12" s="132">
        <f t="shared" ref="L12:L14" si="1">N12+P12+R12+T12+V12+X12</f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v>0</v>
      </c>
      <c r="R12" s="119">
        <v>0</v>
      </c>
      <c r="S12" s="119">
        <v>0</v>
      </c>
      <c r="T12" s="119">
        <v>0</v>
      </c>
      <c r="U12" s="119">
        <v>0</v>
      </c>
      <c r="V12" s="119">
        <v>0</v>
      </c>
      <c r="W12" s="119">
        <v>0</v>
      </c>
      <c r="X12" s="119">
        <v>0</v>
      </c>
      <c r="Y12" s="132">
        <f>SUM(Z12:AA12)</f>
        <v>0</v>
      </c>
      <c r="Z12" s="139">
        <v>0</v>
      </c>
      <c r="AA12" s="139">
        <v>0</v>
      </c>
      <c r="AB12" s="132">
        <f>SUM(AC12:AD12)</f>
        <v>0</v>
      </c>
      <c r="AC12" s="139">
        <v>0</v>
      </c>
      <c r="AD12" s="141">
        <v>0</v>
      </c>
      <c r="AE12" s="267" t="s">
        <v>477</v>
      </c>
    </row>
    <row r="13" spans="1:31" ht="18" customHeight="1">
      <c r="A13" s="266" t="s">
        <v>489</v>
      </c>
      <c r="B13" s="153">
        <v>1</v>
      </c>
      <c r="C13" s="119">
        <v>3</v>
      </c>
      <c r="D13" s="132">
        <f>SUM(E13:F13)</f>
        <v>12</v>
      </c>
      <c r="E13" s="139">
        <v>1</v>
      </c>
      <c r="F13" s="139">
        <v>11</v>
      </c>
      <c r="G13" s="132">
        <f>SUM(H13,I13)</f>
        <v>0</v>
      </c>
      <c r="H13" s="119">
        <v>0</v>
      </c>
      <c r="I13" s="119">
        <v>0</v>
      </c>
      <c r="J13" s="132">
        <f>SUM(K13:L13)</f>
        <v>97</v>
      </c>
      <c r="K13" s="132">
        <f>M13+O13+Q13+S13+U13+W13</f>
        <v>57</v>
      </c>
      <c r="L13" s="132">
        <f t="shared" si="1"/>
        <v>40</v>
      </c>
      <c r="M13" s="119">
        <v>2</v>
      </c>
      <c r="N13" s="119">
        <v>1</v>
      </c>
      <c r="O13" s="119">
        <v>3</v>
      </c>
      <c r="P13" s="119">
        <v>5</v>
      </c>
      <c r="Q13" s="119">
        <v>7</v>
      </c>
      <c r="R13" s="119">
        <v>5</v>
      </c>
      <c r="S13" s="119">
        <v>17</v>
      </c>
      <c r="T13" s="119">
        <v>10</v>
      </c>
      <c r="U13" s="119">
        <v>18</v>
      </c>
      <c r="V13" s="119">
        <v>7</v>
      </c>
      <c r="W13" s="119">
        <v>10</v>
      </c>
      <c r="X13" s="119">
        <v>12</v>
      </c>
      <c r="Y13" s="132">
        <f>SUM(Z13:AA13)</f>
        <v>27</v>
      </c>
      <c r="Z13" s="139">
        <v>17</v>
      </c>
      <c r="AA13" s="139">
        <v>10</v>
      </c>
      <c r="AB13" s="132">
        <f>SUM(AC13:AD13)</f>
        <v>19</v>
      </c>
      <c r="AC13" s="139">
        <v>10</v>
      </c>
      <c r="AD13" s="141">
        <v>9</v>
      </c>
      <c r="AE13" s="267" t="s">
        <v>478</v>
      </c>
    </row>
    <row r="14" spans="1:31" ht="18" customHeight="1" thickBot="1">
      <c r="A14" s="266" t="s">
        <v>490</v>
      </c>
      <c r="B14" s="153">
        <v>25</v>
      </c>
      <c r="C14" s="119">
        <v>124</v>
      </c>
      <c r="D14" s="132">
        <f>SUM(E14:F14)</f>
        <v>547</v>
      </c>
      <c r="E14" s="119">
        <v>30</v>
      </c>
      <c r="F14" s="119">
        <v>517</v>
      </c>
      <c r="G14" s="132">
        <f>SUM(H14,I14)</f>
        <v>127</v>
      </c>
      <c r="H14" s="119">
        <v>30</v>
      </c>
      <c r="I14" s="119">
        <v>97</v>
      </c>
      <c r="J14" s="132">
        <f>SUM(K14:L14)</f>
        <v>3759</v>
      </c>
      <c r="K14" s="132">
        <f>M14+O14+Q14+S14+U14+W14</f>
        <v>1958</v>
      </c>
      <c r="L14" s="132">
        <f t="shared" si="1"/>
        <v>1801</v>
      </c>
      <c r="M14" s="148">
        <v>78</v>
      </c>
      <c r="N14" s="148">
        <v>64</v>
      </c>
      <c r="O14" s="148">
        <v>215</v>
      </c>
      <c r="P14" s="148">
        <v>223</v>
      </c>
      <c r="Q14" s="148">
        <v>260</v>
      </c>
      <c r="R14" s="148">
        <v>219</v>
      </c>
      <c r="S14" s="148">
        <v>478</v>
      </c>
      <c r="T14" s="148">
        <v>457</v>
      </c>
      <c r="U14" s="148">
        <v>486</v>
      </c>
      <c r="V14" s="148">
        <v>430</v>
      </c>
      <c r="W14" s="148">
        <v>441</v>
      </c>
      <c r="X14" s="148">
        <v>408</v>
      </c>
      <c r="Y14" s="399">
        <f>SUM(Z14:AA14)</f>
        <v>431</v>
      </c>
      <c r="Z14" s="149">
        <v>210</v>
      </c>
      <c r="AA14" s="149">
        <v>221</v>
      </c>
      <c r="AB14" s="399">
        <f>SUM(AC14:AD14)</f>
        <v>819</v>
      </c>
      <c r="AC14" s="149">
        <v>391</v>
      </c>
      <c r="AD14" s="154">
        <v>428</v>
      </c>
      <c r="AE14" s="260" t="s">
        <v>479</v>
      </c>
    </row>
    <row r="15" spans="1:31" ht="13.5" customHeight="1">
      <c r="A15" s="540" t="s">
        <v>1081</v>
      </c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</row>
    <row r="17" spans="3:30"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Z17" s="480"/>
      <c r="AA17" s="480"/>
      <c r="AB17" s="480"/>
      <c r="AC17" s="480"/>
      <c r="AD17" s="480"/>
    </row>
    <row r="18" spans="3:30">
      <c r="D18" s="479"/>
    </row>
    <row r="23" spans="3:30">
      <c r="D23" s="480"/>
      <c r="E23" s="480"/>
      <c r="F23" s="480"/>
      <c r="G23" s="480"/>
      <c r="H23" s="480"/>
      <c r="I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</row>
  </sheetData>
  <mergeCells count="20">
    <mergeCell ref="A1:P1"/>
    <mergeCell ref="Q1:AE1"/>
    <mergeCell ref="A15:L15"/>
    <mergeCell ref="J6:L6"/>
    <mergeCell ref="M6:N6"/>
    <mergeCell ref="Q5:X5"/>
    <mergeCell ref="S4:AE4"/>
    <mergeCell ref="B5:B7"/>
    <mergeCell ref="C5:C7"/>
    <mergeCell ref="G5:I6"/>
    <mergeCell ref="Y5:AA6"/>
    <mergeCell ref="AB5:AD6"/>
    <mergeCell ref="S6:T6"/>
    <mergeCell ref="U6:V6"/>
    <mergeCell ref="W6:X6"/>
    <mergeCell ref="Q6:R6"/>
    <mergeCell ref="O6:P6"/>
    <mergeCell ref="A4:L4"/>
    <mergeCell ref="J5:P5"/>
    <mergeCell ref="D5:F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G12:G13 J12:J13" formulaRange="1"/>
    <ignoredError sqref="D12:D14" formula="1" formulaRange="1"/>
    <ignoredError sqref="D11 Y11:AB11 G1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="115" zoomScaleNormal="115" zoomScaleSheetLayoutView="100" workbookViewId="0">
      <selection sqref="A1:M1"/>
    </sheetView>
  </sheetViews>
  <sheetFormatPr defaultColWidth="1.375" defaultRowHeight="10.5"/>
  <cols>
    <col min="1" max="1" width="9.375" style="8" customWidth="1"/>
    <col min="2" max="2" width="4.75" style="8" bestFit="1" customWidth="1"/>
    <col min="3" max="3" width="7" style="8" customWidth="1"/>
    <col min="4" max="11" width="7.625" style="8" customWidth="1"/>
    <col min="12" max="12" width="7.75" style="8" customWidth="1"/>
    <col min="13" max="13" width="6.25" style="8" customWidth="1"/>
    <col min="14" max="16384" width="1.375" style="8"/>
  </cols>
  <sheetData>
    <row r="1" spans="1:13" ht="17.25" customHeight="1">
      <c r="A1" s="773" t="s">
        <v>839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</row>
    <row r="2" spans="1:13" s="9" customFormat="1" ht="7.5" customHeight="1">
      <c r="A2" s="51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9" customFormat="1" ht="13.5" customHeight="1">
      <c r="A3" s="18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9" customFormat="1" ht="13.5">
      <c r="A4" s="647" t="s">
        <v>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</row>
    <row r="5" spans="1:13" ht="11.25" customHeight="1" thickBot="1">
      <c r="M5" s="57" t="s">
        <v>3</v>
      </c>
    </row>
    <row r="6" spans="1:13" ht="11.25" customHeight="1">
      <c r="A6" s="687" t="s">
        <v>562</v>
      </c>
      <c r="B6" s="747" t="s">
        <v>42</v>
      </c>
      <c r="C6" s="753" t="s">
        <v>4</v>
      </c>
      <c r="D6" s="761" t="s">
        <v>5</v>
      </c>
      <c r="E6" s="762"/>
      <c r="F6" s="762"/>
      <c r="G6" s="762"/>
      <c r="H6" s="762"/>
      <c r="I6" s="762"/>
      <c r="J6" s="762"/>
      <c r="K6" s="763"/>
      <c r="L6" s="771" t="s">
        <v>43</v>
      </c>
      <c r="M6" s="750" t="s">
        <v>6</v>
      </c>
    </row>
    <row r="7" spans="1:13" ht="11.25" customHeight="1">
      <c r="A7" s="562"/>
      <c r="B7" s="748"/>
      <c r="C7" s="748"/>
      <c r="D7" s="742" t="s">
        <v>442</v>
      </c>
      <c r="E7" s="744"/>
      <c r="F7" s="742" t="s">
        <v>7</v>
      </c>
      <c r="G7" s="744"/>
      <c r="H7" s="742" t="s">
        <v>8</v>
      </c>
      <c r="I7" s="744"/>
      <c r="J7" s="742" t="s">
        <v>26</v>
      </c>
      <c r="K7" s="744"/>
      <c r="L7" s="772"/>
      <c r="M7" s="751"/>
    </row>
    <row r="8" spans="1:13" ht="11.25" customHeight="1">
      <c r="A8" s="542"/>
      <c r="B8" s="749"/>
      <c r="C8" s="749"/>
      <c r="D8" s="137" t="s">
        <v>9</v>
      </c>
      <c r="E8" s="137" t="s">
        <v>10</v>
      </c>
      <c r="F8" s="137" t="s">
        <v>9</v>
      </c>
      <c r="G8" s="137" t="s">
        <v>10</v>
      </c>
      <c r="H8" s="137" t="s">
        <v>9</v>
      </c>
      <c r="I8" s="137" t="s">
        <v>10</v>
      </c>
      <c r="J8" s="136" t="s">
        <v>9</v>
      </c>
      <c r="K8" s="137" t="s">
        <v>10</v>
      </c>
      <c r="L8" s="629"/>
      <c r="M8" s="752"/>
    </row>
    <row r="9" spans="1:13" ht="5.25" customHeight="1">
      <c r="A9" s="16"/>
      <c r="B9" s="178"/>
      <c r="C9" s="180"/>
      <c r="D9" s="181"/>
      <c r="E9" s="181"/>
      <c r="F9" s="181"/>
      <c r="G9" s="181"/>
      <c r="H9" s="181"/>
      <c r="I9" s="181"/>
      <c r="J9" s="181"/>
      <c r="K9" s="181"/>
      <c r="L9" s="181"/>
      <c r="M9" s="182"/>
    </row>
    <row r="10" spans="1:13" s="428" customFormat="1" ht="11.25" customHeight="1">
      <c r="A10" s="427" t="s">
        <v>823</v>
      </c>
      <c r="B10" s="168">
        <v>340</v>
      </c>
      <c r="C10" s="145">
        <v>58148</v>
      </c>
      <c r="D10" s="145">
        <v>7146</v>
      </c>
      <c r="E10" s="145">
        <v>274</v>
      </c>
      <c r="F10" s="145">
        <v>485</v>
      </c>
      <c r="G10" s="145">
        <v>96</v>
      </c>
      <c r="H10" s="145">
        <v>462</v>
      </c>
      <c r="I10" s="145">
        <v>182</v>
      </c>
      <c r="J10" s="145">
        <v>725</v>
      </c>
      <c r="K10" s="145">
        <v>60</v>
      </c>
      <c r="L10" s="145">
        <v>27134</v>
      </c>
      <c r="M10" s="145">
        <v>21584</v>
      </c>
    </row>
    <row r="11" spans="1:13" ht="11.25" customHeight="1">
      <c r="A11" s="420" t="s">
        <v>642</v>
      </c>
      <c r="B11" s="168">
        <v>339</v>
      </c>
      <c r="C11" s="145">
        <v>64473</v>
      </c>
      <c r="D11" s="145">
        <v>9185</v>
      </c>
      <c r="E11" s="145">
        <v>327</v>
      </c>
      <c r="F11" s="145">
        <v>594</v>
      </c>
      <c r="G11" s="145">
        <v>194</v>
      </c>
      <c r="H11" s="145">
        <v>840</v>
      </c>
      <c r="I11" s="145">
        <v>110</v>
      </c>
      <c r="J11" s="145">
        <v>699</v>
      </c>
      <c r="K11" s="145">
        <v>99</v>
      </c>
      <c r="L11" s="145">
        <v>36694</v>
      </c>
      <c r="M11" s="145">
        <v>15731</v>
      </c>
    </row>
    <row r="12" spans="1:13" ht="11.25" customHeight="1">
      <c r="A12" s="420" t="s">
        <v>643</v>
      </c>
      <c r="B12" s="168">
        <v>342</v>
      </c>
      <c r="C12" s="145">
        <v>55056</v>
      </c>
      <c r="D12" s="145">
        <v>13154</v>
      </c>
      <c r="E12" s="145">
        <v>361</v>
      </c>
      <c r="F12" s="145">
        <v>942</v>
      </c>
      <c r="G12" s="145">
        <v>105</v>
      </c>
      <c r="H12" s="145">
        <v>925</v>
      </c>
      <c r="I12" s="145">
        <v>73</v>
      </c>
      <c r="J12" s="145">
        <v>1173</v>
      </c>
      <c r="K12" s="145">
        <v>164</v>
      </c>
      <c r="L12" s="145">
        <v>19685</v>
      </c>
      <c r="M12" s="145">
        <v>18474</v>
      </c>
    </row>
    <row r="13" spans="1:13" ht="11.25" customHeight="1">
      <c r="A13" s="420" t="s">
        <v>709</v>
      </c>
      <c r="B13" s="168">
        <v>340</v>
      </c>
      <c r="C13" s="145">
        <v>52314</v>
      </c>
      <c r="D13" s="145">
        <v>6386</v>
      </c>
      <c r="E13" s="145">
        <v>229</v>
      </c>
      <c r="F13" s="145">
        <v>576</v>
      </c>
      <c r="G13" s="145">
        <v>16</v>
      </c>
      <c r="H13" s="145">
        <v>623</v>
      </c>
      <c r="I13" s="145">
        <v>0</v>
      </c>
      <c r="J13" s="145">
        <v>768</v>
      </c>
      <c r="K13" s="145">
        <v>37</v>
      </c>
      <c r="L13" s="145">
        <v>20861</v>
      </c>
      <c r="M13" s="145">
        <v>22818</v>
      </c>
    </row>
    <row r="14" spans="1:13" ht="11.25" customHeight="1">
      <c r="A14" s="15" t="s">
        <v>824</v>
      </c>
      <c r="B14" s="168">
        <f t="shared" ref="B14:M14" si="0">SUM(B16:B27)</f>
        <v>340</v>
      </c>
      <c r="C14" s="145">
        <f t="shared" si="0"/>
        <v>43958</v>
      </c>
      <c r="D14" s="145">
        <f t="shared" si="0"/>
        <v>7509</v>
      </c>
      <c r="E14" s="145">
        <f t="shared" si="0"/>
        <v>195</v>
      </c>
      <c r="F14" s="145">
        <f t="shared" si="0"/>
        <v>609</v>
      </c>
      <c r="G14" s="145">
        <f t="shared" si="0"/>
        <v>46</v>
      </c>
      <c r="H14" s="145">
        <f t="shared" si="0"/>
        <v>871</v>
      </c>
      <c r="I14" s="145">
        <f t="shared" si="0"/>
        <v>11</v>
      </c>
      <c r="J14" s="145">
        <f t="shared" si="0"/>
        <v>874</v>
      </c>
      <c r="K14" s="145">
        <f t="shared" si="0"/>
        <v>13</v>
      </c>
      <c r="L14" s="145">
        <f t="shared" si="0"/>
        <v>13861</v>
      </c>
      <c r="M14" s="145">
        <f t="shared" si="0"/>
        <v>19969</v>
      </c>
    </row>
    <row r="15" spans="1:13" ht="6" customHeight="1">
      <c r="A15" s="15"/>
      <c r="B15" s="169"/>
      <c r="C15" s="170"/>
      <c r="D15" s="140"/>
      <c r="E15" s="140"/>
      <c r="F15" s="140"/>
      <c r="G15" s="140"/>
      <c r="H15" s="140"/>
      <c r="I15" s="140"/>
      <c r="J15" s="140"/>
      <c r="K15" s="140"/>
      <c r="L15" s="140"/>
      <c r="M15" s="134"/>
    </row>
    <row r="16" spans="1:13" ht="11.25" customHeight="1">
      <c r="A16" s="176" t="s">
        <v>825</v>
      </c>
      <c r="B16" s="169">
        <v>29</v>
      </c>
      <c r="C16" s="170">
        <f>SUM(D16:M16)</f>
        <v>3342</v>
      </c>
      <c r="D16" s="140">
        <v>840</v>
      </c>
      <c r="E16" s="140">
        <v>0</v>
      </c>
      <c r="F16" s="140">
        <v>39</v>
      </c>
      <c r="G16" s="140">
        <v>0</v>
      </c>
      <c r="H16" s="140">
        <v>65</v>
      </c>
      <c r="I16" s="140">
        <v>0</v>
      </c>
      <c r="J16" s="140">
        <v>88</v>
      </c>
      <c r="K16" s="140">
        <v>0</v>
      </c>
      <c r="L16" s="140">
        <v>1388</v>
      </c>
      <c r="M16" s="134">
        <v>922</v>
      </c>
    </row>
    <row r="17" spans="1:13" ht="11.25" customHeight="1">
      <c r="A17" s="15" t="s">
        <v>11</v>
      </c>
      <c r="B17" s="169">
        <v>29</v>
      </c>
      <c r="C17" s="170">
        <f t="shared" ref="C17:C27" si="1">SUM(D17:M17)</f>
        <v>5200</v>
      </c>
      <c r="D17" s="140">
        <v>685</v>
      </c>
      <c r="E17" s="140">
        <v>0</v>
      </c>
      <c r="F17" s="140">
        <v>42</v>
      </c>
      <c r="G17" s="140">
        <v>0</v>
      </c>
      <c r="H17" s="140">
        <v>184</v>
      </c>
      <c r="I17" s="140">
        <v>0</v>
      </c>
      <c r="J17" s="140">
        <v>62</v>
      </c>
      <c r="K17" s="140">
        <v>0</v>
      </c>
      <c r="L17" s="140">
        <v>2635</v>
      </c>
      <c r="M17" s="134">
        <v>1592</v>
      </c>
    </row>
    <row r="18" spans="1:13" ht="11.25" customHeight="1">
      <c r="A18" s="15" t="s">
        <v>12</v>
      </c>
      <c r="B18" s="169">
        <v>28</v>
      </c>
      <c r="C18" s="170">
        <f t="shared" si="1"/>
        <v>3832</v>
      </c>
      <c r="D18" s="140">
        <v>709</v>
      </c>
      <c r="E18" s="140">
        <v>14</v>
      </c>
      <c r="F18" s="140">
        <v>29</v>
      </c>
      <c r="G18" s="140">
        <v>15</v>
      </c>
      <c r="H18" s="140">
        <v>106</v>
      </c>
      <c r="I18" s="140">
        <v>11</v>
      </c>
      <c r="J18" s="140">
        <v>115</v>
      </c>
      <c r="K18" s="140">
        <v>0</v>
      </c>
      <c r="L18" s="140">
        <v>1655</v>
      </c>
      <c r="M18" s="134">
        <v>1178</v>
      </c>
    </row>
    <row r="19" spans="1:13" ht="11.25" customHeight="1">
      <c r="A19" s="15" t="s">
        <v>13</v>
      </c>
      <c r="B19" s="169">
        <v>29</v>
      </c>
      <c r="C19" s="170">
        <f t="shared" si="1"/>
        <v>2907</v>
      </c>
      <c r="D19" s="140">
        <v>266</v>
      </c>
      <c r="E19" s="140">
        <v>0</v>
      </c>
      <c r="F19" s="140">
        <v>18</v>
      </c>
      <c r="G19" s="140">
        <v>0</v>
      </c>
      <c r="H19" s="140">
        <v>4</v>
      </c>
      <c r="I19" s="140">
        <v>0</v>
      </c>
      <c r="J19" s="140">
        <v>40</v>
      </c>
      <c r="K19" s="140">
        <v>0</v>
      </c>
      <c r="L19" s="140">
        <v>0</v>
      </c>
      <c r="M19" s="134">
        <v>2579</v>
      </c>
    </row>
    <row r="20" spans="1:13" ht="11.25" customHeight="1">
      <c r="A20" s="15" t="s">
        <v>14</v>
      </c>
      <c r="B20" s="169">
        <v>31</v>
      </c>
      <c r="C20" s="170">
        <f t="shared" si="1"/>
        <v>4515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34">
        <v>4515</v>
      </c>
    </row>
    <row r="21" spans="1:13" ht="11.25" customHeight="1">
      <c r="A21" s="15" t="s">
        <v>15</v>
      </c>
      <c r="B21" s="169">
        <v>27</v>
      </c>
      <c r="C21" s="170">
        <f t="shared" si="1"/>
        <v>2409</v>
      </c>
      <c r="D21" s="140">
        <v>559</v>
      </c>
      <c r="E21" s="140">
        <v>28</v>
      </c>
      <c r="F21" s="140">
        <v>84</v>
      </c>
      <c r="G21" s="140">
        <v>18</v>
      </c>
      <c r="H21" s="140">
        <v>83</v>
      </c>
      <c r="I21" s="140">
        <v>0</v>
      </c>
      <c r="J21" s="140">
        <v>54</v>
      </c>
      <c r="K21" s="140">
        <v>0</v>
      </c>
      <c r="L21" s="140">
        <v>0</v>
      </c>
      <c r="M21" s="134">
        <v>1583</v>
      </c>
    </row>
    <row r="22" spans="1:13" ht="11.25" customHeight="1">
      <c r="A22" s="15" t="s">
        <v>16</v>
      </c>
      <c r="B22" s="169">
        <v>29</v>
      </c>
      <c r="C22" s="170">
        <f t="shared" si="1"/>
        <v>5204</v>
      </c>
      <c r="D22" s="140">
        <v>788</v>
      </c>
      <c r="E22" s="140">
        <v>49</v>
      </c>
      <c r="F22" s="140">
        <v>39</v>
      </c>
      <c r="G22" s="140">
        <v>0</v>
      </c>
      <c r="H22" s="140">
        <v>163</v>
      </c>
      <c r="I22" s="140">
        <v>0</v>
      </c>
      <c r="J22" s="140">
        <v>86</v>
      </c>
      <c r="K22" s="140">
        <v>0</v>
      </c>
      <c r="L22" s="140">
        <v>2197</v>
      </c>
      <c r="M22" s="134">
        <v>1882</v>
      </c>
    </row>
    <row r="23" spans="1:13" ht="11.25" customHeight="1">
      <c r="A23" s="15" t="s">
        <v>17</v>
      </c>
      <c r="B23" s="169">
        <v>28</v>
      </c>
      <c r="C23" s="170">
        <f t="shared" si="1"/>
        <v>3537</v>
      </c>
      <c r="D23" s="140">
        <v>642</v>
      </c>
      <c r="E23" s="140">
        <v>65</v>
      </c>
      <c r="F23" s="140">
        <v>45</v>
      </c>
      <c r="G23" s="140">
        <v>1</v>
      </c>
      <c r="H23" s="140">
        <v>97</v>
      </c>
      <c r="I23" s="140">
        <v>0</v>
      </c>
      <c r="J23" s="140">
        <v>61</v>
      </c>
      <c r="K23" s="140">
        <v>13</v>
      </c>
      <c r="L23" s="140">
        <v>1331</v>
      </c>
      <c r="M23" s="134">
        <v>1282</v>
      </c>
    </row>
    <row r="24" spans="1:13" ht="11.25" customHeight="1">
      <c r="A24" s="15" t="s">
        <v>18</v>
      </c>
      <c r="B24" s="169">
        <v>26</v>
      </c>
      <c r="C24" s="170">
        <f t="shared" si="1"/>
        <v>1953</v>
      </c>
      <c r="D24" s="134">
        <v>412</v>
      </c>
      <c r="E24" s="140">
        <v>22</v>
      </c>
      <c r="F24" s="140">
        <v>38</v>
      </c>
      <c r="G24" s="140">
        <v>12</v>
      </c>
      <c r="H24" s="140">
        <v>39</v>
      </c>
      <c r="I24" s="140">
        <v>0</v>
      </c>
      <c r="J24" s="140">
        <v>51</v>
      </c>
      <c r="K24" s="140">
        <v>0</v>
      </c>
      <c r="L24" s="140">
        <v>850</v>
      </c>
      <c r="M24" s="134">
        <v>529</v>
      </c>
    </row>
    <row r="25" spans="1:13" ht="11.25" customHeight="1">
      <c r="A25" s="15" t="s">
        <v>826</v>
      </c>
      <c r="B25" s="169">
        <v>28</v>
      </c>
      <c r="C25" s="170">
        <f t="shared" si="1"/>
        <v>3195</v>
      </c>
      <c r="D25" s="140">
        <v>515</v>
      </c>
      <c r="E25" s="140">
        <v>0</v>
      </c>
      <c r="F25" s="140">
        <v>41</v>
      </c>
      <c r="G25" s="140">
        <v>0</v>
      </c>
      <c r="H25" s="140">
        <v>21</v>
      </c>
      <c r="I25" s="140">
        <v>0</v>
      </c>
      <c r="J25" s="140">
        <v>54</v>
      </c>
      <c r="K25" s="140">
        <v>0</v>
      </c>
      <c r="L25" s="140">
        <v>824</v>
      </c>
      <c r="M25" s="134">
        <v>1740</v>
      </c>
    </row>
    <row r="26" spans="1:13" ht="11.25" customHeight="1">
      <c r="A26" s="15" t="s">
        <v>19</v>
      </c>
      <c r="B26" s="169">
        <v>26</v>
      </c>
      <c r="C26" s="170">
        <f t="shared" si="1"/>
        <v>3507</v>
      </c>
      <c r="D26" s="140">
        <v>900</v>
      </c>
      <c r="E26" s="140">
        <v>17</v>
      </c>
      <c r="F26" s="140">
        <v>73</v>
      </c>
      <c r="G26" s="140">
        <v>0</v>
      </c>
      <c r="H26" s="140">
        <v>31</v>
      </c>
      <c r="I26" s="140">
        <v>0</v>
      </c>
      <c r="J26" s="140">
        <v>118</v>
      </c>
      <c r="K26" s="140">
        <v>0</v>
      </c>
      <c r="L26" s="140">
        <v>1508</v>
      </c>
      <c r="M26" s="134">
        <v>860</v>
      </c>
    </row>
    <row r="27" spans="1:13" ht="11.25" customHeight="1">
      <c r="A27" s="15" t="s">
        <v>20</v>
      </c>
      <c r="B27" s="169">
        <v>30</v>
      </c>
      <c r="C27" s="170">
        <f t="shared" si="1"/>
        <v>4357</v>
      </c>
      <c r="D27" s="140">
        <v>1193</v>
      </c>
      <c r="E27" s="140">
        <v>0</v>
      </c>
      <c r="F27" s="140">
        <v>161</v>
      </c>
      <c r="G27" s="140">
        <v>0</v>
      </c>
      <c r="H27" s="140">
        <v>78</v>
      </c>
      <c r="I27" s="140">
        <v>0</v>
      </c>
      <c r="J27" s="140">
        <v>145</v>
      </c>
      <c r="K27" s="140">
        <v>0</v>
      </c>
      <c r="L27" s="140">
        <v>1473</v>
      </c>
      <c r="M27" s="134">
        <v>1307</v>
      </c>
    </row>
    <row r="28" spans="1:13" ht="5.25" customHeight="1" thickBot="1">
      <c r="A28" s="3"/>
      <c r="B28" s="172"/>
      <c r="C28" s="177"/>
      <c r="D28" s="149"/>
      <c r="E28" s="149"/>
      <c r="F28" s="149"/>
      <c r="G28" s="149"/>
      <c r="H28" s="149"/>
      <c r="I28" s="149"/>
      <c r="J28" s="149"/>
      <c r="K28" s="149"/>
      <c r="L28" s="149"/>
      <c r="M28" s="148"/>
    </row>
    <row r="29" spans="1:13" ht="11.25" customHeight="1">
      <c r="A29" s="770" t="s">
        <v>21</v>
      </c>
      <c r="B29" s="770"/>
      <c r="C29" s="770"/>
      <c r="D29" s="164" t="s">
        <v>539</v>
      </c>
      <c r="E29" s="165" t="s">
        <v>1100</v>
      </c>
      <c r="F29" s="163"/>
      <c r="G29" s="163"/>
      <c r="H29" s="206"/>
      <c r="I29" s="204"/>
      <c r="J29" s="204"/>
      <c r="K29" s="204"/>
      <c r="L29" s="204"/>
      <c r="M29" s="204"/>
    </row>
    <row r="30" spans="1:13"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</row>
    <row r="31" spans="1:13">
      <c r="C31" s="362"/>
    </row>
    <row r="32" spans="1:13">
      <c r="C32" s="362"/>
    </row>
    <row r="33" spans="3:3">
      <c r="C33" s="362"/>
    </row>
    <row r="34" spans="3:3">
      <c r="C34" s="362"/>
    </row>
    <row r="35" spans="3:3">
      <c r="C35" s="362"/>
    </row>
    <row r="36" spans="3:3">
      <c r="C36" s="362"/>
    </row>
    <row r="37" spans="3:3">
      <c r="C37" s="362"/>
    </row>
    <row r="38" spans="3:3">
      <c r="C38" s="362"/>
    </row>
    <row r="39" spans="3:3">
      <c r="C39" s="362"/>
    </row>
    <row r="40" spans="3:3">
      <c r="C40" s="362"/>
    </row>
    <row r="41" spans="3:3">
      <c r="C41" s="362"/>
    </row>
    <row r="42" spans="3:3">
      <c r="C42" s="362"/>
    </row>
    <row r="43" spans="3:3">
      <c r="C43" s="362"/>
    </row>
    <row r="44" spans="3:3">
      <c r="C44" s="362"/>
    </row>
    <row r="45" spans="3:3">
      <c r="C45" s="362"/>
    </row>
    <row r="46" spans="3:3">
      <c r="C46" s="362"/>
    </row>
    <row r="47" spans="3:3">
      <c r="C47" s="362"/>
    </row>
    <row r="48" spans="3:3">
      <c r="C48" s="362"/>
    </row>
    <row r="49" spans="3:3">
      <c r="C49" s="362"/>
    </row>
    <row r="50" spans="3:3">
      <c r="C50" s="362"/>
    </row>
    <row r="51" spans="3:3">
      <c r="C51" s="362"/>
    </row>
    <row r="52" spans="3:3">
      <c r="C52" s="362"/>
    </row>
    <row r="53" spans="3:3">
      <c r="C53" s="362"/>
    </row>
    <row r="54" spans="3:3">
      <c r="C54" s="362"/>
    </row>
    <row r="55" spans="3:3">
      <c r="C55" s="362"/>
    </row>
    <row r="56" spans="3:3">
      <c r="C56" s="362"/>
    </row>
    <row r="57" spans="3:3">
      <c r="C57" s="362"/>
    </row>
    <row r="58" spans="3:3">
      <c r="C58" s="362"/>
    </row>
  </sheetData>
  <mergeCells count="13">
    <mergeCell ref="A29:C29"/>
    <mergeCell ref="L6:L8"/>
    <mergeCell ref="H7:I7"/>
    <mergeCell ref="A1:M1"/>
    <mergeCell ref="A6:A8"/>
    <mergeCell ref="B6:B8"/>
    <mergeCell ref="M6:M8"/>
    <mergeCell ref="A4:M4"/>
    <mergeCell ref="D7:E7"/>
    <mergeCell ref="C6:C8"/>
    <mergeCell ref="F7:G7"/>
    <mergeCell ref="J7:K7"/>
    <mergeCell ref="D6:K6"/>
  </mergeCells>
  <phoneticPr fontId="2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="115" zoomScaleNormal="115" workbookViewId="0">
      <selection sqref="A1:H1"/>
    </sheetView>
  </sheetViews>
  <sheetFormatPr defaultColWidth="1.375" defaultRowHeight="10.5"/>
  <cols>
    <col min="1" max="1" width="0.875" style="8" customWidth="1"/>
    <col min="2" max="2" width="26.25" style="8" customWidth="1"/>
    <col min="3" max="3" width="1.875" style="8" customWidth="1"/>
    <col min="4" max="8" width="13.5" style="8" customWidth="1"/>
    <col min="9" max="16384" width="1.375" style="8"/>
  </cols>
  <sheetData>
    <row r="1" spans="1:8" s="9" customFormat="1" ht="13.5">
      <c r="A1" s="647" t="s">
        <v>22</v>
      </c>
      <c r="B1" s="775"/>
      <c r="C1" s="775"/>
      <c r="D1" s="775"/>
      <c r="E1" s="775"/>
      <c r="F1" s="775"/>
      <c r="G1" s="775"/>
      <c r="H1" s="775"/>
    </row>
    <row r="2" spans="1:8" ht="11.25" customHeight="1" thickBot="1">
      <c r="H2" s="57" t="s">
        <v>3</v>
      </c>
    </row>
    <row r="3" spans="1:8" ht="17.25" customHeight="1">
      <c r="A3" s="679" t="s">
        <v>23</v>
      </c>
      <c r="B3" s="776"/>
      <c r="C3" s="777"/>
      <c r="D3" s="780" t="s">
        <v>794</v>
      </c>
      <c r="E3" s="680" t="s">
        <v>4</v>
      </c>
      <c r="F3" s="761" t="s">
        <v>5</v>
      </c>
      <c r="G3" s="782"/>
      <c r="H3" s="750" t="s">
        <v>6</v>
      </c>
    </row>
    <row r="4" spans="1:8" ht="16.5" customHeight="1">
      <c r="A4" s="778"/>
      <c r="B4" s="778"/>
      <c r="C4" s="779"/>
      <c r="D4" s="781"/>
      <c r="E4" s="682"/>
      <c r="F4" s="162" t="s">
        <v>9</v>
      </c>
      <c r="G4" s="162" t="s">
        <v>10</v>
      </c>
      <c r="H4" s="752"/>
    </row>
    <row r="5" spans="1:8" ht="5.25" customHeight="1">
      <c r="A5" s="58"/>
      <c r="B5" s="58"/>
      <c r="C5" s="16"/>
      <c r="D5" s="178"/>
      <c r="E5" s="180"/>
      <c r="F5" s="181"/>
      <c r="G5" s="181"/>
      <c r="H5" s="182"/>
    </row>
    <row r="6" spans="1:8" s="428" customFormat="1" ht="11.25" customHeight="1">
      <c r="A6" s="424"/>
      <c r="B6" s="424" t="s">
        <v>827</v>
      </c>
      <c r="C6" s="427"/>
      <c r="D6" s="168">
        <v>272</v>
      </c>
      <c r="E6" s="145">
        <v>160916</v>
      </c>
      <c r="F6" s="429">
        <v>131678</v>
      </c>
      <c r="G6" s="429">
        <v>1459</v>
      </c>
      <c r="H6" s="145">
        <v>27779</v>
      </c>
    </row>
    <row r="7" spans="1:8" s="421" customFormat="1" ht="11.25" customHeight="1">
      <c r="A7" s="423"/>
      <c r="B7" s="422" t="s">
        <v>710</v>
      </c>
      <c r="C7" s="426"/>
      <c r="D7" s="168">
        <v>257</v>
      </c>
      <c r="E7" s="145">
        <v>128633</v>
      </c>
      <c r="F7" s="214">
        <v>102897</v>
      </c>
      <c r="G7" s="214">
        <v>1731</v>
      </c>
      <c r="H7" s="145">
        <v>24005</v>
      </c>
    </row>
    <row r="8" spans="1:8" s="421" customFormat="1" ht="11.25" customHeight="1">
      <c r="A8" s="423"/>
      <c r="B8" s="422" t="s">
        <v>641</v>
      </c>
      <c r="C8" s="426"/>
      <c r="D8" s="168">
        <v>276</v>
      </c>
      <c r="E8" s="145">
        <v>101473</v>
      </c>
      <c r="F8" s="214">
        <v>75532</v>
      </c>
      <c r="G8" s="214">
        <v>720</v>
      </c>
      <c r="H8" s="145">
        <v>25221</v>
      </c>
    </row>
    <row r="9" spans="1:8" ht="11.25" customHeight="1">
      <c r="A9" s="135"/>
      <c r="B9" s="29" t="s">
        <v>828</v>
      </c>
      <c r="C9" s="175"/>
      <c r="D9" s="168">
        <v>271</v>
      </c>
      <c r="E9" s="145">
        <v>127889</v>
      </c>
      <c r="F9" s="214">
        <v>100624</v>
      </c>
      <c r="G9" s="214">
        <v>980</v>
      </c>
      <c r="H9" s="145">
        <v>26285</v>
      </c>
    </row>
    <row r="10" spans="1:8" ht="11.25" customHeight="1">
      <c r="A10" s="135"/>
      <c r="B10" s="29" t="s">
        <v>829</v>
      </c>
      <c r="C10" s="175"/>
      <c r="D10" s="168">
        <f>SUM(D12:D18)</f>
        <v>296</v>
      </c>
      <c r="E10" s="145">
        <f>SUM(E12:E18)</f>
        <v>117731</v>
      </c>
      <c r="F10" s="145">
        <f>SUM(F12:F18)</f>
        <v>76992</v>
      </c>
      <c r="G10" s="145">
        <f>SUM(G12:G18)</f>
        <v>6400</v>
      </c>
      <c r="H10" s="145">
        <f>SUM(H12:H18)</f>
        <v>34339</v>
      </c>
    </row>
    <row r="11" spans="1:8" ht="5.25" customHeight="1">
      <c r="A11" s="29"/>
      <c r="B11" s="29"/>
      <c r="C11" s="15"/>
      <c r="D11" s="169"/>
      <c r="E11" s="170"/>
      <c r="F11" s="140"/>
      <c r="G11" s="140"/>
      <c r="H11" s="134"/>
    </row>
    <row r="12" spans="1:8" ht="19.350000000000001" customHeight="1">
      <c r="A12" s="173"/>
      <c r="B12" s="173" t="s">
        <v>830</v>
      </c>
      <c r="C12" s="194"/>
      <c r="D12" s="169">
        <v>63</v>
      </c>
      <c r="E12" s="170">
        <v>14743</v>
      </c>
      <c r="F12" s="140">
        <v>10423</v>
      </c>
      <c r="G12" s="140">
        <v>494</v>
      </c>
      <c r="H12" s="134">
        <v>3826</v>
      </c>
    </row>
    <row r="13" spans="1:8" ht="19.350000000000001" customHeight="1">
      <c r="A13" s="174"/>
      <c r="B13" s="174" t="s">
        <v>831</v>
      </c>
      <c r="C13" s="195"/>
      <c r="D13" s="169">
        <v>50</v>
      </c>
      <c r="E13" s="170">
        <v>52661</v>
      </c>
      <c r="F13" s="140">
        <v>40602</v>
      </c>
      <c r="G13" s="140">
        <v>2011</v>
      </c>
      <c r="H13" s="134">
        <v>10048</v>
      </c>
    </row>
    <row r="14" spans="1:8" ht="19.350000000000001" customHeight="1">
      <c r="A14" s="174"/>
      <c r="B14" s="174" t="s">
        <v>832</v>
      </c>
      <c r="C14" s="195"/>
      <c r="D14" s="169">
        <v>29</v>
      </c>
      <c r="E14" s="170">
        <v>17159</v>
      </c>
      <c r="F14" s="140">
        <v>8582</v>
      </c>
      <c r="G14" s="140">
        <v>1185</v>
      </c>
      <c r="H14" s="134">
        <v>7392</v>
      </c>
    </row>
    <row r="15" spans="1:8" ht="19.350000000000001" customHeight="1">
      <c r="A15" s="174"/>
      <c r="B15" s="173" t="s">
        <v>833</v>
      </c>
      <c r="C15" s="195"/>
      <c r="D15" s="169">
        <v>51</v>
      </c>
      <c r="E15" s="170">
        <v>11028</v>
      </c>
      <c r="F15" s="140">
        <v>3925</v>
      </c>
      <c r="G15" s="140">
        <v>1319</v>
      </c>
      <c r="H15" s="134">
        <v>5784</v>
      </c>
    </row>
    <row r="16" spans="1:8" ht="19.350000000000001" customHeight="1">
      <c r="A16" s="174"/>
      <c r="B16" s="174" t="s">
        <v>834</v>
      </c>
      <c r="C16" s="195"/>
      <c r="D16" s="169">
        <v>52</v>
      </c>
      <c r="E16" s="170">
        <v>7799</v>
      </c>
      <c r="F16" s="140">
        <v>3554</v>
      </c>
      <c r="G16" s="140">
        <v>1231</v>
      </c>
      <c r="H16" s="134">
        <v>3014</v>
      </c>
    </row>
    <row r="17" spans="1:8" s="421" customFormat="1" ht="19.350000000000001" customHeight="1">
      <c r="A17" s="425"/>
      <c r="B17" s="425" t="s">
        <v>835</v>
      </c>
      <c r="C17" s="195"/>
      <c r="D17" s="169">
        <v>21</v>
      </c>
      <c r="E17" s="170">
        <v>7806</v>
      </c>
      <c r="F17" s="140">
        <v>4795</v>
      </c>
      <c r="G17" s="140">
        <v>80</v>
      </c>
      <c r="H17" s="134">
        <v>2931</v>
      </c>
    </row>
    <row r="18" spans="1:8" ht="19.350000000000001" customHeight="1">
      <c r="A18" s="174"/>
      <c r="B18" s="174" t="s">
        <v>836</v>
      </c>
      <c r="C18" s="195"/>
      <c r="D18" s="169">
        <v>30</v>
      </c>
      <c r="E18" s="170">
        <v>6535</v>
      </c>
      <c r="F18" s="140">
        <v>5111</v>
      </c>
      <c r="G18" s="140">
        <v>80</v>
      </c>
      <c r="H18" s="134">
        <v>1344</v>
      </c>
    </row>
    <row r="19" spans="1:8" ht="12.75" customHeight="1" thickBot="1">
      <c r="B19" s="198"/>
      <c r="C19" s="198"/>
      <c r="D19" s="249"/>
      <c r="E19" s="250"/>
      <c r="F19" s="250"/>
      <c r="G19" s="251"/>
      <c r="H19" s="251"/>
    </row>
    <row r="20" spans="1:8" ht="9.75" customHeight="1">
      <c r="A20" s="163" t="s">
        <v>793</v>
      </c>
      <c r="B20" s="163"/>
      <c r="C20" s="150"/>
      <c r="D20" s="125"/>
      <c r="E20" s="167"/>
      <c r="F20" s="165"/>
      <c r="G20" s="150"/>
      <c r="H20" s="150"/>
    </row>
    <row r="21" spans="1:8" ht="9.75" customHeight="1">
      <c r="E21" s="350"/>
    </row>
    <row r="22" spans="1:8" ht="9.75" customHeight="1">
      <c r="D22" s="362"/>
      <c r="E22" s="362"/>
      <c r="F22" s="362"/>
      <c r="G22" s="362"/>
      <c r="H22" s="362"/>
    </row>
    <row r="23" spans="1:8" ht="9.75" customHeight="1">
      <c r="A23" s="10"/>
      <c r="B23" s="10"/>
      <c r="C23" s="10"/>
      <c r="D23" s="166"/>
      <c r="E23" s="350"/>
    </row>
    <row r="24" spans="1:8" ht="11.25" customHeight="1">
      <c r="A24" s="10"/>
      <c r="B24" s="10"/>
      <c r="C24" s="10"/>
      <c r="D24" s="166"/>
      <c r="E24" s="350"/>
    </row>
    <row r="25" spans="1:8" ht="11.25" customHeight="1">
      <c r="A25" s="10"/>
      <c r="B25" s="10"/>
      <c r="C25" s="10"/>
      <c r="D25" s="166"/>
      <c r="E25" s="350"/>
    </row>
    <row r="26" spans="1:8" ht="11.25" customHeight="1">
      <c r="A26" s="10"/>
      <c r="B26" s="10"/>
      <c r="C26" s="10"/>
      <c r="D26" s="166"/>
      <c r="E26" s="350"/>
    </row>
    <row r="27" spans="1:8">
      <c r="A27" s="10"/>
      <c r="B27" s="10"/>
      <c r="C27" s="10"/>
      <c r="D27" s="166"/>
      <c r="E27" s="350"/>
    </row>
    <row r="28" spans="1:8">
      <c r="A28" s="10"/>
      <c r="B28" s="10"/>
      <c r="C28" s="10"/>
      <c r="D28" s="166"/>
      <c r="E28" s="350"/>
    </row>
    <row r="29" spans="1:8">
      <c r="A29" s="10"/>
      <c r="B29" s="10"/>
      <c r="C29" s="10"/>
      <c r="D29" s="166"/>
      <c r="E29" s="350"/>
    </row>
    <row r="30" spans="1:8">
      <c r="A30" s="10"/>
      <c r="B30" s="10"/>
      <c r="C30" s="10"/>
      <c r="D30" s="166"/>
      <c r="E30" s="350"/>
    </row>
    <row r="31" spans="1:8">
      <c r="A31" s="10"/>
      <c r="B31" s="10"/>
      <c r="C31" s="10"/>
      <c r="D31" s="166"/>
      <c r="E31" s="350"/>
    </row>
    <row r="32" spans="1:8">
      <c r="A32" s="10"/>
      <c r="B32" s="10"/>
      <c r="C32" s="10"/>
      <c r="D32" s="166"/>
      <c r="E32" s="166"/>
    </row>
    <row r="33" spans="1:5">
      <c r="A33" s="10"/>
      <c r="B33" s="10"/>
      <c r="C33" s="10"/>
      <c r="D33" s="166"/>
      <c r="E33" s="166"/>
    </row>
    <row r="34" spans="1:5">
      <c r="A34" s="29"/>
      <c r="B34" s="29"/>
      <c r="C34" s="29"/>
      <c r="D34" s="166"/>
      <c r="E34" s="166"/>
    </row>
  </sheetData>
  <mergeCells count="6">
    <mergeCell ref="A1:H1"/>
    <mergeCell ref="A3:C4"/>
    <mergeCell ref="D3:D4"/>
    <mergeCell ref="H3:H4"/>
    <mergeCell ref="F3:G3"/>
    <mergeCell ref="E3:E4"/>
  </mergeCells>
  <phoneticPr fontId="2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sqref="A1:C1"/>
    </sheetView>
  </sheetViews>
  <sheetFormatPr defaultColWidth="1.375" defaultRowHeight="10.5"/>
  <cols>
    <col min="1" max="3" width="9.125" style="8" customWidth="1"/>
    <col min="4" max="4" width="5" style="8" customWidth="1"/>
    <col min="5" max="11" width="9.125" style="8" customWidth="1"/>
    <col min="12" max="16384" width="1.375" style="8"/>
  </cols>
  <sheetData>
    <row r="1" spans="1:11" s="9" customFormat="1" ht="13.5">
      <c r="A1" s="647" t="s">
        <v>279</v>
      </c>
      <c r="B1" s="647"/>
      <c r="C1" s="647"/>
      <c r="D1" s="464"/>
      <c r="E1" s="647" t="s">
        <v>288</v>
      </c>
      <c r="F1" s="647"/>
      <c r="G1" s="647"/>
      <c r="H1" s="647"/>
      <c r="I1" s="647"/>
      <c r="J1" s="647"/>
      <c r="K1" s="647"/>
    </row>
    <row r="2" spans="1:11" ht="11.25" customHeight="1" thickBot="1">
      <c r="A2" s="457"/>
      <c r="B2" s="457"/>
      <c r="C2" s="458" t="s">
        <v>280</v>
      </c>
      <c r="D2" s="457"/>
      <c r="E2" s="457"/>
      <c r="F2" s="457"/>
      <c r="G2" s="457"/>
      <c r="H2" s="457"/>
      <c r="I2" s="457"/>
      <c r="J2" s="457"/>
      <c r="K2" s="462" t="s">
        <v>3</v>
      </c>
    </row>
    <row r="3" spans="1:11" ht="13.5" customHeight="1">
      <c r="A3" s="680" t="s">
        <v>281</v>
      </c>
      <c r="B3" s="761" t="s">
        <v>585</v>
      </c>
      <c r="C3" s="785"/>
      <c r="D3" s="460"/>
      <c r="E3" s="680" t="s">
        <v>281</v>
      </c>
      <c r="F3" s="761" t="s">
        <v>287</v>
      </c>
      <c r="G3" s="786"/>
      <c r="H3" s="761" t="s">
        <v>111</v>
      </c>
      <c r="I3" s="786"/>
      <c r="J3" s="761" t="s">
        <v>284</v>
      </c>
      <c r="K3" s="785"/>
    </row>
    <row r="4" spans="1:11" ht="13.5" customHeight="1">
      <c r="A4" s="682"/>
      <c r="B4" s="200" t="s">
        <v>282</v>
      </c>
      <c r="C4" s="196" t="s">
        <v>283</v>
      </c>
      <c r="D4" s="460"/>
      <c r="E4" s="682"/>
      <c r="F4" s="137" t="s">
        <v>285</v>
      </c>
      <c r="G4" s="137" t="s">
        <v>286</v>
      </c>
      <c r="H4" s="136" t="s">
        <v>285</v>
      </c>
      <c r="I4" s="137" t="s">
        <v>286</v>
      </c>
      <c r="J4" s="137" t="s">
        <v>285</v>
      </c>
      <c r="K4" s="461" t="s">
        <v>286</v>
      </c>
    </row>
    <row r="5" spans="1:11" ht="5.25" customHeight="1">
      <c r="A5" s="16"/>
      <c r="B5" s="197"/>
      <c r="C5" s="197"/>
      <c r="D5" s="460"/>
      <c r="E5" s="186"/>
      <c r="F5" s="193"/>
      <c r="G5" s="193"/>
      <c r="H5" s="193"/>
      <c r="I5" s="193"/>
      <c r="J5" s="193"/>
      <c r="K5" s="193"/>
    </row>
    <row r="6" spans="1:11" s="428" customFormat="1" ht="15" customHeight="1">
      <c r="A6" s="427" t="s">
        <v>837</v>
      </c>
      <c r="B6" s="145">
        <v>65</v>
      </c>
      <c r="C6" s="145">
        <v>124475</v>
      </c>
      <c r="D6" s="430"/>
      <c r="E6" s="427" t="s">
        <v>837</v>
      </c>
      <c r="F6" s="145">
        <v>18</v>
      </c>
      <c r="G6" s="145">
        <v>1649</v>
      </c>
      <c r="H6" s="145">
        <v>122</v>
      </c>
      <c r="I6" s="145">
        <v>25825</v>
      </c>
      <c r="J6" s="145">
        <v>571</v>
      </c>
      <c r="K6" s="145">
        <v>17917</v>
      </c>
    </row>
    <row r="7" spans="1:11" ht="15" customHeight="1">
      <c r="A7" s="463" t="s">
        <v>707</v>
      </c>
      <c r="B7" s="145">
        <v>46</v>
      </c>
      <c r="C7" s="145">
        <v>176554</v>
      </c>
      <c r="D7" s="144"/>
      <c r="E7" s="463" t="s">
        <v>707</v>
      </c>
      <c r="F7" s="145">
        <v>19</v>
      </c>
      <c r="G7" s="145">
        <v>936</v>
      </c>
      <c r="H7" s="145">
        <v>59</v>
      </c>
      <c r="I7" s="145">
        <v>15672</v>
      </c>
      <c r="J7" s="145">
        <v>283</v>
      </c>
      <c r="K7" s="145">
        <v>13974</v>
      </c>
    </row>
    <row r="8" spans="1:11" ht="15" customHeight="1">
      <c r="A8" s="463" t="s">
        <v>708</v>
      </c>
      <c r="B8" s="145">
        <v>57</v>
      </c>
      <c r="C8" s="145">
        <v>147000</v>
      </c>
      <c r="D8" s="145"/>
      <c r="E8" s="463" t="s">
        <v>708</v>
      </c>
      <c r="F8" s="145">
        <v>14</v>
      </c>
      <c r="G8" s="145">
        <v>972</v>
      </c>
      <c r="H8" s="145">
        <v>71</v>
      </c>
      <c r="I8" s="145">
        <v>13987</v>
      </c>
      <c r="J8" s="145">
        <v>429</v>
      </c>
      <c r="K8" s="145">
        <v>22186</v>
      </c>
    </row>
    <row r="9" spans="1:11" ht="15" customHeight="1">
      <c r="A9" s="463" t="s">
        <v>709</v>
      </c>
      <c r="B9" s="145">
        <v>55</v>
      </c>
      <c r="C9" s="145">
        <v>150831</v>
      </c>
      <c r="D9" s="145"/>
      <c r="E9" s="463" t="s">
        <v>709</v>
      </c>
      <c r="F9" s="145">
        <v>10</v>
      </c>
      <c r="G9" s="145">
        <v>598</v>
      </c>
      <c r="H9" s="145">
        <v>123</v>
      </c>
      <c r="I9" s="145">
        <v>18017</v>
      </c>
      <c r="J9" s="145">
        <v>359</v>
      </c>
      <c r="K9" s="145">
        <v>16537</v>
      </c>
    </row>
    <row r="10" spans="1:11" ht="15" customHeight="1">
      <c r="A10" s="463" t="s">
        <v>838</v>
      </c>
      <c r="B10" s="145">
        <v>49</v>
      </c>
      <c r="C10" s="145">
        <v>130394</v>
      </c>
      <c r="D10" s="145"/>
      <c r="E10" s="463" t="s">
        <v>838</v>
      </c>
      <c r="F10" s="145">
        <v>16</v>
      </c>
      <c r="G10" s="145">
        <v>497</v>
      </c>
      <c r="H10" s="145">
        <v>102</v>
      </c>
      <c r="I10" s="145">
        <v>27099</v>
      </c>
      <c r="J10" s="145">
        <v>442</v>
      </c>
      <c r="K10" s="145">
        <v>20192</v>
      </c>
    </row>
    <row r="11" spans="1:11" ht="6" customHeight="1" thickBot="1">
      <c r="A11" s="201"/>
      <c r="B11" s="126"/>
      <c r="C11" s="198"/>
      <c r="D11" s="145"/>
      <c r="E11" s="3"/>
      <c r="F11" s="146"/>
      <c r="G11" s="146"/>
      <c r="H11" s="146"/>
      <c r="I11" s="146"/>
      <c r="J11" s="146"/>
      <c r="K11" s="146"/>
    </row>
    <row r="12" spans="1:11" ht="11.25" customHeight="1">
      <c r="A12" s="163" t="s">
        <v>21</v>
      </c>
      <c r="B12" s="164"/>
      <c r="C12" s="163"/>
      <c r="D12" s="125"/>
      <c r="E12" s="459" t="s">
        <v>21</v>
      </c>
      <c r="F12" s="457"/>
      <c r="G12" s="784" t="s">
        <v>583</v>
      </c>
      <c r="H12" s="784"/>
      <c r="I12" s="784"/>
      <c r="J12" s="784"/>
      <c r="K12" s="784"/>
    </row>
    <row r="13" spans="1:11" ht="11.25" customHeight="1">
      <c r="A13" s="783"/>
      <c r="B13" s="783"/>
      <c r="C13" s="783"/>
      <c r="D13" s="34"/>
      <c r="E13" s="179"/>
      <c r="F13" s="179"/>
    </row>
    <row r="14" spans="1:11" ht="11.25" customHeight="1">
      <c r="A14" s="783"/>
      <c r="B14" s="783"/>
      <c r="C14" s="783"/>
    </row>
    <row r="15" spans="1:11" ht="10.5" customHeight="1"/>
    <row r="16" spans="1:11" ht="10.5" customHeight="1"/>
    <row r="17" spans="1:3" ht="10.5" customHeight="1"/>
    <row r="18" spans="1:3" ht="10.5" customHeight="1">
      <c r="B18" s="127"/>
      <c r="C18" s="127"/>
    </row>
    <row r="19" spans="1:3" ht="10.5" customHeight="1">
      <c r="B19" s="127"/>
      <c r="C19" s="127"/>
    </row>
    <row r="20" spans="1:3" ht="10.5" customHeight="1">
      <c r="B20" s="127"/>
      <c r="C20" s="127"/>
    </row>
    <row r="21" spans="1:3" ht="10.5" customHeight="1">
      <c r="A21" s="10"/>
    </row>
    <row r="22" spans="1:3" ht="10.5" customHeight="1">
      <c r="A22" s="10"/>
      <c r="B22" s="156"/>
    </row>
    <row r="23" spans="1:3" ht="10.5" customHeight="1">
      <c r="A23" s="10"/>
      <c r="B23" s="156"/>
      <c r="C23" s="156"/>
    </row>
    <row r="24" spans="1:3" ht="10.5" customHeight="1">
      <c r="A24" s="29"/>
    </row>
    <row r="25" spans="1:3" ht="10.5" customHeight="1"/>
  </sheetData>
  <mergeCells count="11">
    <mergeCell ref="A13:C13"/>
    <mergeCell ref="A14:C14"/>
    <mergeCell ref="G12:K12"/>
    <mergeCell ref="A1:C1"/>
    <mergeCell ref="A3:A4"/>
    <mergeCell ref="B3:C3"/>
    <mergeCell ref="E1:K1"/>
    <mergeCell ref="E3:E4"/>
    <mergeCell ref="F3:G3"/>
    <mergeCell ref="H3:I3"/>
    <mergeCell ref="J3:K3"/>
  </mergeCells>
  <phoneticPr fontId="2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115" zoomScaleNormal="115" workbookViewId="0">
      <selection sqref="A1:K1"/>
    </sheetView>
  </sheetViews>
  <sheetFormatPr defaultRowHeight="13.5"/>
  <cols>
    <col min="1" max="1" width="10" style="441" customWidth="1"/>
    <col min="2" max="6" width="7.5" style="441" customWidth="1"/>
    <col min="7" max="7" width="5.625" style="441" customWidth="1"/>
    <col min="8" max="8" width="1.25" style="441" customWidth="1"/>
    <col min="9" max="9" width="21.875" style="441" customWidth="1"/>
    <col min="10" max="10" width="1.25" style="441" customWidth="1"/>
    <col min="11" max="11" width="13.75" style="441" customWidth="1"/>
    <col min="12" max="16384" width="9" style="444"/>
  </cols>
  <sheetData>
    <row r="1" spans="1:11" ht="17.25">
      <c r="A1" s="630" t="s">
        <v>750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1" ht="12" customHeight="1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1" ht="12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2" customHeight="1">
      <c r="A4" s="647" t="s">
        <v>435</v>
      </c>
      <c r="B4" s="647"/>
      <c r="C4" s="647"/>
      <c r="D4" s="647"/>
      <c r="E4" s="647"/>
      <c r="F4" s="647"/>
      <c r="G4" s="451"/>
      <c r="H4" s="451"/>
      <c r="I4" s="647" t="s">
        <v>787</v>
      </c>
      <c r="J4" s="647"/>
      <c r="K4" s="647"/>
    </row>
    <row r="5" spans="1:11" ht="12" customHeight="1"/>
    <row r="6" spans="1:11" ht="12" customHeight="1" thickBot="1">
      <c r="C6" s="447"/>
      <c r="D6" s="447"/>
      <c r="E6" s="563" t="s">
        <v>465</v>
      </c>
      <c r="F6" s="563"/>
      <c r="G6" s="445"/>
      <c r="H6" s="447"/>
      <c r="J6" s="447"/>
      <c r="K6" s="440" t="s">
        <v>465</v>
      </c>
    </row>
    <row r="7" spans="1:11" ht="15" customHeight="1">
      <c r="A7" s="540"/>
      <c r="B7" s="544" t="s">
        <v>789</v>
      </c>
      <c r="C7" s="442" t="s">
        <v>426</v>
      </c>
      <c r="D7" s="442" t="s">
        <v>427</v>
      </c>
      <c r="E7" s="442" t="s">
        <v>428</v>
      </c>
      <c r="F7" s="451" t="s">
        <v>429</v>
      </c>
      <c r="G7" s="448"/>
      <c r="H7" s="437"/>
      <c r="I7" s="558" t="s">
        <v>436</v>
      </c>
      <c r="J7" s="438"/>
      <c r="K7" s="557" t="s">
        <v>425</v>
      </c>
    </row>
    <row r="8" spans="1:11" ht="15" customHeight="1">
      <c r="A8" s="788"/>
      <c r="B8" s="789"/>
      <c r="C8" s="443" t="s">
        <v>845</v>
      </c>
      <c r="D8" s="443" t="s">
        <v>845</v>
      </c>
      <c r="E8" s="443" t="s">
        <v>845</v>
      </c>
      <c r="F8" s="439" t="s">
        <v>430</v>
      </c>
      <c r="G8" s="448"/>
      <c r="H8" s="439"/>
      <c r="I8" s="561"/>
      <c r="J8" s="449"/>
      <c r="K8" s="560"/>
    </row>
    <row r="9" spans="1:11" ht="16.5" customHeight="1">
      <c r="A9" s="450"/>
      <c r="B9" s="73"/>
      <c r="C9" s="73"/>
      <c r="D9" s="73"/>
      <c r="E9" s="73"/>
      <c r="F9" s="73"/>
      <c r="G9" s="56"/>
      <c r="H9" s="448"/>
      <c r="I9" s="59" t="s">
        <v>466</v>
      </c>
      <c r="J9" s="61"/>
      <c r="K9" s="182">
        <f>SUM(K11:K20)</f>
        <v>14685</v>
      </c>
    </row>
    <row r="10" spans="1:11" ht="16.5" customHeight="1">
      <c r="A10" s="449" t="s">
        <v>788</v>
      </c>
      <c r="B10" s="119">
        <f>SUM(B13:B19)</f>
        <v>50</v>
      </c>
      <c r="C10" s="119">
        <v>14</v>
      </c>
      <c r="D10" s="119">
        <v>15</v>
      </c>
      <c r="E10" s="119">
        <v>16</v>
      </c>
      <c r="F10" s="119">
        <v>5</v>
      </c>
      <c r="G10" s="56"/>
      <c r="H10" s="56"/>
      <c r="I10" s="453"/>
      <c r="J10" s="449"/>
      <c r="K10" s="119"/>
    </row>
    <row r="11" spans="1:11" ht="16.5" customHeight="1">
      <c r="A11" s="449"/>
      <c r="B11" s="119"/>
      <c r="C11" s="119"/>
      <c r="D11" s="119"/>
      <c r="E11" s="119"/>
      <c r="F11" s="119"/>
      <c r="G11" s="56"/>
      <c r="H11" s="56"/>
      <c r="I11" s="453" t="s">
        <v>467</v>
      </c>
      <c r="J11" s="1"/>
      <c r="K11" s="119">
        <v>853</v>
      </c>
    </row>
    <row r="12" spans="1:11" ht="16.5" customHeight="1">
      <c r="A12" s="449"/>
      <c r="B12" s="119"/>
      <c r="C12" s="119"/>
      <c r="D12" s="119"/>
      <c r="E12" s="119"/>
      <c r="F12" s="119"/>
      <c r="G12" s="63"/>
      <c r="H12" s="56"/>
      <c r="I12" s="453" t="s">
        <v>468</v>
      </c>
      <c r="J12" s="1"/>
      <c r="K12" s="119">
        <v>2525</v>
      </c>
    </row>
    <row r="13" spans="1:11" ht="16.5" customHeight="1">
      <c r="A13" s="449" t="s">
        <v>434</v>
      </c>
      <c r="B13" s="119">
        <v>7</v>
      </c>
      <c r="C13" s="119">
        <v>7</v>
      </c>
      <c r="D13" s="119">
        <v>0</v>
      </c>
      <c r="E13" s="119">
        <v>0</v>
      </c>
      <c r="F13" s="119">
        <v>0</v>
      </c>
      <c r="G13" s="56"/>
      <c r="H13" s="63"/>
      <c r="I13" s="453" t="s">
        <v>469</v>
      </c>
      <c r="J13" s="1"/>
      <c r="K13" s="119">
        <v>1360</v>
      </c>
    </row>
    <row r="14" spans="1:11" ht="16.5" customHeight="1">
      <c r="A14" s="449"/>
      <c r="B14" s="119"/>
      <c r="C14" s="119"/>
      <c r="D14" s="119"/>
      <c r="E14" s="119"/>
      <c r="F14" s="119"/>
      <c r="G14" s="56"/>
      <c r="H14" s="56"/>
      <c r="I14" s="453" t="s">
        <v>470</v>
      </c>
      <c r="J14" s="1"/>
      <c r="K14" s="119">
        <v>5807</v>
      </c>
    </row>
    <row r="15" spans="1:11" ht="16.5" customHeight="1">
      <c r="A15" s="449" t="s">
        <v>433</v>
      </c>
      <c r="B15" s="119">
        <v>24</v>
      </c>
      <c r="C15" s="119">
        <v>6</v>
      </c>
      <c r="D15" s="119">
        <v>15</v>
      </c>
      <c r="E15" s="119">
        <v>1</v>
      </c>
      <c r="F15" s="119">
        <v>2</v>
      </c>
      <c r="G15" s="56"/>
      <c r="H15" s="56"/>
      <c r="I15" s="453" t="s">
        <v>471</v>
      </c>
      <c r="J15" s="1"/>
      <c r="K15" s="119">
        <v>3653</v>
      </c>
    </row>
    <row r="16" spans="1:11" ht="16.5" customHeight="1">
      <c r="A16" s="449"/>
      <c r="B16" s="119"/>
      <c r="C16" s="119"/>
      <c r="D16" s="119"/>
      <c r="E16" s="119"/>
      <c r="F16" s="119"/>
      <c r="G16" s="56"/>
      <c r="H16" s="56"/>
      <c r="I16" s="453" t="s">
        <v>472</v>
      </c>
      <c r="J16" s="1"/>
      <c r="K16" s="119">
        <v>330</v>
      </c>
    </row>
    <row r="17" spans="1:11" ht="16.5" customHeight="1">
      <c r="A17" s="449" t="s">
        <v>432</v>
      </c>
      <c r="B17" s="119">
        <v>16</v>
      </c>
      <c r="C17" s="119">
        <v>0</v>
      </c>
      <c r="D17" s="119">
        <v>0</v>
      </c>
      <c r="E17" s="119">
        <v>13</v>
      </c>
      <c r="F17" s="119">
        <v>3</v>
      </c>
      <c r="G17" s="56"/>
      <c r="H17" s="56"/>
      <c r="I17" s="453" t="s">
        <v>473</v>
      </c>
      <c r="J17" s="1"/>
      <c r="K17" s="119">
        <v>14</v>
      </c>
    </row>
    <row r="18" spans="1:11" ht="16.5" customHeight="1">
      <c r="A18" s="449"/>
      <c r="B18" s="119"/>
      <c r="C18" s="119"/>
      <c r="D18" s="119"/>
      <c r="E18" s="119"/>
      <c r="F18" s="119"/>
      <c r="G18" s="63"/>
      <c r="H18" s="56"/>
      <c r="I18" s="453" t="s">
        <v>474</v>
      </c>
      <c r="J18" s="1"/>
      <c r="K18" s="119">
        <v>7</v>
      </c>
    </row>
    <row r="19" spans="1:11" ht="16.5" customHeight="1">
      <c r="A19" s="449" t="s">
        <v>431</v>
      </c>
      <c r="B19" s="119">
        <v>3</v>
      </c>
      <c r="C19" s="119">
        <v>1</v>
      </c>
      <c r="D19" s="119">
        <v>0</v>
      </c>
      <c r="E19" s="119">
        <v>2</v>
      </c>
      <c r="F19" s="119">
        <v>0</v>
      </c>
      <c r="G19" s="56"/>
      <c r="H19" s="63"/>
      <c r="I19" s="453" t="s">
        <v>475</v>
      </c>
      <c r="J19" s="1"/>
      <c r="K19" s="119">
        <v>60</v>
      </c>
    </row>
    <row r="20" spans="1:11" ht="16.5" customHeight="1" thickBot="1">
      <c r="A20" s="44"/>
      <c r="B20" s="64"/>
      <c r="C20" s="64"/>
      <c r="D20" s="64"/>
      <c r="E20" s="64"/>
      <c r="F20" s="64"/>
      <c r="G20" s="445"/>
      <c r="H20" s="52"/>
      <c r="I20" s="62" t="s">
        <v>476</v>
      </c>
      <c r="J20" s="49"/>
      <c r="K20" s="148">
        <v>76</v>
      </c>
    </row>
    <row r="21" spans="1:11">
      <c r="A21" s="540" t="s">
        <v>846</v>
      </c>
      <c r="B21" s="540"/>
      <c r="C21" s="540"/>
      <c r="D21" s="540"/>
      <c r="E21" s="540"/>
      <c r="F21" s="540"/>
      <c r="H21" s="787" t="s">
        <v>846</v>
      </c>
      <c r="I21" s="787"/>
      <c r="J21" s="787"/>
      <c r="K21" s="787"/>
    </row>
    <row r="22" spans="1:11">
      <c r="B22" s="375"/>
      <c r="C22" s="375"/>
      <c r="D22" s="375"/>
      <c r="E22" s="375"/>
      <c r="F22" s="375"/>
      <c r="K22" s="375"/>
    </row>
  </sheetData>
  <mergeCells count="10">
    <mergeCell ref="A21:F21"/>
    <mergeCell ref="H21:K21"/>
    <mergeCell ref="A1:K1"/>
    <mergeCell ref="A4:F4"/>
    <mergeCell ref="I4:K4"/>
    <mergeCell ref="E6:F6"/>
    <mergeCell ref="A7:A8"/>
    <mergeCell ref="B7:B8"/>
    <mergeCell ref="I7:I8"/>
    <mergeCell ref="K7:K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0 K9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pane xSplit="1" ySplit="5" topLeftCell="B6" activePane="bottomRight" state="frozen"/>
      <selection sqref="A1:L1"/>
      <selection pane="topRight" sqref="A1:L1"/>
      <selection pane="bottomLeft" sqref="A1:L1"/>
      <selection pane="bottomRight" sqref="A1:H1"/>
    </sheetView>
  </sheetViews>
  <sheetFormatPr defaultRowHeight="13.5"/>
  <cols>
    <col min="1" max="1" width="9.625" style="441" customWidth="1"/>
    <col min="2" max="2" width="13.75" style="441" customWidth="1"/>
    <col min="3" max="8" width="11.25" style="441" customWidth="1"/>
    <col min="9" max="16384" width="9" style="444"/>
  </cols>
  <sheetData>
    <row r="1" spans="1:9" s="88" customFormat="1" ht="13.5" customHeight="1">
      <c r="A1" s="790" t="s">
        <v>437</v>
      </c>
      <c r="B1" s="790"/>
      <c r="C1" s="790"/>
      <c r="D1" s="790"/>
      <c r="E1" s="790"/>
      <c r="F1" s="790"/>
      <c r="G1" s="790"/>
      <c r="H1" s="790"/>
    </row>
    <row r="2" spans="1:9" s="88" customFormat="1" ht="12" customHeight="1">
      <c r="A2" s="85"/>
      <c r="B2" s="85"/>
      <c r="C2" s="85"/>
      <c r="D2" s="85"/>
      <c r="E2" s="85"/>
      <c r="F2" s="85"/>
      <c r="G2" s="85"/>
      <c r="H2" s="85"/>
    </row>
    <row r="3" spans="1:9" s="88" customFormat="1" ht="13.5" customHeight="1" thickBot="1">
      <c r="A3" s="592" t="s">
        <v>462</v>
      </c>
      <c r="B3" s="592"/>
      <c r="C3" s="592"/>
      <c r="D3" s="592"/>
      <c r="E3" s="592"/>
      <c r="F3" s="592"/>
      <c r="G3" s="592"/>
      <c r="H3" s="592"/>
    </row>
    <row r="4" spans="1:9" s="88" customFormat="1" ht="15" customHeight="1">
      <c r="A4" s="791" t="s">
        <v>722</v>
      </c>
      <c r="B4" s="791" t="s">
        <v>425</v>
      </c>
      <c r="C4" s="793" t="s">
        <v>439</v>
      </c>
      <c r="D4" s="792"/>
      <c r="E4" s="793" t="s">
        <v>847</v>
      </c>
      <c r="F4" s="792"/>
      <c r="G4" s="793" t="s">
        <v>438</v>
      </c>
      <c r="H4" s="793"/>
    </row>
    <row r="5" spans="1:9" s="88" customFormat="1" ht="15" customHeight="1">
      <c r="A5" s="792"/>
      <c r="B5" s="792"/>
      <c r="C5" s="454" t="s">
        <v>731</v>
      </c>
      <c r="D5" s="454" t="s">
        <v>732</v>
      </c>
      <c r="E5" s="89" t="s">
        <v>731</v>
      </c>
      <c r="F5" s="89" t="s">
        <v>732</v>
      </c>
      <c r="G5" s="89" t="s">
        <v>731</v>
      </c>
      <c r="H5" s="446" t="s">
        <v>732</v>
      </c>
    </row>
    <row r="6" spans="1:9" s="88" customFormat="1" ht="16.5" customHeight="1">
      <c r="A6" s="90" t="s">
        <v>815</v>
      </c>
      <c r="B6" s="389">
        <v>49058</v>
      </c>
      <c r="C6" s="390">
        <v>5932</v>
      </c>
      <c r="D6" s="390">
        <v>12872</v>
      </c>
      <c r="E6" s="390">
        <v>6897</v>
      </c>
      <c r="F6" s="390">
        <v>14393</v>
      </c>
      <c r="G6" s="390">
        <v>3171</v>
      </c>
      <c r="H6" s="390">
        <v>5793</v>
      </c>
    </row>
    <row r="7" spans="1:9" s="88" customFormat="1" ht="16.5" customHeight="1">
      <c r="A7" s="91" t="s">
        <v>719</v>
      </c>
      <c r="B7" s="389">
        <v>67299</v>
      </c>
      <c r="C7" s="390">
        <v>8811</v>
      </c>
      <c r="D7" s="390">
        <v>15326</v>
      </c>
      <c r="E7" s="390">
        <v>13896</v>
      </c>
      <c r="F7" s="390">
        <v>17446</v>
      </c>
      <c r="G7" s="390">
        <v>5815</v>
      </c>
      <c r="H7" s="390">
        <v>6005</v>
      </c>
    </row>
    <row r="8" spans="1:9" s="88" customFormat="1" ht="16.5" customHeight="1">
      <c r="A8" s="91" t="s">
        <v>720</v>
      </c>
      <c r="B8" s="389">
        <v>57834</v>
      </c>
      <c r="C8" s="390">
        <v>8212</v>
      </c>
      <c r="D8" s="390">
        <v>14783</v>
      </c>
      <c r="E8" s="390">
        <v>12560</v>
      </c>
      <c r="F8" s="390">
        <v>18862</v>
      </c>
      <c r="G8" s="390">
        <v>1856</v>
      </c>
      <c r="H8" s="390">
        <v>1561</v>
      </c>
    </row>
    <row r="9" spans="1:9" s="88" customFormat="1" ht="16.5" customHeight="1">
      <c r="A9" s="91" t="s">
        <v>721</v>
      </c>
      <c r="B9" s="389">
        <v>78404</v>
      </c>
      <c r="C9" s="390">
        <v>14911</v>
      </c>
      <c r="D9" s="390">
        <v>24790</v>
      </c>
      <c r="E9" s="390">
        <v>13959</v>
      </c>
      <c r="F9" s="390">
        <v>21850</v>
      </c>
      <c r="G9" s="390">
        <v>1586</v>
      </c>
      <c r="H9" s="390">
        <v>1308</v>
      </c>
    </row>
    <row r="10" spans="1:9" s="88" customFormat="1" ht="16.5" customHeight="1">
      <c r="A10" s="91" t="s">
        <v>816</v>
      </c>
      <c r="B10" s="144">
        <f>SUM(C10:H10)</f>
        <v>71763</v>
      </c>
      <c r="C10" s="143">
        <f t="shared" ref="C10:H10" si="0">SUM(C12:C25)</f>
        <v>15179</v>
      </c>
      <c r="D10" s="143">
        <f t="shared" si="0"/>
        <v>24262</v>
      </c>
      <c r="E10" s="143">
        <f t="shared" si="0"/>
        <v>11211</v>
      </c>
      <c r="F10" s="143">
        <f t="shared" si="0"/>
        <v>18316</v>
      </c>
      <c r="G10" s="143">
        <f t="shared" si="0"/>
        <v>1386</v>
      </c>
      <c r="H10" s="143">
        <f t="shared" si="0"/>
        <v>1409</v>
      </c>
      <c r="I10" s="377"/>
    </row>
    <row r="11" spans="1:9" ht="16.5" customHeight="1">
      <c r="A11" s="91"/>
      <c r="B11" s="144" t="s">
        <v>591</v>
      </c>
      <c r="C11" s="119"/>
      <c r="D11" s="119"/>
      <c r="E11" s="119"/>
      <c r="F11" s="119"/>
      <c r="G11" s="119"/>
      <c r="H11" s="119"/>
      <c r="I11" s="377"/>
    </row>
    <row r="12" spans="1:9" ht="16.5" customHeight="1">
      <c r="A12" s="91" t="s">
        <v>812</v>
      </c>
      <c r="B12" s="144">
        <f t="shared" ref="B12:B25" si="1">SUM(C12:H12)</f>
        <v>5208</v>
      </c>
      <c r="C12" s="119">
        <v>1242</v>
      </c>
      <c r="D12" s="119">
        <v>1602</v>
      </c>
      <c r="E12" s="119">
        <v>1047</v>
      </c>
      <c r="F12" s="119">
        <v>830</v>
      </c>
      <c r="G12" s="119">
        <v>247</v>
      </c>
      <c r="H12" s="119">
        <v>240</v>
      </c>
      <c r="I12" s="377"/>
    </row>
    <row r="13" spans="1:9" ht="16.5" customHeight="1">
      <c r="A13" s="91" t="s">
        <v>408</v>
      </c>
      <c r="B13" s="144">
        <f t="shared" si="1"/>
        <v>4500</v>
      </c>
      <c r="C13" s="119">
        <v>784</v>
      </c>
      <c r="D13" s="119">
        <v>1702</v>
      </c>
      <c r="E13" s="119">
        <v>673</v>
      </c>
      <c r="F13" s="119">
        <v>1158</v>
      </c>
      <c r="G13" s="119">
        <v>99</v>
      </c>
      <c r="H13" s="119">
        <v>84</v>
      </c>
      <c r="I13" s="377"/>
    </row>
    <row r="14" spans="1:9" ht="16.5" customHeight="1">
      <c r="A14" s="91" t="s">
        <v>409</v>
      </c>
      <c r="B14" s="144">
        <f t="shared" si="1"/>
        <v>9370</v>
      </c>
      <c r="C14" s="119">
        <v>1085</v>
      </c>
      <c r="D14" s="119">
        <v>4158</v>
      </c>
      <c r="E14" s="119">
        <v>782</v>
      </c>
      <c r="F14" s="119">
        <v>3200</v>
      </c>
      <c r="G14" s="119">
        <v>93</v>
      </c>
      <c r="H14" s="119">
        <v>52</v>
      </c>
      <c r="I14" s="377"/>
    </row>
    <row r="15" spans="1:9" ht="16.5" customHeight="1">
      <c r="A15" s="91" t="s">
        <v>410</v>
      </c>
      <c r="B15" s="144">
        <f t="shared" si="1"/>
        <v>9046</v>
      </c>
      <c r="C15" s="119">
        <v>2163</v>
      </c>
      <c r="D15" s="119">
        <v>2944</v>
      </c>
      <c r="E15" s="119">
        <v>1382</v>
      </c>
      <c r="F15" s="119">
        <v>1993</v>
      </c>
      <c r="G15" s="119">
        <v>220</v>
      </c>
      <c r="H15" s="119">
        <v>344</v>
      </c>
      <c r="I15" s="377"/>
    </row>
    <row r="16" spans="1:9" ht="16.5" customHeight="1">
      <c r="A16" s="91"/>
      <c r="B16" s="144"/>
      <c r="C16" s="119"/>
      <c r="D16" s="119"/>
      <c r="E16" s="119"/>
      <c r="F16" s="119"/>
      <c r="G16" s="119"/>
      <c r="H16" s="119"/>
      <c r="I16" s="377"/>
    </row>
    <row r="17" spans="1:9" ht="16.5" customHeight="1">
      <c r="A17" s="91" t="s">
        <v>411</v>
      </c>
      <c r="B17" s="144">
        <f t="shared" si="1"/>
        <v>19728</v>
      </c>
      <c r="C17" s="119">
        <v>4552</v>
      </c>
      <c r="D17" s="119">
        <v>6130</v>
      </c>
      <c r="E17" s="119">
        <v>3019</v>
      </c>
      <c r="F17" s="119">
        <v>5187</v>
      </c>
      <c r="G17" s="119">
        <v>387</v>
      </c>
      <c r="H17" s="119">
        <v>453</v>
      </c>
      <c r="I17" s="377"/>
    </row>
    <row r="18" spans="1:9" ht="16.5" customHeight="1">
      <c r="A18" s="91" t="s">
        <v>412</v>
      </c>
      <c r="B18" s="144">
        <f t="shared" si="1"/>
        <v>4080</v>
      </c>
      <c r="C18" s="119">
        <v>897</v>
      </c>
      <c r="D18" s="119">
        <v>1451</v>
      </c>
      <c r="E18" s="119">
        <v>686</v>
      </c>
      <c r="F18" s="119">
        <v>778</v>
      </c>
      <c r="G18" s="119">
        <v>143</v>
      </c>
      <c r="H18" s="119">
        <v>125</v>
      </c>
      <c r="I18" s="377"/>
    </row>
    <row r="19" spans="1:9" ht="16.5" customHeight="1">
      <c r="A19" s="91" t="s">
        <v>413</v>
      </c>
      <c r="B19" s="144">
        <f t="shared" si="1"/>
        <v>2735</v>
      </c>
      <c r="C19" s="119">
        <v>579</v>
      </c>
      <c r="D19" s="119">
        <v>845</v>
      </c>
      <c r="E19" s="119">
        <v>599</v>
      </c>
      <c r="F19" s="119">
        <v>670</v>
      </c>
      <c r="G19" s="119">
        <v>27</v>
      </c>
      <c r="H19" s="119">
        <v>15</v>
      </c>
      <c r="I19" s="377"/>
    </row>
    <row r="20" spans="1:9" ht="16.5" customHeight="1">
      <c r="A20" s="91" t="s">
        <v>414</v>
      </c>
      <c r="B20" s="144">
        <f t="shared" si="1"/>
        <v>2897</v>
      </c>
      <c r="C20" s="119">
        <v>594</v>
      </c>
      <c r="D20" s="119">
        <v>1041</v>
      </c>
      <c r="E20" s="119">
        <v>437</v>
      </c>
      <c r="F20" s="119">
        <v>772</v>
      </c>
      <c r="G20" s="119">
        <v>38</v>
      </c>
      <c r="H20" s="119">
        <v>15</v>
      </c>
      <c r="I20" s="377"/>
    </row>
    <row r="21" spans="1:9" ht="16.5" customHeight="1">
      <c r="A21" s="91"/>
      <c r="B21" s="144"/>
      <c r="C21" s="119"/>
      <c r="D21" s="119"/>
      <c r="E21" s="119"/>
      <c r="F21" s="119"/>
      <c r="G21" s="119"/>
      <c r="H21" s="119"/>
      <c r="I21" s="377"/>
    </row>
    <row r="22" spans="1:9" ht="16.5" customHeight="1">
      <c r="A22" s="91" t="s">
        <v>415</v>
      </c>
      <c r="B22" s="144">
        <f t="shared" si="1"/>
        <v>2421</v>
      </c>
      <c r="C22" s="119">
        <v>648</v>
      </c>
      <c r="D22" s="119">
        <v>772</v>
      </c>
      <c r="E22" s="119">
        <v>482</v>
      </c>
      <c r="F22" s="119">
        <v>467</v>
      </c>
      <c r="G22" s="119">
        <v>30</v>
      </c>
      <c r="H22" s="119">
        <v>22</v>
      </c>
      <c r="I22" s="377"/>
    </row>
    <row r="23" spans="1:9" ht="16.5" customHeight="1">
      <c r="A23" s="91" t="s">
        <v>813</v>
      </c>
      <c r="B23" s="144">
        <f t="shared" si="1"/>
        <v>4215</v>
      </c>
      <c r="C23" s="119">
        <v>814</v>
      </c>
      <c r="D23" s="119">
        <v>1043</v>
      </c>
      <c r="E23" s="119">
        <v>720</v>
      </c>
      <c r="F23" s="119">
        <v>1558</v>
      </c>
      <c r="G23" s="119">
        <v>54</v>
      </c>
      <c r="H23" s="119">
        <v>26</v>
      </c>
      <c r="I23" s="377"/>
    </row>
    <row r="24" spans="1:9" ht="16.5" customHeight="1">
      <c r="A24" s="91" t="s">
        <v>416</v>
      </c>
      <c r="B24" s="144">
        <f t="shared" si="1"/>
        <v>3069</v>
      </c>
      <c r="C24" s="119">
        <v>641</v>
      </c>
      <c r="D24" s="119">
        <v>884</v>
      </c>
      <c r="E24" s="119">
        <v>690</v>
      </c>
      <c r="F24" s="119">
        <v>822</v>
      </c>
      <c r="G24" s="119">
        <v>17</v>
      </c>
      <c r="H24" s="119">
        <v>15</v>
      </c>
      <c r="I24" s="377"/>
    </row>
    <row r="25" spans="1:9" ht="16.5" customHeight="1" thickBot="1">
      <c r="A25" s="92" t="s">
        <v>417</v>
      </c>
      <c r="B25" s="147">
        <f t="shared" si="1"/>
        <v>4494</v>
      </c>
      <c r="C25" s="148">
        <v>1180</v>
      </c>
      <c r="D25" s="148">
        <v>1690</v>
      </c>
      <c r="E25" s="148">
        <v>694</v>
      </c>
      <c r="F25" s="148">
        <v>881</v>
      </c>
      <c r="G25" s="148">
        <v>31</v>
      </c>
      <c r="H25" s="148">
        <v>18</v>
      </c>
      <c r="I25" s="377"/>
    </row>
    <row r="26" spans="1:9" ht="13.5" customHeight="1">
      <c r="A26" s="531" t="s">
        <v>241</v>
      </c>
      <c r="B26" s="280"/>
      <c r="C26" s="532" t="s">
        <v>1105</v>
      </c>
      <c r="D26" s="532"/>
      <c r="E26" s="532"/>
      <c r="F26" s="532"/>
      <c r="G26" s="532"/>
      <c r="H26" s="532"/>
    </row>
    <row r="27" spans="1:9" ht="13.5" customHeight="1">
      <c r="A27" s="75"/>
      <c r="C27" s="530" t="s">
        <v>1106</v>
      </c>
      <c r="D27" s="530"/>
      <c r="E27" s="530"/>
      <c r="F27" s="530"/>
      <c r="G27" s="530"/>
      <c r="H27" s="530"/>
    </row>
    <row r="28" spans="1:9">
      <c r="C28" s="530" t="s">
        <v>700</v>
      </c>
      <c r="D28" s="530"/>
      <c r="E28" s="530"/>
      <c r="F28" s="530"/>
      <c r="G28" s="530"/>
      <c r="H28" s="530"/>
    </row>
    <row r="30" spans="1:9">
      <c r="B30" s="375"/>
      <c r="C30" s="375"/>
      <c r="D30" s="375"/>
      <c r="E30" s="375"/>
      <c r="F30" s="375"/>
      <c r="G30" s="375"/>
      <c r="H30" s="375"/>
    </row>
  </sheetData>
  <mergeCells count="7">
    <mergeCell ref="A1:H1"/>
    <mergeCell ref="A3:H3"/>
    <mergeCell ref="A4:A5"/>
    <mergeCell ref="B4:B5"/>
    <mergeCell ref="C4:D4"/>
    <mergeCell ref="E4:F4"/>
    <mergeCell ref="G4:H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="115" zoomScaleNormal="115" workbookViewId="0">
      <selection sqref="A1:F1"/>
    </sheetView>
  </sheetViews>
  <sheetFormatPr defaultRowHeight="13.5"/>
  <cols>
    <col min="1" max="1" width="12.75" style="347" customWidth="1"/>
    <col min="2" max="6" width="15.625" style="347" customWidth="1"/>
    <col min="7" max="16384" width="9" style="347"/>
  </cols>
  <sheetData>
    <row r="1" spans="1:6" ht="18.75" customHeight="1">
      <c r="A1" s="630" t="s">
        <v>751</v>
      </c>
      <c r="B1" s="775"/>
      <c r="C1" s="775"/>
      <c r="D1" s="775"/>
      <c r="E1" s="775"/>
      <c r="F1" s="775"/>
    </row>
    <row r="2" spans="1:6" ht="7.5" customHeight="1">
      <c r="A2" s="342"/>
      <c r="B2" s="342"/>
      <c r="C2" s="342"/>
      <c r="D2" s="342"/>
      <c r="E2" s="342"/>
      <c r="F2" s="342"/>
    </row>
    <row r="3" spans="1:6" ht="14.25" thickBot="1">
      <c r="A3" s="345"/>
      <c r="B3" s="345"/>
      <c r="C3" s="345"/>
      <c r="D3" s="345"/>
      <c r="E3" s="345"/>
      <c r="F3" s="341" t="s">
        <v>737</v>
      </c>
    </row>
    <row r="4" spans="1:6" ht="9" customHeight="1">
      <c r="A4" s="562" t="s">
        <v>723</v>
      </c>
      <c r="B4" s="544" t="s">
        <v>441</v>
      </c>
      <c r="C4" s="546" t="s">
        <v>443</v>
      </c>
      <c r="D4" s="546" t="s">
        <v>764</v>
      </c>
      <c r="E4" s="546" t="s">
        <v>568</v>
      </c>
      <c r="F4" s="560" t="s">
        <v>569</v>
      </c>
    </row>
    <row r="5" spans="1:6" ht="9" customHeight="1">
      <c r="A5" s="542"/>
      <c r="B5" s="546"/>
      <c r="C5" s="593"/>
      <c r="D5" s="593"/>
      <c r="E5" s="593"/>
      <c r="F5" s="541"/>
    </row>
    <row r="6" spans="1:6" ht="14.25" customHeight="1">
      <c r="A6" s="16" t="s">
        <v>840</v>
      </c>
      <c r="B6" s="207">
        <v>1477343</v>
      </c>
      <c r="C6" s="207">
        <v>681930</v>
      </c>
      <c r="D6" s="207">
        <v>94979</v>
      </c>
      <c r="E6" s="207">
        <v>2107641</v>
      </c>
      <c r="F6" s="207">
        <v>1132098</v>
      </c>
    </row>
    <row r="7" spans="1:6" ht="14.25" customHeight="1">
      <c r="A7" s="431" t="s">
        <v>611</v>
      </c>
      <c r="B7" s="207">
        <v>1422448</v>
      </c>
      <c r="C7" s="207">
        <v>656903</v>
      </c>
      <c r="D7" s="207">
        <v>93083</v>
      </c>
      <c r="E7" s="207">
        <v>2020752</v>
      </c>
      <c r="F7" s="207">
        <v>1160870</v>
      </c>
    </row>
    <row r="8" spans="1:6" ht="14.25" customHeight="1">
      <c r="A8" s="431" t="s">
        <v>644</v>
      </c>
      <c r="B8" s="207">
        <v>1335694</v>
      </c>
      <c r="C8" s="207">
        <v>640583</v>
      </c>
      <c r="D8" s="207">
        <v>87791</v>
      </c>
      <c r="E8" s="207">
        <v>1986113</v>
      </c>
      <c r="F8" s="207">
        <v>1192625</v>
      </c>
    </row>
    <row r="9" spans="1:6" ht="14.25" customHeight="1">
      <c r="A9" s="431" t="s">
        <v>706</v>
      </c>
      <c r="B9" s="207">
        <v>1331395</v>
      </c>
      <c r="C9" s="207">
        <v>617499</v>
      </c>
      <c r="D9" s="207">
        <v>84447</v>
      </c>
      <c r="E9" s="207">
        <v>1920731</v>
      </c>
      <c r="F9" s="207">
        <v>1218605</v>
      </c>
    </row>
    <row r="10" spans="1:6" ht="14.25" customHeight="1">
      <c r="A10" s="431" t="s">
        <v>841</v>
      </c>
      <c r="B10" s="207">
        <f>B12+B13+B14+B15+B17+B18+B19+B20+B22+B23+B24+B25</f>
        <v>1349474</v>
      </c>
      <c r="C10" s="207">
        <f>C12+C13+C14+C15+C17+C18+C19+C20+C22+C23+C24+C25</f>
        <v>594657</v>
      </c>
      <c r="D10" s="393">
        <f>D25</f>
        <v>80193</v>
      </c>
      <c r="E10" s="207">
        <f>E12+E13+E14+E15+E17+E18+E19+E20+E22+E23+E24+E25</f>
        <v>1851949</v>
      </c>
      <c r="F10" s="208">
        <f>F25</f>
        <v>1243517</v>
      </c>
    </row>
    <row r="11" spans="1:6" ht="11.25" customHeight="1">
      <c r="A11" s="35"/>
      <c r="B11" s="94"/>
      <c r="C11" s="94"/>
      <c r="D11" s="394"/>
      <c r="E11" s="94"/>
      <c r="F11" s="94"/>
    </row>
    <row r="12" spans="1:6" ht="14.25" customHeight="1">
      <c r="A12" s="349" t="s">
        <v>842</v>
      </c>
      <c r="B12" s="241">
        <v>108133</v>
      </c>
      <c r="C12" s="241">
        <v>50380</v>
      </c>
      <c r="D12" s="395">
        <v>83947</v>
      </c>
      <c r="E12" s="241">
        <v>155823</v>
      </c>
      <c r="F12" s="241">
        <v>1216455</v>
      </c>
    </row>
    <row r="13" spans="1:6" ht="14.25" customHeight="1">
      <c r="A13" s="349" t="s">
        <v>446</v>
      </c>
      <c r="B13" s="241">
        <v>109926</v>
      </c>
      <c r="C13" s="241">
        <v>49570</v>
      </c>
      <c r="D13" s="395">
        <v>83582</v>
      </c>
      <c r="E13" s="241">
        <v>152326</v>
      </c>
      <c r="F13" s="241">
        <v>1217893</v>
      </c>
    </row>
    <row r="14" spans="1:6" ht="14.25" customHeight="1">
      <c r="A14" s="349" t="s">
        <v>447</v>
      </c>
      <c r="B14" s="241">
        <v>118523</v>
      </c>
      <c r="C14" s="241">
        <v>52080</v>
      </c>
      <c r="D14" s="395">
        <v>83456</v>
      </c>
      <c r="E14" s="241">
        <v>160130</v>
      </c>
      <c r="F14" s="241">
        <v>1219883</v>
      </c>
    </row>
    <row r="15" spans="1:6" ht="14.25" customHeight="1">
      <c r="A15" s="349" t="s">
        <v>448</v>
      </c>
      <c r="B15" s="242">
        <v>130585</v>
      </c>
      <c r="C15" s="244">
        <v>55471</v>
      </c>
      <c r="D15" s="396">
        <v>84020</v>
      </c>
      <c r="E15" s="244">
        <v>175484</v>
      </c>
      <c r="F15" s="245">
        <v>1219821</v>
      </c>
    </row>
    <row r="16" spans="1:6" ht="7.5" customHeight="1">
      <c r="A16" s="349"/>
      <c r="B16" s="234"/>
      <c r="C16" s="235"/>
      <c r="D16" s="240"/>
      <c r="E16" s="235"/>
      <c r="F16" s="236"/>
    </row>
    <row r="17" spans="1:6" ht="14.25" customHeight="1">
      <c r="A17" s="349" t="s">
        <v>449</v>
      </c>
      <c r="B17" s="242">
        <v>143840</v>
      </c>
      <c r="C17" s="244">
        <v>57911</v>
      </c>
      <c r="D17" s="396">
        <v>85254</v>
      </c>
      <c r="E17" s="244">
        <v>181649</v>
      </c>
      <c r="F17" s="245">
        <v>1224006</v>
      </c>
    </row>
    <row r="18" spans="1:6" ht="14.25" customHeight="1">
      <c r="A18" s="349" t="s">
        <v>450</v>
      </c>
      <c r="B18" s="242">
        <v>117911</v>
      </c>
      <c r="C18" s="244">
        <v>52142</v>
      </c>
      <c r="D18" s="396">
        <v>84476</v>
      </c>
      <c r="E18" s="244">
        <v>160712</v>
      </c>
      <c r="F18" s="245">
        <v>1224811</v>
      </c>
    </row>
    <row r="19" spans="1:6" ht="14.25" customHeight="1">
      <c r="A19" s="349" t="s">
        <v>451</v>
      </c>
      <c r="B19" s="242">
        <v>112403</v>
      </c>
      <c r="C19" s="244">
        <v>50224</v>
      </c>
      <c r="D19" s="396">
        <v>84010</v>
      </c>
      <c r="E19" s="244">
        <v>155517</v>
      </c>
      <c r="F19" s="245">
        <v>1226931</v>
      </c>
    </row>
    <row r="20" spans="1:6" ht="14.25" customHeight="1">
      <c r="A20" s="349" t="s">
        <v>452</v>
      </c>
      <c r="B20" s="242">
        <v>111122</v>
      </c>
      <c r="C20" s="244">
        <v>48818</v>
      </c>
      <c r="D20" s="396">
        <v>82075</v>
      </c>
      <c r="E20" s="244">
        <v>151187</v>
      </c>
      <c r="F20" s="245">
        <v>1229845</v>
      </c>
    </row>
    <row r="21" spans="1:6" ht="7.5" customHeight="1">
      <c r="A21" s="349"/>
      <c r="B21" s="234"/>
      <c r="C21" s="235"/>
      <c r="D21" s="240"/>
      <c r="E21" s="235"/>
      <c r="F21" s="236"/>
    </row>
    <row r="22" spans="1:6" ht="14.25" customHeight="1">
      <c r="A22" s="349" t="s">
        <v>453</v>
      </c>
      <c r="B22" s="242">
        <v>80364</v>
      </c>
      <c r="C22" s="244">
        <v>35898</v>
      </c>
      <c r="D22" s="396">
        <v>81305</v>
      </c>
      <c r="E22" s="244">
        <v>116178</v>
      </c>
      <c r="F22" s="245">
        <v>1232402</v>
      </c>
    </row>
    <row r="23" spans="1:6" ht="14.25" customHeight="1">
      <c r="A23" s="349" t="s">
        <v>843</v>
      </c>
      <c r="B23" s="242">
        <v>98695</v>
      </c>
      <c r="C23" s="244">
        <v>44955</v>
      </c>
      <c r="D23" s="396">
        <v>81061</v>
      </c>
      <c r="E23" s="244">
        <v>141857</v>
      </c>
      <c r="F23" s="245">
        <v>1233457</v>
      </c>
    </row>
    <row r="24" spans="1:6" ht="14.25" customHeight="1">
      <c r="A24" s="349" t="s">
        <v>444</v>
      </c>
      <c r="B24" s="242">
        <v>105531</v>
      </c>
      <c r="C24" s="244">
        <v>46011</v>
      </c>
      <c r="D24" s="396">
        <v>80454</v>
      </c>
      <c r="E24" s="244">
        <v>142973</v>
      </c>
      <c r="F24" s="245">
        <v>1237667</v>
      </c>
    </row>
    <row r="25" spans="1:6" ht="14.25" customHeight="1" thickBot="1">
      <c r="A25" s="3" t="s">
        <v>445</v>
      </c>
      <c r="B25" s="243">
        <v>112441</v>
      </c>
      <c r="C25" s="246">
        <v>51197</v>
      </c>
      <c r="D25" s="397">
        <v>80193</v>
      </c>
      <c r="E25" s="246">
        <v>158113</v>
      </c>
      <c r="F25" s="247">
        <v>1243517</v>
      </c>
    </row>
    <row r="26" spans="1:6" ht="11.25" customHeight="1">
      <c r="A26" s="342" t="s">
        <v>736</v>
      </c>
      <c r="B26" s="344" t="s">
        <v>759</v>
      </c>
      <c r="C26" s="342"/>
    </row>
    <row r="27" spans="1:6" ht="11.25" customHeight="1">
      <c r="A27" s="75"/>
      <c r="B27" s="344" t="s">
        <v>760</v>
      </c>
      <c r="C27" s="342"/>
    </row>
    <row r="28" spans="1:6" ht="11.25" customHeight="1">
      <c r="A28" s="75"/>
      <c r="B28" s="344" t="s">
        <v>761</v>
      </c>
      <c r="C28" s="342"/>
    </row>
    <row r="29" spans="1:6" ht="11.25" customHeight="1">
      <c r="A29" s="342"/>
      <c r="B29" s="344" t="s">
        <v>762</v>
      </c>
      <c r="C29" s="342"/>
    </row>
    <row r="30" spans="1:6" ht="11.25" customHeight="1">
      <c r="A30" s="342"/>
      <c r="B30" s="344" t="s">
        <v>763</v>
      </c>
      <c r="C30" s="342"/>
    </row>
    <row r="31" spans="1:6">
      <c r="B31" s="376"/>
      <c r="C31" s="376"/>
      <c r="D31" s="376"/>
      <c r="E31" s="376"/>
      <c r="F31" s="376"/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ignoredErrors>
    <ignoredError sqref="D10:E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15" zoomScaleNormal="115" zoomScaleSheetLayoutView="115" workbookViewId="0">
      <selection sqref="A1:M1"/>
    </sheetView>
  </sheetViews>
  <sheetFormatPr defaultRowHeight="13.5"/>
  <cols>
    <col min="1" max="1" width="8.75" style="342" customWidth="1"/>
    <col min="2" max="9" width="7.25" style="342" customWidth="1"/>
    <col min="10" max="10" width="7.25" style="346" customWidth="1"/>
    <col min="11" max="11" width="7.25" style="342" customWidth="1"/>
    <col min="12" max="12" width="4.75" style="342" customWidth="1"/>
    <col min="13" max="13" width="4.875" style="342" customWidth="1"/>
    <col min="14" max="16384" width="9" style="346"/>
  </cols>
  <sheetData>
    <row r="1" spans="1:14" ht="18.75" customHeight="1">
      <c r="A1" s="630" t="s">
        <v>752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</row>
    <row r="2" spans="1:14" ht="7.5" customHeight="1">
      <c r="A2" s="570"/>
      <c r="B2" s="570"/>
      <c r="C2" s="570"/>
      <c r="D2" s="570"/>
      <c r="E2" s="570"/>
      <c r="F2" s="570"/>
      <c r="G2" s="570"/>
      <c r="H2" s="566"/>
      <c r="I2" s="566"/>
      <c r="J2" s="566"/>
      <c r="K2" s="566"/>
      <c r="L2" s="566"/>
      <c r="M2" s="566"/>
    </row>
    <row r="3" spans="1:14" ht="14.25" customHeight="1" thickBot="1">
      <c r="A3" s="563"/>
      <c r="B3" s="563"/>
      <c r="C3" s="563"/>
      <c r="D3" s="563"/>
      <c r="E3" s="563"/>
      <c r="F3" s="563"/>
      <c r="G3" s="563"/>
      <c r="H3" s="563" t="s">
        <v>738</v>
      </c>
      <c r="I3" s="563"/>
      <c r="J3" s="563"/>
      <c r="K3" s="563"/>
      <c r="L3" s="563"/>
      <c r="M3" s="563"/>
    </row>
    <row r="4" spans="1:14" ht="15" customHeight="1">
      <c r="A4" s="558" t="s">
        <v>723</v>
      </c>
      <c r="B4" s="549" t="s">
        <v>647</v>
      </c>
      <c r="C4" s="550"/>
      <c r="D4" s="550"/>
      <c r="E4" s="549" t="s">
        <v>648</v>
      </c>
      <c r="F4" s="550"/>
      <c r="G4" s="550"/>
      <c r="H4" s="544" t="s">
        <v>649</v>
      </c>
      <c r="I4" s="550" t="s">
        <v>530</v>
      </c>
      <c r="J4" s="550"/>
      <c r="K4" s="687"/>
      <c r="L4" s="794" t="s">
        <v>650</v>
      </c>
      <c r="M4" s="551" t="s">
        <v>651</v>
      </c>
    </row>
    <row r="5" spans="1:14" ht="15" customHeight="1">
      <c r="A5" s="561"/>
      <c r="B5" s="337" t="s">
        <v>649</v>
      </c>
      <c r="C5" s="391" t="s">
        <v>730</v>
      </c>
      <c r="D5" s="337" t="s">
        <v>652</v>
      </c>
      <c r="E5" s="339" t="s">
        <v>649</v>
      </c>
      <c r="F5" s="392" t="s">
        <v>730</v>
      </c>
      <c r="G5" s="339" t="s">
        <v>652</v>
      </c>
      <c r="H5" s="546"/>
      <c r="I5" s="340" t="s">
        <v>653</v>
      </c>
      <c r="J5" s="338" t="s">
        <v>654</v>
      </c>
      <c r="K5" s="230" t="s">
        <v>655</v>
      </c>
      <c r="L5" s="795"/>
      <c r="M5" s="554"/>
    </row>
    <row r="6" spans="1:14" ht="14.25" customHeight="1">
      <c r="A6" s="348" t="s">
        <v>817</v>
      </c>
      <c r="B6" s="76">
        <v>139808</v>
      </c>
      <c r="C6" s="77">
        <v>120317</v>
      </c>
      <c r="D6" s="77">
        <v>19491</v>
      </c>
      <c r="E6" s="77">
        <v>11783</v>
      </c>
      <c r="F6" s="77">
        <v>4934</v>
      </c>
      <c r="G6" s="77">
        <v>6849</v>
      </c>
      <c r="H6" s="77">
        <v>151591</v>
      </c>
      <c r="I6" s="77">
        <v>3560</v>
      </c>
      <c r="J6" s="77">
        <v>5949</v>
      </c>
      <c r="K6" s="120">
        <v>9728</v>
      </c>
      <c r="L6" s="77">
        <v>359</v>
      </c>
      <c r="M6" s="77">
        <v>422.25905292479109</v>
      </c>
    </row>
    <row r="7" spans="1:14" ht="14.25" customHeight="1">
      <c r="A7" s="348" t="s">
        <v>724</v>
      </c>
      <c r="B7" s="76">
        <v>140610</v>
      </c>
      <c r="C7" s="77">
        <v>122281</v>
      </c>
      <c r="D7" s="77">
        <v>18329</v>
      </c>
      <c r="E7" s="77">
        <v>11091</v>
      </c>
      <c r="F7" s="77">
        <v>4781</v>
      </c>
      <c r="G7" s="77">
        <v>6310</v>
      </c>
      <c r="H7" s="77">
        <v>151701</v>
      </c>
      <c r="I7" s="77">
        <v>4080</v>
      </c>
      <c r="J7" s="77">
        <v>10205</v>
      </c>
      <c r="K7" s="229">
        <v>9281</v>
      </c>
      <c r="L7" s="77">
        <v>359</v>
      </c>
      <c r="M7" s="77">
        <v>422.56545961002786</v>
      </c>
    </row>
    <row r="8" spans="1:14" ht="14.25" customHeight="1">
      <c r="A8" s="349" t="s">
        <v>725</v>
      </c>
      <c r="B8" s="76">
        <v>131099</v>
      </c>
      <c r="C8" s="77">
        <v>109736</v>
      </c>
      <c r="D8" s="77">
        <v>21363</v>
      </c>
      <c r="E8" s="77">
        <v>11675</v>
      </c>
      <c r="F8" s="77">
        <v>4661</v>
      </c>
      <c r="G8" s="77">
        <v>7014</v>
      </c>
      <c r="H8" s="77">
        <v>142774</v>
      </c>
      <c r="I8" s="77">
        <v>3480</v>
      </c>
      <c r="J8" s="77">
        <v>8643</v>
      </c>
      <c r="K8" s="229">
        <v>9442</v>
      </c>
      <c r="L8" s="77">
        <v>359</v>
      </c>
      <c r="M8" s="77">
        <v>397.69916434540391</v>
      </c>
    </row>
    <row r="9" spans="1:14" ht="14.25" customHeight="1">
      <c r="A9" s="349" t="s">
        <v>726</v>
      </c>
      <c r="B9" s="76">
        <v>112004</v>
      </c>
      <c r="C9" s="77">
        <v>94762</v>
      </c>
      <c r="D9" s="77">
        <v>17242</v>
      </c>
      <c r="E9" s="77">
        <v>10779</v>
      </c>
      <c r="F9" s="77">
        <v>4259</v>
      </c>
      <c r="G9" s="77">
        <v>6520</v>
      </c>
      <c r="H9" s="77">
        <v>122783</v>
      </c>
      <c r="I9" s="77">
        <v>3217</v>
      </c>
      <c r="J9" s="77">
        <v>7956</v>
      </c>
      <c r="K9" s="229">
        <v>9171</v>
      </c>
      <c r="L9" s="77">
        <v>359</v>
      </c>
      <c r="M9" s="77">
        <v>342.01392757660165</v>
      </c>
    </row>
    <row r="10" spans="1:14" ht="14.25" customHeight="1">
      <c r="A10" s="349" t="s">
        <v>818</v>
      </c>
      <c r="B10" s="210">
        <f>SUM(B12:B15,B17:B20,B22:B25)</f>
        <v>118791</v>
      </c>
      <c r="C10" s="77">
        <f>SUM(C12:C15,C17:C20,C22:C25)</f>
        <v>99916</v>
      </c>
      <c r="D10" s="77">
        <f>SUM(D12:D15,D17:D20,D22:D25)</f>
        <v>18875</v>
      </c>
      <c r="E10" s="77">
        <f>SUM(E12:E15,E17:E20,E22:E25)</f>
        <v>10481</v>
      </c>
      <c r="F10" s="77">
        <f>SUM(F12:F15,F17:F23,F24:F25)</f>
        <v>4170</v>
      </c>
      <c r="G10" s="77">
        <f>SUM(G12:G15,G17:G23,G24:G25)</f>
        <v>6311</v>
      </c>
      <c r="H10" s="77">
        <f>SUM(H12:H15,H17:H23,H24:H25)</f>
        <v>129272</v>
      </c>
      <c r="I10" s="77">
        <f>SUM(I12:I15,I17:I23,I24:I25)</f>
        <v>3230</v>
      </c>
      <c r="J10" s="77">
        <f>SUM(J12:J15,J17:J23,J24:J25)</f>
        <v>7838</v>
      </c>
      <c r="K10" s="77">
        <f>K25</f>
        <v>9335</v>
      </c>
      <c r="L10" s="77">
        <f>SUM(L12:L15,L17:L23,L24:L25)</f>
        <v>359</v>
      </c>
      <c r="M10" s="77">
        <f>H10/L10</f>
        <v>360.08913649025072</v>
      </c>
      <c r="N10" s="374"/>
    </row>
    <row r="11" spans="1:14" ht="11.25" customHeight="1">
      <c r="A11" s="343"/>
      <c r="B11" s="76"/>
      <c r="C11" s="72"/>
      <c r="D11" s="72"/>
      <c r="E11" s="77"/>
      <c r="F11" s="72"/>
      <c r="G11" s="72"/>
      <c r="H11" s="77"/>
      <c r="I11" s="77"/>
      <c r="J11" s="72"/>
      <c r="K11" s="239"/>
      <c r="L11" s="72"/>
      <c r="M11" s="77"/>
    </row>
    <row r="12" spans="1:14" ht="14.25" customHeight="1">
      <c r="A12" s="343" t="s">
        <v>819</v>
      </c>
      <c r="B12" s="210">
        <f>SUM(C12:D12)</f>
        <v>4056</v>
      </c>
      <c r="C12" s="212">
        <v>2357</v>
      </c>
      <c r="D12" s="212">
        <v>1699</v>
      </c>
      <c r="E12" s="145">
        <f>F12+G12</f>
        <v>752</v>
      </c>
      <c r="F12" s="212">
        <v>243</v>
      </c>
      <c r="G12" s="212">
        <v>509</v>
      </c>
      <c r="H12" s="212">
        <f>B12+E12</f>
        <v>4808</v>
      </c>
      <c r="I12" s="211">
        <v>246</v>
      </c>
      <c r="J12" s="211">
        <v>656</v>
      </c>
      <c r="K12" s="239">
        <v>9192</v>
      </c>
      <c r="L12" s="211">
        <v>30</v>
      </c>
      <c r="M12" s="211">
        <f t="shared" ref="M12:M25" si="0">H12/L12</f>
        <v>160.26666666666668</v>
      </c>
    </row>
    <row r="13" spans="1:14" ht="14.25" customHeight="1">
      <c r="A13" s="343" t="s">
        <v>187</v>
      </c>
      <c r="B13" s="210">
        <f t="shared" ref="B13:B25" si="1">SUM(C13:D13)</f>
        <v>23280</v>
      </c>
      <c r="C13" s="212">
        <v>21126</v>
      </c>
      <c r="D13" s="212">
        <v>2154</v>
      </c>
      <c r="E13" s="145">
        <f t="shared" ref="E13:E24" si="2">F13+G13</f>
        <v>866</v>
      </c>
      <c r="F13" s="212">
        <v>279</v>
      </c>
      <c r="G13" s="212">
        <v>587</v>
      </c>
      <c r="H13" s="212">
        <f t="shared" ref="H13:H25" si="3">B13+E13</f>
        <v>24146</v>
      </c>
      <c r="I13" s="211">
        <v>259</v>
      </c>
      <c r="J13" s="211">
        <v>615</v>
      </c>
      <c r="K13" s="239">
        <v>9205</v>
      </c>
      <c r="L13" s="211">
        <v>31</v>
      </c>
      <c r="M13" s="211">
        <f t="shared" si="0"/>
        <v>778.90322580645159</v>
      </c>
    </row>
    <row r="14" spans="1:14" ht="14.25" customHeight="1">
      <c r="A14" s="343" t="s">
        <v>188</v>
      </c>
      <c r="B14" s="210">
        <f t="shared" si="1"/>
        <v>12297</v>
      </c>
      <c r="C14" s="212">
        <v>10832</v>
      </c>
      <c r="D14" s="212">
        <v>1465</v>
      </c>
      <c r="E14" s="145">
        <f t="shared" si="2"/>
        <v>1014</v>
      </c>
      <c r="F14" s="212">
        <v>435</v>
      </c>
      <c r="G14" s="212">
        <v>579</v>
      </c>
      <c r="H14" s="212">
        <f t="shared" si="3"/>
        <v>13311</v>
      </c>
      <c r="I14" s="211">
        <v>253</v>
      </c>
      <c r="J14" s="211">
        <v>620</v>
      </c>
      <c r="K14" s="239">
        <v>9221</v>
      </c>
      <c r="L14" s="211">
        <v>30</v>
      </c>
      <c r="M14" s="211">
        <f t="shared" si="0"/>
        <v>443.7</v>
      </c>
    </row>
    <row r="15" spans="1:14" ht="14.25" customHeight="1">
      <c r="A15" s="343" t="s">
        <v>189</v>
      </c>
      <c r="B15" s="210">
        <f t="shared" si="1"/>
        <v>2534</v>
      </c>
      <c r="C15" s="212">
        <v>1600</v>
      </c>
      <c r="D15" s="212">
        <v>934</v>
      </c>
      <c r="E15" s="145">
        <f t="shared" si="2"/>
        <v>847</v>
      </c>
      <c r="F15" s="212">
        <v>361</v>
      </c>
      <c r="G15" s="212">
        <v>486</v>
      </c>
      <c r="H15" s="212">
        <f t="shared" si="3"/>
        <v>3381</v>
      </c>
      <c r="I15" s="211">
        <v>338</v>
      </c>
      <c r="J15" s="211">
        <v>832</v>
      </c>
      <c r="K15" s="239">
        <v>9222</v>
      </c>
      <c r="L15" s="211">
        <v>31</v>
      </c>
      <c r="M15" s="211">
        <f t="shared" si="0"/>
        <v>109.06451612903226</v>
      </c>
    </row>
    <row r="16" spans="1:14" ht="7.5" customHeight="1">
      <c r="A16" s="343"/>
      <c r="B16" s="210"/>
      <c r="C16" s="233"/>
      <c r="D16" s="212"/>
      <c r="E16" s="145"/>
      <c r="F16" s="233"/>
      <c r="G16" s="233"/>
      <c r="H16" s="212"/>
      <c r="I16" s="233"/>
      <c r="J16" s="96"/>
      <c r="K16" s="285"/>
      <c r="L16" s="212"/>
      <c r="M16" s="211"/>
    </row>
    <row r="17" spans="1:13" ht="14.25" customHeight="1">
      <c r="A17" s="343" t="s">
        <v>190</v>
      </c>
      <c r="B17" s="210">
        <f t="shared" si="1"/>
        <v>3376</v>
      </c>
      <c r="C17" s="212">
        <v>845</v>
      </c>
      <c r="D17" s="212">
        <v>2531</v>
      </c>
      <c r="E17" s="145">
        <f t="shared" si="2"/>
        <v>1327</v>
      </c>
      <c r="F17" s="212">
        <v>593</v>
      </c>
      <c r="G17" s="212">
        <v>734</v>
      </c>
      <c r="H17" s="212">
        <f t="shared" si="3"/>
        <v>4703</v>
      </c>
      <c r="I17" s="211">
        <v>341</v>
      </c>
      <c r="J17" s="211">
        <v>841</v>
      </c>
      <c r="K17" s="239">
        <v>9243</v>
      </c>
      <c r="L17" s="211">
        <v>31</v>
      </c>
      <c r="M17" s="211">
        <f t="shared" si="0"/>
        <v>151.70967741935485</v>
      </c>
    </row>
    <row r="18" spans="1:13" ht="14.25" customHeight="1">
      <c r="A18" s="343" t="s">
        <v>191</v>
      </c>
      <c r="B18" s="210">
        <f t="shared" si="1"/>
        <v>14041</v>
      </c>
      <c r="C18" s="212">
        <v>12570</v>
      </c>
      <c r="D18" s="212">
        <v>1471</v>
      </c>
      <c r="E18" s="145">
        <f t="shared" si="2"/>
        <v>1068</v>
      </c>
      <c r="F18" s="212">
        <v>502</v>
      </c>
      <c r="G18" s="212">
        <v>566</v>
      </c>
      <c r="H18" s="212">
        <f t="shared" si="3"/>
        <v>15109</v>
      </c>
      <c r="I18" s="211">
        <v>285</v>
      </c>
      <c r="J18" s="211">
        <v>705</v>
      </c>
      <c r="K18" s="239">
        <v>9257</v>
      </c>
      <c r="L18" s="211">
        <v>30</v>
      </c>
      <c r="M18" s="211">
        <f t="shared" si="0"/>
        <v>503.63333333333333</v>
      </c>
    </row>
    <row r="19" spans="1:13" ht="14.25" customHeight="1">
      <c r="A19" s="343" t="s">
        <v>192</v>
      </c>
      <c r="B19" s="210">
        <f t="shared" si="1"/>
        <v>27711</v>
      </c>
      <c r="C19" s="212">
        <v>25598</v>
      </c>
      <c r="D19" s="212">
        <v>2113</v>
      </c>
      <c r="E19" s="145">
        <f t="shared" si="2"/>
        <v>1141</v>
      </c>
      <c r="F19" s="212">
        <v>535</v>
      </c>
      <c r="G19" s="212">
        <v>606</v>
      </c>
      <c r="H19" s="212">
        <f t="shared" si="3"/>
        <v>28852</v>
      </c>
      <c r="I19" s="211">
        <v>257</v>
      </c>
      <c r="J19" s="211">
        <v>600</v>
      </c>
      <c r="K19" s="239">
        <v>9266</v>
      </c>
      <c r="L19" s="211">
        <v>31</v>
      </c>
      <c r="M19" s="211">
        <f t="shared" si="0"/>
        <v>930.70967741935488</v>
      </c>
    </row>
    <row r="20" spans="1:13" ht="14.25" customHeight="1">
      <c r="A20" s="343" t="s">
        <v>193</v>
      </c>
      <c r="B20" s="210">
        <f t="shared" si="1"/>
        <v>21957</v>
      </c>
      <c r="C20" s="212">
        <v>19654</v>
      </c>
      <c r="D20" s="212">
        <v>2303</v>
      </c>
      <c r="E20" s="145">
        <f t="shared" si="2"/>
        <v>964</v>
      </c>
      <c r="F20" s="212">
        <v>291</v>
      </c>
      <c r="G20" s="212">
        <v>673</v>
      </c>
      <c r="H20" s="212">
        <f t="shared" si="3"/>
        <v>22921</v>
      </c>
      <c r="I20" s="211">
        <v>238</v>
      </c>
      <c r="J20" s="211">
        <v>553</v>
      </c>
      <c r="K20" s="239">
        <v>9293</v>
      </c>
      <c r="L20" s="211">
        <v>30</v>
      </c>
      <c r="M20" s="211">
        <f t="shared" si="0"/>
        <v>764.0333333333333</v>
      </c>
    </row>
    <row r="21" spans="1:13" ht="7.5" customHeight="1">
      <c r="A21" s="343"/>
      <c r="B21" s="210"/>
      <c r="C21" s="233"/>
      <c r="D21" s="212"/>
      <c r="E21" s="145"/>
      <c r="F21" s="233"/>
      <c r="G21" s="233"/>
      <c r="H21" s="212"/>
      <c r="I21" s="233"/>
      <c r="J21" s="96"/>
      <c r="K21" s="285"/>
      <c r="L21" s="212"/>
      <c r="M21" s="211"/>
    </row>
    <row r="22" spans="1:13" ht="14.25" customHeight="1">
      <c r="A22" s="343" t="s">
        <v>727</v>
      </c>
      <c r="B22" s="210">
        <f t="shared" si="1"/>
        <v>2829</v>
      </c>
      <c r="C22" s="212">
        <v>1930</v>
      </c>
      <c r="D22" s="212">
        <v>899</v>
      </c>
      <c r="E22" s="145">
        <f t="shared" si="2"/>
        <v>585</v>
      </c>
      <c r="F22" s="212">
        <v>229</v>
      </c>
      <c r="G22" s="212">
        <v>356</v>
      </c>
      <c r="H22" s="212">
        <f t="shared" si="3"/>
        <v>3414</v>
      </c>
      <c r="I22" s="211">
        <v>217</v>
      </c>
      <c r="J22" s="211">
        <v>505</v>
      </c>
      <c r="K22" s="239">
        <v>9298</v>
      </c>
      <c r="L22" s="233">
        <v>28</v>
      </c>
      <c r="M22" s="211">
        <f t="shared" si="0"/>
        <v>121.92857142857143</v>
      </c>
    </row>
    <row r="23" spans="1:13" ht="14.25" customHeight="1">
      <c r="A23" s="343" t="s">
        <v>820</v>
      </c>
      <c r="B23" s="210">
        <f t="shared" si="1"/>
        <v>2532</v>
      </c>
      <c r="C23" s="212">
        <v>1490</v>
      </c>
      <c r="D23" s="212">
        <v>1042</v>
      </c>
      <c r="E23" s="145">
        <f t="shared" si="2"/>
        <v>569</v>
      </c>
      <c r="F23" s="212">
        <v>214</v>
      </c>
      <c r="G23" s="212">
        <v>355</v>
      </c>
      <c r="H23" s="212">
        <f t="shared" si="3"/>
        <v>3101</v>
      </c>
      <c r="I23" s="211">
        <v>243</v>
      </c>
      <c r="J23" s="211">
        <v>556</v>
      </c>
      <c r="K23" s="239">
        <v>9304</v>
      </c>
      <c r="L23" s="211">
        <v>28</v>
      </c>
      <c r="M23" s="211">
        <f t="shared" si="0"/>
        <v>110.75</v>
      </c>
    </row>
    <row r="24" spans="1:13" ht="14.25" customHeight="1">
      <c r="A24" s="343" t="s">
        <v>728</v>
      </c>
      <c r="B24" s="210">
        <f t="shared" si="1"/>
        <v>1106</v>
      </c>
      <c r="C24" s="212">
        <v>230</v>
      </c>
      <c r="D24" s="212">
        <v>876</v>
      </c>
      <c r="E24" s="145">
        <f t="shared" si="2"/>
        <v>620</v>
      </c>
      <c r="F24" s="212">
        <v>205</v>
      </c>
      <c r="G24" s="212">
        <v>415</v>
      </c>
      <c r="H24" s="212">
        <f t="shared" si="3"/>
        <v>1726</v>
      </c>
      <c r="I24" s="211">
        <v>275</v>
      </c>
      <c r="J24" s="211">
        <v>660</v>
      </c>
      <c r="K24" s="239">
        <v>9316</v>
      </c>
      <c r="L24" s="211">
        <v>28</v>
      </c>
      <c r="M24" s="211">
        <f t="shared" si="0"/>
        <v>61.642857142857146</v>
      </c>
    </row>
    <row r="25" spans="1:13" ht="14.25" customHeight="1" thickBot="1">
      <c r="A25" s="341" t="s">
        <v>729</v>
      </c>
      <c r="B25" s="210">
        <f t="shared" si="1"/>
        <v>3072</v>
      </c>
      <c r="C25" s="212">
        <v>1684</v>
      </c>
      <c r="D25" s="212">
        <v>1388</v>
      </c>
      <c r="E25" s="145">
        <f>F25+G25</f>
        <v>728</v>
      </c>
      <c r="F25" s="212">
        <v>283</v>
      </c>
      <c r="G25" s="212">
        <v>445</v>
      </c>
      <c r="H25" s="212">
        <f t="shared" si="3"/>
        <v>3800</v>
      </c>
      <c r="I25" s="211">
        <v>278</v>
      </c>
      <c r="J25" s="211">
        <v>695</v>
      </c>
      <c r="K25" s="239">
        <v>9335</v>
      </c>
      <c r="L25" s="211">
        <v>31</v>
      </c>
      <c r="M25" s="211">
        <f t="shared" si="0"/>
        <v>122.58064516129032</v>
      </c>
    </row>
    <row r="26" spans="1:13" s="280" customFormat="1" ht="11.25" customHeight="1">
      <c r="A26" s="336" t="s">
        <v>563</v>
      </c>
      <c r="B26" s="86"/>
      <c r="C26" s="86"/>
      <c r="D26" s="86"/>
      <c r="E26" s="86"/>
      <c r="F26" s="86"/>
      <c r="G26" s="86"/>
      <c r="H26" s="86"/>
      <c r="I26" s="86"/>
      <c r="J26" s="86"/>
      <c r="K26" s="209"/>
      <c r="L26" s="87"/>
      <c r="M26" s="86"/>
    </row>
    <row r="27" spans="1:13"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</sheetData>
  <mergeCells count="12">
    <mergeCell ref="L4:L5"/>
    <mergeCell ref="M4:M5"/>
    <mergeCell ref="A1:M1"/>
    <mergeCell ref="A2:G2"/>
    <mergeCell ref="H2:M2"/>
    <mergeCell ref="A3:G3"/>
    <mergeCell ref="H3:M3"/>
    <mergeCell ref="A4:A5"/>
    <mergeCell ref="B4:D4"/>
    <mergeCell ref="E4:G4"/>
    <mergeCell ref="H4:H5"/>
    <mergeCell ref="I4:K4"/>
  </mergeCells>
  <phoneticPr fontId="2"/>
  <pageMargins left="0.59055118110236227" right="0.37" top="0.78740157480314965" bottom="0.78740157480314965" header="0.51181102362204722" footer="0.51181102362204722"/>
  <pageSetup paperSize="9" orientation="portrait" r:id="rId1"/>
  <headerFooter alignWithMargins="0"/>
  <ignoredErrors>
    <ignoredError sqref="K10" formula="1"/>
    <ignoredError sqref="B12:B25" formulaRange="1"/>
    <ignoredError sqref="H12:H25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0"/>
  <sheetViews>
    <sheetView showGridLines="0" zoomScale="115" zoomScaleNormal="115" zoomScaleSheetLayoutView="71" workbookViewId="0">
      <selection sqref="A1:F1"/>
    </sheetView>
  </sheetViews>
  <sheetFormatPr defaultRowHeight="16.5" customHeight="1"/>
  <cols>
    <col min="1" max="1" width="7.625" style="317" customWidth="1"/>
    <col min="2" max="2" width="25.625" style="286" customWidth="1"/>
    <col min="3" max="3" width="7.875" style="286" bestFit="1" customWidth="1"/>
    <col min="4" max="4" width="25.625" style="286" customWidth="1"/>
    <col min="5" max="5" width="7.625" style="286" customWidth="1"/>
    <col min="6" max="6" width="25.625" style="296" customWidth="1"/>
    <col min="7" max="7" width="7.625" style="296" customWidth="1"/>
    <col min="8" max="8" width="25.625" style="286" customWidth="1"/>
    <col min="9" max="9" width="7.625" style="286" customWidth="1"/>
    <col min="10" max="10" width="25.625" style="286" customWidth="1"/>
    <col min="11" max="11" width="7.625" style="288" customWidth="1"/>
    <col min="12" max="12" width="25.625" style="286" customWidth="1"/>
    <col min="13" max="16384" width="9" style="286"/>
  </cols>
  <sheetData>
    <row r="1" spans="1:14" ht="18" customHeight="1">
      <c r="A1" s="808" t="s">
        <v>1047</v>
      </c>
      <c r="B1" s="808"/>
      <c r="C1" s="808"/>
      <c r="D1" s="808"/>
      <c r="E1" s="808"/>
      <c r="F1" s="808"/>
      <c r="G1" s="809" t="s">
        <v>848</v>
      </c>
      <c r="H1" s="809"/>
      <c r="I1" s="809"/>
      <c r="J1" s="809"/>
      <c r="K1" s="809"/>
      <c r="L1" s="809"/>
    </row>
    <row r="2" spans="1:14" ht="10.5" customHeight="1" thickBot="1">
      <c r="A2" s="287"/>
      <c r="B2" s="288"/>
      <c r="C2" s="289"/>
      <c r="D2" s="289"/>
      <c r="E2" s="289"/>
      <c r="F2" s="289"/>
      <c r="G2" s="289"/>
      <c r="H2" s="289"/>
      <c r="I2" s="289"/>
      <c r="J2" s="289"/>
      <c r="K2" s="290"/>
      <c r="L2" s="291" t="s">
        <v>849</v>
      </c>
    </row>
    <row r="3" spans="1:14" ht="14.45" customHeight="1">
      <c r="A3" s="810" t="s">
        <v>349</v>
      </c>
      <c r="B3" s="811"/>
      <c r="C3" s="796" t="s">
        <v>572</v>
      </c>
      <c r="D3" s="797"/>
      <c r="E3" s="801" t="s">
        <v>603</v>
      </c>
      <c r="F3" s="796"/>
      <c r="G3" s="292" t="s">
        <v>988</v>
      </c>
      <c r="H3" s="293" t="s">
        <v>45</v>
      </c>
      <c r="I3" s="294" t="s">
        <v>914</v>
      </c>
      <c r="J3" s="293" t="s" ph="1">
        <v>1136</v>
      </c>
      <c r="K3" s="812" t="s">
        <v>632</v>
      </c>
      <c r="L3" s="813"/>
    </row>
    <row r="4" spans="1:14" ht="14.45" customHeight="1">
      <c r="A4" s="292" t="s">
        <v>923</v>
      </c>
      <c r="B4" s="293" t="s">
        <v>352</v>
      </c>
      <c r="C4" s="292" t="s">
        <v>940</v>
      </c>
      <c r="D4" s="293" t="s">
        <v>571</v>
      </c>
      <c r="E4" s="294" t="s">
        <v>969</v>
      </c>
      <c r="F4" s="296" t="s">
        <v>612</v>
      </c>
      <c r="G4" s="298" t="s">
        <v>850</v>
      </c>
      <c r="H4" s="293" t="s">
        <v>48</v>
      </c>
      <c r="I4" s="294" t="s">
        <v>985</v>
      </c>
      <c r="J4" s="293" t="s">
        <v>54</v>
      </c>
      <c r="K4" s="802" t="s">
        <v>713</v>
      </c>
      <c r="L4" s="804"/>
    </row>
    <row r="5" spans="1:14" ht="14.45" customHeight="1">
      <c r="A5" s="292" t="s">
        <v>850</v>
      </c>
      <c r="B5" s="293" t="s" ph="1">
        <v>1107</v>
      </c>
      <c r="C5" s="292" t="s">
        <v>941</v>
      </c>
      <c r="D5" s="297" t="s">
        <v>570</v>
      </c>
      <c r="E5" s="368" t="s">
        <v>950</v>
      </c>
      <c r="F5" s="476" t="s">
        <v>613</v>
      </c>
      <c r="G5" s="292" t="s">
        <v>987</v>
      </c>
      <c r="H5" s="293" t="s">
        <v>50</v>
      </c>
      <c r="I5" s="299" t="s">
        <v>850</v>
      </c>
      <c r="J5" s="293" t="s">
        <v>115</v>
      </c>
      <c r="K5" s="368" t="s">
        <v>1025</v>
      </c>
      <c r="L5" s="369" t="s">
        <v>607</v>
      </c>
    </row>
    <row r="6" spans="1:14" ht="14.45" customHeight="1">
      <c r="A6" s="292" t="s">
        <v>850</v>
      </c>
      <c r="B6" s="293" t="s">
        <v>359</v>
      </c>
      <c r="C6" s="294"/>
      <c r="D6" s="301" t="s">
        <v>893</v>
      </c>
      <c r="E6" s="294" t="s">
        <v>970</v>
      </c>
      <c r="F6" s="296" t="s">
        <v>309</v>
      </c>
      <c r="G6" s="298" t="s">
        <v>850</v>
      </c>
      <c r="H6" s="293" t="s">
        <v>53</v>
      </c>
      <c r="I6" s="294" t="s">
        <v>851</v>
      </c>
      <c r="J6" s="293" t="s">
        <v>533</v>
      </c>
      <c r="K6" s="814" t="s">
        <v>714</v>
      </c>
      <c r="L6" s="815"/>
    </row>
    <row r="7" spans="1:14" ht="14.45" customHeight="1">
      <c r="A7" s="816" t="s">
        <v>894</v>
      </c>
      <c r="B7" s="817"/>
      <c r="C7" s="801" t="s">
        <v>403</v>
      </c>
      <c r="D7" s="797"/>
      <c r="E7" s="294"/>
      <c r="F7" s="296" t="s">
        <v>118</v>
      </c>
      <c r="G7" s="292" t="s">
        <v>852</v>
      </c>
      <c r="H7" s="293" t="s">
        <v>114</v>
      </c>
      <c r="I7" s="294" t="s">
        <v>988</v>
      </c>
      <c r="J7" s="293" t="s">
        <v>126</v>
      </c>
      <c r="K7" s="294" t="s">
        <v>1028</v>
      </c>
      <c r="L7" s="286" t="s">
        <v>701</v>
      </c>
    </row>
    <row r="8" spans="1:14" ht="14.45" customHeight="1">
      <c r="A8" s="370" t="s">
        <v>922</v>
      </c>
      <c r="B8" s="303" t="s">
        <v>387</v>
      </c>
      <c r="C8" s="294" t="s">
        <v>942</v>
      </c>
      <c r="D8" s="293" t="s">
        <v>633</v>
      </c>
      <c r="E8" s="294" t="s">
        <v>971</v>
      </c>
      <c r="F8" s="296" t="s">
        <v>31</v>
      </c>
      <c r="G8" s="298" t="s">
        <v>850</v>
      </c>
      <c r="H8" s="293" t="s">
        <v>119</v>
      </c>
      <c r="I8" s="299" t="s">
        <v>850</v>
      </c>
      <c r="J8" s="293" t="s">
        <v>132</v>
      </c>
      <c r="K8" s="302" t="s">
        <v>1027</v>
      </c>
      <c r="L8" s="286" t="s">
        <v>634</v>
      </c>
    </row>
    <row r="9" spans="1:14" ht="14.45" customHeight="1">
      <c r="A9" s="370" t="s">
        <v>924</v>
      </c>
      <c r="B9" s="303" t="s" ph="1">
        <v>1109</v>
      </c>
      <c r="C9" s="299" t="s">
        <v>850</v>
      </c>
      <c r="D9" s="293" t="s">
        <v>306</v>
      </c>
      <c r="E9" s="302" t="s">
        <v>972</v>
      </c>
      <c r="F9" s="296" t="s">
        <v>605</v>
      </c>
      <c r="G9" s="298" t="s">
        <v>850</v>
      </c>
      <c r="H9" s="293" t="s">
        <v>123</v>
      </c>
      <c r="I9" s="294" t="s">
        <v>987</v>
      </c>
      <c r="J9" s="293" t="s">
        <v>136</v>
      </c>
      <c r="K9" s="302" t="s">
        <v>1026</v>
      </c>
      <c r="L9" s="286" t="s">
        <v>635</v>
      </c>
    </row>
    <row r="10" spans="1:14" ht="14.45" customHeight="1">
      <c r="A10" s="370" t="s">
        <v>850</v>
      </c>
      <c r="B10" s="303" t="s">
        <v>532</v>
      </c>
      <c r="C10" s="299" t="s">
        <v>850</v>
      </c>
      <c r="D10" s="293" t="s" ph="1">
        <v>1117</v>
      </c>
      <c r="E10" s="801" t="s">
        <v>102</v>
      </c>
      <c r="F10" s="796"/>
      <c r="G10" s="298" t="s">
        <v>850</v>
      </c>
      <c r="H10" s="293" t="s">
        <v>125</v>
      </c>
      <c r="I10" s="294" t="s">
        <v>1002</v>
      </c>
      <c r="J10" s="293" t="s">
        <v>140</v>
      </c>
      <c r="K10" s="302" t="s">
        <v>1029</v>
      </c>
      <c r="L10" s="286" t="s">
        <v>636</v>
      </c>
    </row>
    <row r="11" spans="1:14" ht="14.45" customHeight="1">
      <c r="A11" s="370" t="s">
        <v>925</v>
      </c>
      <c r="B11" s="303" t="s">
        <v>398</v>
      </c>
      <c r="C11" s="294" t="s">
        <v>853</v>
      </c>
      <c r="D11" s="293" t="s">
        <v>380</v>
      </c>
      <c r="E11" s="294" t="s">
        <v>944</v>
      </c>
      <c r="F11" s="296" t="s">
        <v>38</v>
      </c>
      <c r="G11" s="292" t="s">
        <v>989</v>
      </c>
      <c r="H11" s="293" t="s">
        <v>131</v>
      </c>
      <c r="I11" s="299" t="s">
        <v>850</v>
      </c>
      <c r="J11" s="293" t="s">
        <v>144</v>
      </c>
      <c r="K11" s="294"/>
      <c r="L11" s="305" t="s">
        <v>854</v>
      </c>
    </row>
    <row r="12" spans="1:14" ht="14.45" customHeight="1">
      <c r="A12" s="292" t="s">
        <v>926</v>
      </c>
      <c r="B12" s="293" t="s" ph="1">
        <v>1110</v>
      </c>
      <c r="C12" s="304"/>
      <c r="D12" s="301" t="s">
        <v>590</v>
      </c>
      <c r="E12" s="294" t="s">
        <v>947</v>
      </c>
      <c r="F12" s="296" t="s">
        <v>44</v>
      </c>
      <c r="G12" s="292" t="s">
        <v>855</v>
      </c>
      <c r="H12" s="293" t="s">
        <v>135</v>
      </c>
      <c r="I12" s="294" t="s">
        <v>998</v>
      </c>
      <c r="J12" s="293" t="s" ph="1">
        <v>1137</v>
      </c>
      <c r="K12" s="294"/>
      <c r="L12" s="305"/>
    </row>
    <row r="13" spans="1:14" ht="14.45" customHeight="1">
      <c r="A13" s="292" t="s">
        <v>927</v>
      </c>
      <c r="B13" s="293" t="s">
        <v>406</v>
      </c>
      <c r="C13" s="801" t="s">
        <v>117</v>
      </c>
      <c r="D13" s="797"/>
      <c r="E13" s="294" t="s">
        <v>969</v>
      </c>
      <c r="F13" s="296" t="s">
        <v>47</v>
      </c>
      <c r="G13" s="292" t="s">
        <v>990</v>
      </c>
      <c r="H13" s="293" t="s">
        <v>139</v>
      </c>
      <c r="I13" s="294" t="s">
        <v>1008</v>
      </c>
      <c r="J13" s="293" t="s">
        <v>151</v>
      </c>
      <c r="K13" s="802" t="s">
        <v>640</v>
      </c>
      <c r="L13" s="804"/>
    </row>
    <row r="14" spans="1:14" ht="14.45" customHeight="1">
      <c r="A14" s="292" t="s">
        <v>928</v>
      </c>
      <c r="B14" s="293" t="s">
        <v>304</v>
      </c>
      <c r="C14" s="294" t="s">
        <v>943</v>
      </c>
      <c r="D14" s="306" t="s">
        <v>574</v>
      </c>
      <c r="E14" s="299" t="s">
        <v>856</v>
      </c>
      <c r="F14" s="296" t="s">
        <v>857</v>
      </c>
      <c r="G14" s="292" t="s">
        <v>991</v>
      </c>
      <c r="H14" s="293" t="s" ph="1">
        <v>1127</v>
      </c>
      <c r="I14" s="299" t="s">
        <v>856</v>
      </c>
      <c r="J14" s="293" t="s">
        <v>159</v>
      </c>
      <c r="K14" s="802" t="s">
        <v>895</v>
      </c>
      <c r="L14" s="804"/>
    </row>
    <row r="15" spans="1:14" ht="14.45" customHeight="1">
      <c r="A15" s="298" t="s">
        <v>856</v>
      </c>
      <c r="B15" s="293" t="s">
        <v>514</v>
      </c>
      <c r="C15" s="294" t="s">
        <v>856</v>
      </c>
      <c r="D15" s="306" t="s">
        <v>858</v>
      </c>
      <c r="E15" s="299" t="s">
        <v>856</v>
      </c>
      <c r="F15" s="296" t="s">
        <v>52</v>
      </c>
      <c r="G15" s="298" t="s">
        <v>856</v>
      </c>
      <c r="H15" s="293" t="s">
        <v>148</v>
      </c>
      <c r="I15" s="294" t="s">
        <v>855</v>
      </c>
      <c r="J15" s="293" t="s">
        <v>164</v>
      </c>
      <c r="K15" s="294" t="s">
        <v>1030</v>
      </c>
      <c r="L15" s="296" t="s">
        <v>116</v>
      </c>
    </row>
    <row r="16" spans="1:14" ht="14.45" customHeight="1">
      <c r="A16" s="292" t="s">
        <v>921</v>
      </c>
      <c r="B16" s="293" t="s">
        <v>717</v>
      </c>
      <c r="C16" s="801" t="s">
        <v>575</v>
      </c>
      <c r="D16" s="797"/>
      <c r="E16" s="294" t="s">
        <v>859</v>
      </c>
      <c r="F16" s="296" t="s">
        <v>113</v>
      </c>
      <c r="G16" s="292" t="s">
        <v>913</v>
      </c>
      <c r="H16" s="293" t="s">
        <v>150</v>
      </c>
      <c r="I16" s="299" t="s">
        <v>856</v>
      </c>
      <c r="J16" s="293" t="s" ph="1">
        <v>1138</v>
      </c>
      <c r="K16" s="294" t="s">
        <v>1031</v>
      </c>
      <c r="L16" s="296" t="s">
        <v>120</v>
      </c>
      <c r="N16" s="296"/>
    </row>
    <row r="17" spans="1:13" ht="14.45" customHeight="1">
      <c r="A17" s="292" t="s">
        <v>920</v>
      </c>
      <c r="B17" s="293" t="s">
        <v>524</v>
      </c>
      <c r="C17" s="294" t="s">
        <v>934</v>
      </c>
      <c r="D17" s="297" t="s">
        <v>576</v>
      </c>
      <c r="E17" s="294" t="s">
        <v>973</v>
      </c>
      <c r="F17" s="296" t="s" ph="1">
        <v>1120</v>
      </c>
      <c r="G17" s="292" t="s">
        <v>992</v>
      </c>
      <c r="H17" s="293" t="s">
        <v>158</v>
      </c>
      <c r="I17" s="294" t="s">
        <v>1009</v>
      </c>
      <c r="J17" s="293" t="s">
        <v>351</v>
      </c>
      <c r="K17" s="298" t="s">
        <v>856</v>
      </c>
      <c r="L17" s="296" t="s">
        <v>124</v>
      </c>
    </row>
    <row r="18" spans="1:13" ht="14.45" customHeight="1">
      <c r="A18" s="292" t="s">
        <v>919</v>
      </c>
      <c r="B18" s="293" t="s">
        <v>527</v>
      </c>
      <c r="C18" s="294"/>
      <c r="D18" s="301" t="s">
        <v>860</v>
      </c>
      <c r="E18" s="294"/>
      <c r="F18" s="296" t="s">
        <v>540</v>
      </c>
      <c r="G18" s="298" t="s">
        <v>856</v>
      </c>
      <c r="H18" s="293" t="s">
        <v>163</v>
      </c>
      <c r="I18" s="294" t="s">
        <v>1010</v>
      </c>
      <c r="J18" s="293" t="s">
        <v>356</v>
      </c>
      <c r="K18" s="299" t="s">
        <v>856</v>
      </c>
      <c r="L18" s="296" t="s">
        <v>127</v>
      </c>
    </row>
    <row r="19" spans="1:13" ht="14.45" customHeight="1">
      <c r="A19" s="298" t="s">
        <v>912</v>
      </c>
      <c r="B19" s="293" t="s" ph="1">
        <v>1111</v>
      </c>
      <c r="E19" s="294" t="s">
        <v>861</v>
      </c>
      <c r="F19" s="296" t="s">
        <v>310</v>
      </c>
      <c r="G19" s="298" t="s">
        <v>856</v>
      </c>
      <c r="H19" s="293" t="s">
        <v>167</v>
      </c>
      <c r="I19" s="294" t="s">
        <v>1011</v>
      </c>
      <c r="J19" s="293" t="s" ph="1">
        <v>1139</v>
      </c>
      <c r="K19" s="299" t="s">
        <v>856</v>
      </c>
      <c r="L19" s="296" t="s">
        <v>133</v>
      </c>
      <c r="M19" s="292"/>
    </row>
    <row r="20" spans="1:13" ht="14.45" customHeight="1">
      <c r="A20" s="298" t="s">
        <v>856</v>
      </c>
      <c r="B20" s="293" t="s" ph="1">
        <v>1112</v>
      </c>
      <c r="C20" s="805" t="s">
        <v>896</v>
      </c>
      <c r="D20" s="806"/>
      <c r="E20" s="294" t="s">
        <v>862</v>
      </c>
      <c r="F20" s="296" t="s" ph="1">
        <v>1121</v>
      </c>
      <c r="G20" s="292" t="s">
        <v>993</v>
      </c>
      <c r="H20" s="293" t="s">
        <v>172</v>
      </c>
      <c r="I20" s="294" t="s">
        <v>993</v>
      </c>
      <c r="J20" s="293" t="s">
        <v>364</v>
      </c>
      <c r="K20" s="299" t="s">
        <v>856</v>
      </c>
      <c r="L20" s="296" t="s">
        <v>137</v>
      </c>
    </row>
    <row r="21" spans="1:13" ht="14.45" customHeight="1">
      <c r="A21" s="292" t="s">
        <v>918</v>
      </c>
      <c r="B21" s="293" t="s">
        <v>863</v>
      </c>
      <c r="C21" s="294" t="s">
        <v>944</v>
      </c>
      <c r="D21" s="293" t="s" ph="1">
        <v>1128</v>
      </c>
      <c r="E21" s="294" t="s">
        <v>974</v>
      </c>
      <c r="F21" s="296" t="s">
        <v>130</v>
      </c>
      <c r="G21" s="292" t="s">
        <v>994</v>
      </c>
      <c r="H21" s="293" t="s">
        <v>174</v>
      </c>
      <c r="I21" s="294" t="s">
        <v>1012</v>
      </c>
      <c r="J21" s="293" t="s">
        <v>182</v>
      </c>
      <c r="K21" s="294" t="s">
        <v>1032</v>
      </c>
      <c r="L21" s="296" t="s">
        <v>141</v>
      </c>
    </row>
    <row r="22" spans="1:13" ht="14.45" customHeight="1">
      <c r="A22" s="298"/>
      <c r="B22" s="293" t="s">
        <v>37</v>
      </c>
      <c r="C22" s="299" t="s">
        <v>856</v>
      </c>
      <c r="D22" s="293" t="s">
        <v>51</v>
      </c>
      <c r="E22" s="294"/>
      <c r="F22" s="296" t="s">
        <v>311</v>
      </c>
      <c r="G22" s="292" t="s">
        <v>995</v>
      </c>
      <c r="H22" s="293" t="s">
        <v>65</v>
      </c>
      <c r="I22" s="294" t="s">
        <v>995</v>
      </c>
      <c r="J22" s="293" t="s">
        <v>80</v>
      </c>
      <c r="K22" s="294" t="s">
        <v>864</v>
      </c>
      <c r="L22" s="296" t="s">
        <v>145</v>
      </c>
    </row>
    <row r="23" spans="1:13" ht="14.45" customHeight="1">
      <c r="A23" s="298"/>
      <c r="B23" s="293" t="s" ph="1">
        <v>1129</v>
      </c>
      <c r="C23" s="294" t="s">
        <v>945</v>
      </c>
      <c r="D23" s="293" t="s" ph="1">
        <v>865</v>
      </c>
      <c r="E23" s="294" t="s">
        <v>975</v>
      </c>
      <c r="F23" s="296" t="s">
        <v>382</v>
      </c>
      <c r="G23" s="308" t="s">
        <v>856</v>
      </c>
      <c r="H23" s="293" t="s">
        <v>66</v>
      </c>
      <c r="I23" s="295" t="s">
        <v>856</v>
      </c>
      <c r="J23" s="293" t="s">
        <v>81</v>
      </c>
      <c r="K23" s="294" t="s">
        <v>1033</v>
      </c>
      <c r="L23" s="296" t="s">
        <v>96</v>
      </c>
    </row>
    <row r="24" spans="1:13" ht="14.45" customHeight="1">
      <c r="A24" s="298"/>
      <c r="B24" s="293" t="s" ph="1">
        <v>866</v>
      </c>
      <c r="C24" s="294" t="s">
        <v>946</v>
      </c>
      <c r="D24" s="293" t="s">
        <v>112</v>
      </c>
      <c r="E24" s="294" t="s">
        <v>971</v>
      </c>
      <c r="F24" s="296" t="s" ph="1">
        <v>1122</v>
      </c>
      <c r="G24" s="308" t="s">
        <v>856</v>
      </c>
      <c r="H24" s="293" t="s">
        <v>67</v>
      </c>
      <c r="I24" s="295" t="s">
        <v>856</v>
      </c>
      <c r="J24" s="293" t="s">
        <v>82</v>
      </c>
      <c r="K24" s="294" t="s">
        <v>1034</v>
      </c>
      <c r="L24" s="296" t="s">
        <v>149</v>
      </c>
    </row>
    <row r="25" spans="1:13" ht="14.45" customHeight="1">
      <c r="A25" s="298"/>
      <c r="B25" s="293" t="s">
        <v>867</v>
      </c>
      <c r="C25" s="294" t="s">
        <v>947</v>
      </c>
      <c r="D25" s="293" t="s" ph="1">
        <v>1108</v>
      </c>
      <c r="E25" s="294" t="s">
        <v>976</v>
      </c>
      <c r="F25" s="296" t="s" ph="1">
        <v>1131</v>
      </c>
      <c r="G25" s="292" t="s">
        <v>996</v>
      </c>
      <c r="H25" s="293" t="s">
        <v>68</v>
      </c>
      <c r="I25" s="295" t="s">
        <v>856</v>
      </c>
      <c r="J25" s="293" t="s">
        <v>83</v>
      </c>
      <c r="K25" s="294" t="s">
        <v>1035</v>
      </c>
      <c r="L25" s="296" t="s">
        <v>152</v>
      </c>
    </row>
    <row r="26" spans="1:13" ht="14.45" customHeight="1">
      <c r="A26" s="292" t="s">
        <v>1044</v>
      </c>
      <c r="B26" s="293" t="s">
        <v>121</v>
      </c>
      <c r="C26" s="299" t="s">
        <v>856</v>
      </c>
      <c r="D26" s="293" t="s">
        <v>122</v>
      </c>
      <c r="E26" s="801" t="s">
        <v>143</v>
      </c>
      <c r="F26" s="796"/>
      <c r="G26" s="308" t="s">
        <v>856</v>
      </c>
      <c r="H26" s="293" t="s">
        <v>69</v>
      </c>
      <c r="I26" s="294" t="s">
        <v>1013</v>
      </c>
      <c r="J26" s="293" t="s">
        <v>84</v>
      </c>
      <c r="K26" s="294"/>
      <c r="L26" s="296" t="s">
        <v>160</v>
      </c>
    </row>
    <row r="27" spans="1:13" ht="14.45" customHeight="1">
      <c r="A27" s="292" t="s">
        <v>1045</v>
      </c>
      <c r="B27" s="293" t="s" ph="1">
        <v>1130</v>
      </c>
      <c r="C27" s="294" t="s">
        <v>948</v>
      </c>
      <c r="D27" s="293" t="s" ph="1">
        <v>1118</v>
      </c>
      <c r="E27" s="294" t="s">
        <v>862</v>
      </c>
      <c r="F27" s="296" t="s">
        <v>147</v>
      </c>
      <c r="G27" s="308" t="s">
        <v>856</v>
      </c>
      <c r="H27" s="309" t="s">
        <v>278</v>
      </c>
      <c r="I27" s="294" t="s">
        <v>1014</v>
      </c>
      <c r="J27" s="293" t="s">
        <v>85</v>
      </c>
      <c r="K27" s="294" t="s">
        <v>868</v>
      </c>
      <c r="L27" s="296" t="s">
        <v>97</v>
      </c>
    </row>
    <row r="28" spans="1:13" ht="14.45" customHeight="1">
      <c r="A28" s="298" t="s">
        <v>856</v>
      </c>
      <c r="B28" s="293" t="s">
        <v>377</v>
      </c>
      <c r="C28" s="299" t="s">
        <v>856</v>
      </c>
      <c r="D28" s="293" t="s">
        <v>129</v>
      </c>
      <c r="E28" s="801" t="s">
        <v>195</v>
      </c>
      <c r="F28" s="796"/>
      <c r="G28" s="308" t="s">
        <v>856</v>
      </c>
      <c r="H28" s="293" t="s">
        <v>70</v>
      </c>
      <c r="I28" s="295" t="s">
        <v>856</v>
      </c>
      <c r="J28" s="293" t="s">
        <v>86</v>
      </c>
      <c r="K28" s="294" t="s">
        <v>383</v>
      </c>
      <c r="L28" s="296" t="s">
        <v>98</v>
      </c>
    </row>
    <row r="29" spans="1:13" ht="14.45" customHeight="1">
      <c r="A29" s="292" t="s">
        <v>917</v>
      </c>
      <c r="B29" s="293" t="s">
        <v>128</v>
      </c>
      <c r="C29" s="299" t="s">
        <v>856</v>
      </c>
      <c r="D29" s="293" t="s">
        <v>464</v>
      </c>
      <c r="E29" s="294" t="s">
        <v>977</v>
      </c>
      <c r="F29" s="296" t="s">
        <v>157</v>
      </c>
      <c r="G29" s="308" t="s">
        <v>856</v>
      </c>
      <c r="H29" s="293" t="s">
        <v>71</v>
      </c>
      <c r="I29" s="295" t="s">
        <v>856</v>
      </c>
      <c r="J29" s="293" t="s">
        <v>87</v>
      </c>
      <c r="K29" s="294" t="s">
        <v>869</v>
      </c>
      <c r="L29" s="310" t="s">
        <v>289</v>
      </c>
    </row>
    <row r="30" spans="1:13" ht="14.45" customHeight="1">
      <c r="A30" s="298" t="s">
        <v>856</v>
      </c>
      <c r="B30" s="293" t="s">
        <v>134</v>
      </c>
      <c r="C30" s="299" t="s">
        <v>856</v>
      </c>
      <c r="D30" s="293" t="s">
        <v>142</v>
      </c>
      <c r="E30" s="294" t="s">
        <v>947</v>
      </c>
      <c r="F30" s="296" t="s">
        <v>58</v>
      </c>
      <c r="G30" s="308" t="s">
        <v>856</v>
      </c>
      <c r="H30" s="293" t="s">
        <v>72</v>
      </c>
      <c r="I30" s="294" t="s">
        <v>1015</v>
      </c>
      <c r="J30" s="293" t="s">
        <v>313</v>
      </c>
      <c r="K30" s="294"/>
      <c r="L30" s="296" t="s">
        <v>542</v>
      </c>
    </row>
    <row r="31" spans="1:13" ht="14.45" customHeight="1">
      <c r="A31" s="298" t="s">
        <v>856</v>
      </c>
      <c r="B31" s="293" t="s">
        <v>138</v>
      </c>
      <c r="C31" s="299" t="s">
        <v>856</v>
      </c>
      <c r="D31" s="293" t="s">
        <v>146</v>
      </c>
      <c r="E31" s="295" t="s">
        <v>856</v>
      </c>
      <c r="F31" s="296" t="s">
        <v>59</v>
      </c>
      <c r="G31" s="308" t="s">
        <v>856</v>
      </c>
      <c r="H31" s="293" t="s">
        <v>73</v>
      </c>
      <c r="I31" s="299" t="s">
        <v>856</v>
      </c>
      <c r="J31" s="293" t="s">
        <v>88</v>
      </c>
      <c r="K31" s="294" t="s">
        <v>383</v>
      </c>
      <c r="L31" s="296" t="s">
        <v>290</v>
      </c>
    </row>
    <row r="32" spans="1:13" ht="14.45" customHeight="1">
      <c r="A32" s="292" t="s">
        <v>916</v>
      </c>
      <c r="B32" s="312" t="s" ph="1">
        <v>1113</v>
      </c>
      <c r="C32" s="294" t="s">
        <v>949</v>
      </c>
      <c r="D32" s="293" t="s">
        <v>154</v>
      </c>
      <c r="E32" s="294" t="s">
        <v>978</v>
      </c>
      <c r="F32" s="296" t="s" ph="1">
        <v>1123</v>
      </c>
      <c r="G32" s="308" t="s">
        <v>856</v>
      </c>
      <c r="H32" s="293" t="s">
        <v>74</v>
      </c>
      <c r="I32" s="299" t="s">
        <v>856</v>
      </c>
      <c r="J32" s="293" t="s">
        <v>89</v>
      </c>
      <c r="K32" s="294"/>
      <c r="L32" s="296" t="s">
        <v>543</v>
      </c>
      <c r="M32" s="296"/>
    </row>
    <row r="33" spans="1:12" ht="14.45" customHeight="1">
      <c r="A33" s="292" t="s">
        <v>915</v>
      </c>
      <c r="B33" s="293" t="s">
        <v>715</v>
      </c>
      <c r="C33" s="299" t="s">
        <v>856</v>
      </c>
      <c r="D33" s="293" t="s">
        <v>162</v>
      </c>
      <c r="E33" s="294" t="s">
        <v>974</v>
      </c>
      <c r="F33" s="296" t="s">
        <v>870</v>
      </c>
      <c r="G33" s="292" t="s">
        <v>997</v>
      </c>
      <c r="H33" s="293" t="s">
        <v>276</v>
      </c>
      <c r="I33" s="294" t="s">
        <v>1016</v>
      </c>
      <c r="J33" s="311" t="s">
        <v>586</v>
      </c>
      <c r="K33" s="294" t="s">
        <v>383</v>
      </c>
      <c r="L33" s="296" t="s">
        <v>567</v>
      </c>
    </row>
    <row r="34" spans="1:12" ht="14.45" customHeight="1">
      <c r="A34" s="292" t="s">
        <v>932</v>
      </c>
      <c r="B34" s="293" t="s">
        <v>379</v>
      </c>
      <c r="C34" s="299" t="s">
        <v>856</v>
      </c>
      <c r="D34" s="293" t="s">
        <v>166</v>
      </c>
      <c r="E34" s="294" t="s">
        <v>979</v>
      </c>
      <c r="F34" s="296" t="s">
        <v>168</v>
      </c>
      <c r="G34" s="292" t="s">
        <v>383</v>
      </c>
      <c r="H34" s="293" t="s">
        <v>277</v>
      </c>
      <c r="I34" s="294" t="s">
        <v>1017</v>
      </c>
      <c r="J34" s="311" t="s">
        <v>712</v>
      </c>
      <c r="K34" s="294" t="s">
        <v>1036</v>
      </c>
      <c r="L34" s="296" t="s">
        <v>291</v>
      </c>
    </row>
    <row r="35" spans="1:12" ht="14.45" customHeight="1">
      <c r="A35" s="292" t="s">
        <v>871</v>
      </c>
      <c r="B35" s="293" t="s">
        <v>153</v>
      </c>
      <c r="C35" s="294" t="s">
        <v>950</v>
      </c>
      <c r="D35" s="293" t="s">
        <v>307</v>
      </c>
      <c r="E35" s="294" t="s">
        <v>967</v>
      </c>
      <c r="F35" s="296" t="s">
        <v>60</v>
      </c>
      <c r="I35" s="801"/>
      <c r="J35" s="797"/>
      <c r="K35" s="294" t="s">
        <v>383</v>
      </c>
      <c r="L35" s="296" t="s">
        <v>292</v>
      </c>
    </row>
    <row r="36" spans="1:12" ht="14.45" customHeight="1">
      <c r="A36" s="292" t="s">
        <v>872</v>
      </c>
      <c r="B36" s="387" t="s">
        <v>716</v>
      </c>
      <c r="C36" s="292" t="s">
        <v>951</v>
      </c>
      <c r="D36" s="293" t="s">
        <v>350</v>
      </c>
      <c r="E36" s="294" t="s">
        <v>980</v>
      </c>
      <c r="F36" s="296" t="s">
        <v>173</v>
      </c>
      <c r="G36" s="796" t="s">
        <v>262</v>
      </c>
      <c r="H36" s="797"/>
      <c r="I36" s="802" t="s">
        <v>873</v>
      </c>
      <c r="J36" s="803"/>
      <c r="K36" s="294" t="s">
        <v>383</v>
      </c>
      <c r="L36" s="296" t="s">
        <v>293</v>
      </c>
    </row>
    <row r="37" spans="1:12" ht="14.45" customHeight="1">
      <c r="A37" s="292" t="s">
        <v>929</v>
      </c>
      <c r="B37" s="293" t="s">
        <v>378</v>
      </c>
      <c r="C37" s="370" t="s">
        <v>874</v>
      </c>
      <c r="D37" s="303" t="s">
        <v>55</v>
      </c>
      <c r="E37" s="294" t="s">
        <v>981</v>
      </c>
      <c r="F37" s="296" t="s">
        <v>61</v>
      </c>
      <c r="G37" s="292" t="s">
        <v>998</v>
      </c>
      <c r="H37" s="293" t="s">
        <v>405</v>
      </c>
      <c r="I37" s="294" t="s">
        <v>1014</v>
      </c>
      <c r="J37" s="293" t="s">
        <v>90</v>
      </c>
      <c r="K37" s="294" t="s">
        <v>383</v>
      </c>
      <c r="L37" s="296" t="s">
        <v>294</v>
      </c>
    </row>
    <row r="38" spans="1:12" ht="14.45" customHeight="1">
      <c r="A38" s="292" t="s">
        <v>930</v>
      </c>
      <c r="B38" s="293" t="s">
        <v>305</v>
      </c>
      <c r="C38" s="294" t="s">
        <v>952</v>
      </c>
      <c r="D38" s="293" t="s">
        <v>353</v>
      </c>
      <c r="E38" s="294" t="s">
        <v>856</v>
      </c>
      <c r="F38" s="296" t="s">
        <v>62</v>
      </c>
      <c r="G38" s="292" t="s">
        <v>875</v>
      </c>
      <c r="H38" s="293" t="s">
        <v>510</v>
      </c>
      <c r="K38" s="294" t="s">
        <v>383</v>
      </c>
      <c r="L38" s="310" t="s">
        <v>295</v>
      </c>
    </row>
    <row r="39" spans="1:12" ht="14.45" customHeight="1">
      <c r="A39" s="292" t="s">
        <v>876</v>
      </c>
      <c r="B39" s="293" t="s">
        <v>361</v>
      </c>
      <c r="C39" s="294" t="s">
        <v>953</v>
      </c>
      <c r="D39" s="293" t="s">
        <v>877</v>
      </c>
      <c r="E39" s="294" t="s">
        <v>982</v>
      </c>
      <c r="F39" s="296" t="s">
        <v>63</v>
      </c>
      <c r="G39" s="292" t="s">
        <v>999</v>
      </c>
      <c r="H39" s="293" t="s">
        <v>512</v>
      </c>
      <c r="I39" s="802" t="s">
        <v>897</v>
      </c>
      <c r="J39" s="807"/>
      <c r="K39" s="294" t="s">
        <v>1037</v>
      </c>
      <c r="L39" s="300" t="s">
        <v>534</v>
      </c>
    </row>
    <row r="40" spans="1:12" ht="14.45" customHeight="1">
      <c r="A40" s="292" t="s">
        <v>878</v>
      </c>
      <c r="B40" s="296" t="s">
        <v>565</v>
      </c>
      <c r="C40" s="299" t="s">
        <v>856</v>
      </c>
      <c r="D40" s="293" t="s">
        <v>545</v>
      </c>
      <c r="E40" s="295" t="s">
        <v>856</v>
      </c>
      <c r="F40" s="296" t="s">
        <v>64</v>
      </c>
      <c r="G40" s="292" t="s">
        <v>1000</v>
      </c>
      <c r="H40" s="293" t="s">
        <v>75</v>
      </c>
      <c r="I40" s="294" t="s">
        <v>1018</v>
      </c>
      <c r="J40" s="296" t="s" ph="1">
        <v>1140</v>
      </c>
      <c r="K40" s="294" t="s">
        <v>1038</v>
      </c>
      <c r="L40" s="296" t="s">
        <v>535</v>
      </c>
    </row>
    <row r="41" spans="1:12" ht="14.45" customHeight="1">
      <c r="A41" s="315" t="s">
        <v>931</v>
      </c>
      <c r="B41" s="286" t="s">
        <v>596</v>
      </c>
      <c r="C41" s="299"/>
      <c r="D41" s="293" t="s">
        <v>308</v>
      </c>
      <c r="E41" s="313"/>
      <c r="F41" s="477" t="s">
        <v>898</v>
      </c>
      <c r="G41" s="298" t="s">
        <v>856</v>
      </c>
      <c r="H41" s="293" t="s">
        <v>78</v>
      </c>
      <c r="I41" s="299" t="s">
        <v>856</v>
      </c>
      <c r="J41" s="296" t="s">
        <v>394</v>
      </c>
      <c r="K41" s="294" t="s">
        <v>1039</v>
      </c>
      <c r="L41" s="296" t="s">
        <v>536</v>
      </c>
    </row>
    <row r="42" spans="1:12" ht="14.45" customHeight="1">
      <c r="B42" s="286" t="s">
        <v>597</v>
      </c>
      <c r="C42" s="294" t="s">
        <v>954</v>
      </c>
      <c r="D42" s="296" t="s">
        <v>56</v>
      </c>
      <c r="E42" s="313"/>
      <c r="F42" s="477"/>
      <c r="G42" s="298" t="s">
        <v>856</v>
      </c>
      <c r="H42" s="293" t="s">
        <v>79</v>
      </c>
      <c r="I42" s="294" t="s">
        <v>1019</v>
      </c>
      <c r="J42" s="296" t="s">
        <v>397</v>
      </c>
      <c r="K42" s="294" t="s">
        <v>1040</v>
      </c>
      <c r="L42" s="296" t="s">
        <v>544</v>
      </c>
    </row>
    <row r="43" spans="1:12" ht="14.45" customHeight="1">
      <c r="B43" s="286" t="s">
        <v>598</v>
      </c>
      <c r="C43" s="294" t="s">
        <v>955</v>
      </c>
      <c r="D43" s="296" t="s">
        <v>358</v>
      </c>
      <c r="E43" s="801" t="s">
        <v>312</v>
      </c>
      <c r="F43" s="796"/>
      <c r="G43" s="298"/>
      <c r="H43" s="293" t="s" ph="1">
        <v>1132</v>
      </c>
      <c r="I43" s="294" t="s">
        <v>1020</v>
      </c>
      <c r="J43" s="296" t="s" ph="1">
        <v>1141</v>
      </c>
      <c r="K43" s="294" t="s">
        <v>383</v>
      </c>
      <c r="L43" s="296" t="s">
        <v>564</v>
      </c>
    </row>
    <row r="44" spans="1:12" ht="14.45" customHeight="1">
      <c r="B44" s="286" t="s">
        <v>599</v>
      </c>
      <c r="C44" s="294" t="s">
        <v>956</v>
      </c>
      <c r="D44" s="296" t="s">
        <v>57</v>
      </c>
      <c r="E44" s="294" t="s">
        <v>879</v>
      </c>
      <c r="F44" s="296" t="s">
        <v>354</v>
      </c>
      <c r="I44" s="294" t="s">
        <v>1021</v>
      </c>
      <c r="J44" s="314" t="s">
        <v>402</v>
      </c>
      <c r="K44" s="294" t="s">
        <v>1041</v>
      </c>
      <c r="L44" s="296" t="s">
        <v>608</v>
      </c>
    </row>
    <row r="45" spans="1:12" ht="14.45" customHeight="1">
      <c r="B45" s="286" t="s">
        <v>600</v>
      </c>
      <c r="C45" s="294" t="s">
        <v>957</v>
      </c>
      <c r="D45" s="296" t="s" ph="1">
        <v>1119</v>
      </c>
      <c r="E45" s="299" t="s">
        <v>856</v>
      </c>
      <c r="F45" s="296" t="s" ph="1">
        <v>1124</v>
      </c>
      <c r="G45" s="796" t="s">
        <v>604</v>
      </c>
      <c r="H45" s="797"/>
      <c r="I45" s="294" t="s">
        <v>1006</v>
      </c>
      <c r="J45" s="296" t="s" ph="1">
        <v>1142</v>
      </c>
      <c r="K45" s="294" t="s">
        <v>383</v>
      </c>
      <c r="L45" s="296" t="s">
        <v>630</v>
      </c>
    </row>
    <row r="46" spans="1:12" ht="14.45" customHeight="1">
      <c r="A46" s="315" t="s">
        <v>937</v>
      </c>
      <c r="B46" s="286" t="s">
        <v>880</v>
      </c>
      <c r="C46" s="294" t="s">
        <v>958</v>
      </c>
      <c r="D46" s="296" t="s">
        <v>388</v>
      </c>
      <c r="E46" s="294" t="s">
        <v>881</v>
      </c>
      <c r="F46" s="296" t="s">
        <v>362</v>
      </c>
      <c r="G46" s="292" t="s">
        <v>275</v>
      </c>
      <c r="H46" s="293" t="s">
        <v>355</v>
      </c>
      <c r="I46" s="316" t="s">
        <v>1022</v>
      </c>
      <c r="J46" s="296" t="s">
        <v>511</v>
      </c>
      <c r="K46" s="294" t="s">
        <v>383</v>
      </c>
      <c r="L46" s="296" t="s">
        <v>631</v>
      </c>
    </row>
    <row r="47" spans="1:12" ht="14.45" customHeight="1">
      <c r="B47" s="286" t="s">
        <v>882</v>
      </c>
      <c r="C47" s="299" t="s">
        <v>856</v>
      </c>
      <c r="D47" s="296" t="s">
        <v>391</v>
      </c>
      <c r="E47" s="294" t="s">
        <v>983</v>
      </c>
      <c r="F47" s="296" t="s">
        <v>385</v>
      </c>
      <c r="G47" s="292" t="s">
        <v>985</v>
      </c>
      <c r="H47" s="293" t="s">
        <v>614</v>
      </c>
      <c r="I47" s="294" t="s">
        <v>383</v>
      </c>
      <c r="J47" s="293" t="s">
        <v>513</v>
      </c>
      <c r="K47" s="288" t="s">
        <v>1042</v>
      </c>
      <c r="L47" s="286" t="s">
        <v>883</v>
      </c>
    </row>
    <row r="48" spans="1:12" ht="14.45" customHeight="1">
      <c r="A48" s="796" t="s">
        <v>161</v>
      </c>
      <c r="B48" s="796"/>
      <c r="C48" s="294" t="s">
        <v>959</v>
      </c>
      <c r="D48" s="296" t="s">
        <v>395</v>
      </c>
      <c r="E48" s="294" t="s">
        <v>984</v>
      </c>
      <c r="F48" s="296" t="s">
        <v>389</v>
      </c>
      <c r="G48" s="292" t="s">
        <v>1001</v>
      </c>
      <c r="H48" s="293" t="s">
        <v>363</v>
      </c>
      <c r="I48" s="292" t="s">
        <v>1001</v>
      </c>
      <c r="J48" s="293" t="s">
        <v>537</v>
      </c>
      <c r="K48" s="288" t="s">
        <v>856</v>
      </c>
      <c r="L48" s="286" t="s">
        <v>884</v>
      </c>
    </row>
    <row r="49" spans="1:13" ht="14.45" customHeight="1">
      <c r="A49" s="292" t="s">
        <v>936</v>
      </c>
      <c r="B49" s="293" t="s">
        <v>165</v>
      </c>
      <c r="C49" s="298" t="s">
        <v>856</v>
      </c>
      <c r="D49" s="296" t="s">
        <v>399</v>
      </c>
      <c r="E49" s="299" t="s">
        <v>856</v>
      </c>
      <c r="F49" s="296" t="s">
        <v>392</v>
      </c>
      <c r="G49" s="298" t="s">
        <v>856</v>
      </c>
      <c r="H49" s="293" t="s">
        <v>386</v>
      </c>
      <c r="I49" s="295" t="s">
        <v>1001</v>
      </c>
      <c r="J49" s="293" t="s">
        <v>523</v>
      </c>
      <c r="K49" s="288" t="s">
        <v>856</v>
      </c>
      <c r="L49" s="286" t="s">
        <v>885</v>
      </c>
    </row>
    <row r="50" spans="1:13" ht="14.45" customHeight="1">
      <c r="A50" s="796" t="s">
        <v>639</v>
      </c>
      <c r="B50" s="797"/>
      <c r="C50" s="292" t="s">
        <v>960</v>
      </c>
      <c r="D50" s="296" t="s">
        <v>381</v>
      </c>
      <c r="E50" s="299" t="s">
        <v>856</v>
      </c>
      <c r="F50" s="296" t="s">
        <v>396</v>
      </c>
      <c r="G50" s="298" t="s">
        <v>856</v>
      </c>
      <c r="H50" s="293" t="s">
        <v>390</v>
      </c>
      <c r="I50" s="294" t="s">
        <v>987</v>
      </c>
      <c r="J50" s="293" t="s">
        <v>538</v>
      </c>
      <c r="K50" s="294"/>
      <c r="L50" s="296"/>
    </row>
    <row r="51" spans="1:13" ht="14.45" customHeight="1">
      <c r="A51" s="292" t="s">
        <v>886</v>
      </c>
      <c r="B51" s="293" t="s" ph="1">
        <v>1114</v>
      </c>
      <c r="C51" s="292" t="s">
        <v>961</v>
      </c>
      <c r="D51" s="319" t="s">
        <v>274</v>
      </c>
      <c r="E51" s="299" t="s">
        <v>856</v>
      </c>
      <c r="F51" s="296" t="s">
        <v>400</v>
      </c>
      <c r="G51" s="292" t="s">
        <v>988</v>
      </c>
      <c r="H51" s="293" t="s">
        <v>393</v>
      </c>
      <c r="I51" s="294" t="s">
        <v>383</v>
      </c>
      <c r="J51" s="293" t="s">
        <v>0</v>
      </c>
      <c r="K51" s="471" t="s">
        <v>587</v>
      </c>
      <c r="L51" s="455"/>
    </row>
    <row r="52" spans="1:13" ht="14.45" customHeight="1">
      <c r="A52" s="298" t="s">
        <v>856</v>
      </c>
      <c r="B52" s="293" t="s">
        <v>357</v>
      </c>
      <c r="C52" s="320" t="s">
        <v>962</v>
      </c>
      <c r="D52" s="286" t="s">
        <v>531</v>
      </c>
      <c r="E52" s="299" t="s">
        <v>856</v>
      </c>
      <c r="F52" s="296" t="s">
        <v>401</v>
      </c>
      <c r="G52" s="292" t="s">
        <v>1002</v>
      </c>
      <c r="H52" s="293" t="s" ph="1">
        <v>1133</v>
      </c>
      <c r="I52" s="316" t="s">
        <v>989</v>
      </c>
      <c r="J52" s="293" t="s" ph="1">
        <v>1143</v>
      </c>
      <c r="K52" s="294" t="s">
        <v>1043</v>
      </c>
      <c r="L52" s="296" t="s">
        <v>314</v>
      </c>
    </row>
    <row r="53" spans="1:13" ht="14.45" customHeight="1">
      <c r="A53" s="298" t="s">
        <v>856</v>
      </c>
      <c r="B53" s="293" t="s">
        <v>360</v>
      </c>
      <c r="C53" s="321" t="s">
        <v>963</v>
      </c>
      <c r="D53" s="293" t="s">
        <v>566</v>
      </c>
      <c r="E53" s="299" t="s">
        <v>856</v>
      </c>
      <c r="F53" s="296" t="s">
        <v>404</v>
      </c>
      <c r="I53" s="316" t="s">
        <v>989</v>
      </c>
      <c r="J53" s="318" t="s">
        <v>34</v>
      </c>
      <c r="K53" s="307"/>
      <c r="L53" s="305" t="s">
        <v>899</v>
      </c>
    </row>
    <row r="54" spans="1:13" ht="14.45" customHeight="1">
      <c r="A54" s="292" t="s">
        <v>938</v>
      </c>
      <c r="B54" s="293" t="s">
        <v>365</v>
      </c>
      <c r="C54" s="294" t="s">
        <v>964</v>
      </c>
      <c r="D54" s="306" t="s">
        <v>578</v>
      </c>
      <c r="E54" s="299" t="s">
        <v>856</v>
      </c>
      <c r="F54" s="296" t="s">
        <v>509</v>
      </c>
      <c r="G54" s="796" t="s">
        <v>887</v>
      </c>
      <c r="H54" s="798"/>
      <c r="I54" s="316" t="s">
        <v>990</v>
      </c>
      <c r="J54" s="296" t="s">
        <v>36</v>
      </c>
      <c r="K54" s="294"/>
      <c r="L54" s="296"/>
    </row>
    <row r="55" spans="1:13" ht="14.45" customHeight="1">
      <c r="A55" s="292" t="s">
        <v>888</v>
      </c>
      <c r="B55" s="293" t="s" ph="1">
        <v>1115</v>
      </c>
      <c r="C55" s="294" t="s">
        <v>965</v>
      </c>
      <c r="D55" s="296" t="s">
        <v>638</v>
      </c>
      <c r="E55" s="299" t="s">
        <v>856</v>
      </c>
      <c r="F55" s="296" t="s" ph="1">
        <v>1125</v>
      </c>
      <c r="G55" s="292" t="s">
        <v>879</v>
      </c>
      <c r="H55" s="293" t="s">
        <v>522</v>
      </c>
      <c r="I55" s="294" t="s">
        <v>992</v>
      </c>
      <c r="J55" s="296" t="s">
        <v>41</v>
      </c>
      <c r="K55" s="307"/>
      <c r="L55" s="305"/>
    </row>
    <row r="56" spans="1:13" ht="14.45" customHeight="1">
      <c r="A56" s="292" t="s">
        <v>933</v>
      </c>
      <c r="B56" s="293" t="s" ph="1">
        <v>1116</v>
      </c>
      <c r="C56" s="302">
        <v>43024</v>
      </c>
      <c r="D56" s="286" t="s">
        <v>889</v>
      </c>
      <c r="E56" s="294" t="s">
        <v>985</v>
      </c>
      <c r="F56" s="296" t="s">
        <v>890</v>
      </c>
      <c r="G56" s="292" t="s">
        <v>1003</v>
      </c>
      <c r="H56" s="293" t="s">
        <v>526</v>
      </c>
      <c r="I56" s="316" t="s">
        <v>1014</v>
      </c>
      <c r="J56" s="296" t="s">
        <v>91</v>
      </c>
      <c r="K56" s="307"/>
      <c r="L56" s="305"/>
    </row>
    <row r="57" spans="1:13" ht="14.45" customHeight="1">
      <c r="A57" s="799" t="s">
        <v>1046</v>
      </c>
      <c r="B57" s="800"/>
      <c r="E57" s="299" t="s">
        <v>856</v>
      </c>
      <c r="F57" s="296" t="s">
        <v>521</v>
      </c>
      <c r="G57" s="292" t="s">
        <v>1004</v>
      </c>
      <c r="H57" s="293" t="s">
        <v>528</v>
      </c>
      <c r="I57" s="294" t="s">
        <v>383</v>
      </c>
      <c r="J57" s="296" t="s">
        <v>196</v>
      </c>
      <c r="K57" s="295"/>
      <c r="L57" s="296"/>
    </row>
    <row r="58" spans="1:13" ht="14.45" customHeight="1">
      <c r="A58" s="292" t="s">
        <v>934</v>
      </c>
      <c r="B58" s="293" t="s">
        <v>573</v>
      </c>
      <c r="C58" s="801" t="s">
        <v>577</v>
      </c>
      <c r="D58" s="796"/>
      <c r="E58" s="299" t="s">
        <v>856</v>
      </c>
      <c r="F58" s="296" t="s">
        <v>525</v>
      </c>
      <c r="G58" s="292" t="s">
        <v>984</v>
      </c>
      <c r="H58" s="297" t="s" ph="1">
        <v>1134</v>
      </c>
      <c r="I58" s="294" t="s">
        <v>383</v>
      </c>
      <c r="J58" s="296" t="s">
        <v>92</v>
      </c>
      <c r="K58" s="295"/>
      <c r="L58" s="296"/>
    </row>
    <row r="59" spans="1:13" ht="14.45" customHeight="1">
      <c r="A59" s="292" t="s">
        <v>935</v>
      </c>
      <c r="B59" s="311" t="s">
        <v>595</v>
      </c>
      <c r="C59" s="294" t="s">
        <v>966</v>
      </c>
      <c r="D59" s="323" t="s">
        <v>580</v>
      </c>
      <c r="E59" s="294" t="s">
        <v>986</v>
      </c>
      <c r="F59" s="296" t="s" ph="1">
        <v>1126</v>
      </c>
      <c r="G59" s="292" t="s">
        <v>1005</v>
      </c>
      <c r="H59" s="293" t="s">
        <v>33</v>
      </c>
      <c r="I59" s="294" t="s">
        <v>383</v>
      </c>
      <c r="J59" s="322" t="s">
        <v>93</v>
      </c>
      <c r="K59" s="295"/>
      <c r="L59" s="296"/>
    </row>
    <row r="60" spans="1:13" ht="14.45" customHeight="1">
      <c r="A60" s="292"/>
      <c r="B60" s="293" t="s">
        <v>592</v>
      </c>
      <c r="E60" s="299" t="s">
        <v>856</v>
      </c>
      <c r="F60" s="296" t="s">
        <v>1</v>
      </c>
      <c r="G60" s="292" t="s">
        <v>1006</v>
      </c>
      <c r="H60" s="293" t="s" ph="1">
        <v>1135</v>
      </c>
      <c r="I60" s="294" t="s">
        <v>383</v>
      </c>
      <c r="J60" s="322" t="s">
        <v>94</v>
      </c>
      <c r="K60" s="295"/>
      <c r="L60" s="296"/>
    </row>
    <row r="61" spans="1:13" s="325" customFormat="1" ht="14.45" customHeight="1">
      <c r="A61" s="292"/>
      <c r="B61" s="286" t="s">
        <v>593</v>
      </c>
      <c r="C61" s="802" t="s">
        <v>891</v>
      </c>
      <c r="D61" s="803"/>
      <c r="E61" s="299" t="s">
        <v>856</v>
      </c>
      <c r="F61" s="296" t="s">
        <v>32</v>
      </c>
      <c r="G61" s="292" t="s">
        <v>1007</v>
      </c>
      <c r="H61" s="293" t="s">
        <v>40</v>
      </c>
      <c r="I61" s="294" t="s">
        <v>1024</v>
      </c>
      <c r="J61" s="296" t="s">
        <v>95</v>
      </c>
      <c r="K61" s="295"/>
      <c r="L61" s="296"/>
      <c r="M61" s="324"/>
    </row>
    <row r="62" spans="1:13" s="325" customFormat="1" ht="14.45" customHeight="1">
      <c r="A62" s="292"/>
      <c r="B62" s="286" t="s">
        <v>594</v>
      </c>
      <c r="C62" s="294" t="s">
        <v>967</v>
      </c>
      <c r="D62" s="293" t="s">
        <v>892</v>
      </c>
      <c r="E62" s="298" t="s">
        <v>856</v>
      </c>
      <c r="F62" s="296" t="s">
        <v>35</v>
      </c>
      <c r="G62" s="298" t="s">
        <v>856</v>
      </c>
      <c r="H62" s="293" t="s">
        <v>46</v>
      </c>
      <c r="I62" s="294" t="s">
        <v>1023</v>
      </c>
      <c r="J62" s="322" t="s">
        <v>541</v>
      </c>
      <c r="K62" s="295"/>
      <c r="L62" s="296"/>
      <c r="M62" s="324"/>
    </row>
    <row r="63" spans="1:13" ht="14.45" customHeight="1" thickBot="1">
      <c r="A63" s="456" t="s">
        <v>939</v>
      </c>
      <c r="B63" s="289" t="s">
        <v>637</v>
      </c>
      <c r="C63" s="472" t="s">
        <v>968</v>
      </c>
      <c r="D63" s="473" t="s">
        <v>579</v>
      </c>
      <c r="E63" s="456" t="s">
        <v>986</v>
      </c>
      <c r="F63" s="289" t="s">
        <v>39</v>
      </c>
      <c r="G63" s="474" t="s">
        <v>856</v>
      </c>
      <c r="H63" s="327" t="s">
        <v>49</v>
      </c>
      <c r="I63" s="328"/>
      <c r="J63" s="475" t="s">
        <v>900</v>
      </c>
      <c r="K63" s="328"/>
      <c r="L63" s="289"/>
    </row>
    <row r="64" spans="1:13" s="296" customFormat="1" ht="15.75" customHeight="1">
      <c r="A64" s="324" t="s">
        <v>1048</v>
      </c>
      <c r="B64" s="324"/>
      <c r="G64" s="292"/>
      <c r="H64" s="296" ph="1"/>
      <c r="I64" s="326"/>
      <c r="J64" s="296" ph="1"/>
      <c r="K64" s="308"/>
    </row>
    <row r="65" spans="1:11" s="325" customFormat="1" ht="11.25" customHeight="1">
      <c r="C65" s="324"/>
      <c r="D65" s="324"/>
      <c r="F65" s="324"/>
      <c r="G65" s="324"/>
      <c r="H65" s="324"/>
      <c r="I65" s="324"/>
      <c r="J65" s="324"/>
    </row>
    <row r="67" spans="1:11" ht="16.5" customHeight="1">
      <c r="A67" s="286"/>
      <c r="C67" s="329"/>
      <c r="K67" s="286"/>
    </row>
    <row r="68" spans="1:11" ht="16.5" customHeight="1">
      <c r="K68" s="286"/>
    </row>
    <row r="99" spans="1:11" ht="16.5" customHeight="1">
      <c r="K99" s="286"/>
    </row>
    <row r="105" spans="1:11" ht="16.5" customHeight="1">
      <c r="I105" s="330"/>
    </row>
    <row r="107" spans="1:11" ht="16.5" customHeight="1">
      <c r="A107" s="286"/>
    </row>
    <row r="175" spans="1:11" ht="16.5" customHeight="1">
      <c r="A175" s="286"/>
    </row>
    <row r="176" spans="1:11" ht="16.5" customHeight="1">
      <c r="K176" s="286"/>
    </row>
    <row r="177" spans="1:11" ht="16.5" customHeight="1">
      <c r="K177" s="286"/>
    </row>
    <row r="178" spans="1:11" ht="16.5" customHeight="1">
      <c r="K178" s="286"/>
    </row>
    <row r="183" spans="1:11" ht="16.5" customHeight="1">
      <c r="E183" s="330"/>
    </row>
    <row r="184" spans="1:11" ht="16.5" customHeight="1">
      <c r="A184" s="286"/>
      <c r="E184" s="330"/>
    </row>
    <row r="185" spans="1:11" ht="16.5" customHeight="1">
      <c r="A185" s="286"/>
      <c r="E185" s="330"/>
    </row>
    <row r="186" spans="1:11" ht="16.5" customHeight="1">
      <c r="A186" s="286"/>
    </row>
    <row r="220" spans="1:11" ht="16.5" customHeight="1">
      <c r="A220" s="286"/>
    </row>
    <row r="221" spans="1:11" ht="16.5" customHeight="1">
      <c r="A221" s="286"/>
      <c r="K221" s="286"/>
    </row>
    <row r="222" spans="1:11" ht="16.5" customHeight="1">
      <c r="A222" s="286"/>
      <c r="K222" s="286"/>
    </row>
    <row r="223" spans="1:11" ht="16.5" customHeight="1">
      <c r="A223" s="286"/>
      <c r="K223" s="286"/>
    </row>
    <row r="224" spans="1:11" ht="16.5" customHeight="1">
      <c r="K224" s="286"/>
    </row>
    <row r="229" spans="1:11" ht="16.5" customHeight="1">
      <c r="A229" s="286"/>
      <c r="C229" s="330"/>
      <c r="K229" s="286"/>
    </row>
    <row r="230" spans="1:11" ht="16.5" customHeight="1">
      <c r="A230" s="286"/>
      <c r="C230" s="330"/>
      <c r="K230" s="286"/>
    </row>
    <row r="231" spans="1:11" ht="16.5" customHeight="1">
      <c r="A231" s="286"/>
      <c r="C231" s="330"/>
      <c r="K231" s="286"/>
    </row>
    <row r="232" spans="1:11" ht="16.5" customHeight="1">
      <c r="A232" s="286"/>
      <c r="C232" s="330"/>
      <c r="K232" s="286"/>
    </row>
    <row r="233" spans="1:11" ht="16.5" customHeight="1">
      <c r="K233" s="286"/>
    </row>
    <row r="264" spans="1:11" ht="16.5" customHeight="1">
      <c r="A264" s="286"/>
    </row>
    <row r="265" spans="1:11" ht="16.5" customHeight="1">
      <c r="A265" s="286"/>
      <c r="K265" s="286"/>
    </row>
    <row r="266" spans="1:11" ht="16.5" customHeight="1">
      <c r="A266" s="286"/>
      <c r="K266" s="286"/>
    </row>
    <row r="267" spans="1:11" ht="16.5" customHeight="1">
      <c r="A267" s="286"/>
      <c r="K267" s="286"/>
    </row>
    <row r="268" spans="1:11" ht="16.5" customHeight="1">
      <c r="A268" s="286"/>
      <c r="K268" s="286"/>
    </row>
    <row r="269" spans="1:11" ht="16.5" customHeight="1">
      <c r="A269" s="286"/>
      <c r="K269" s="286"/>
    </row>
    <row r="270" spans="1:11" ht="16.5" customHeight="1">
      <c r="A270" s="286"/>
      <c r="K270" s="286"/>
    </row>
    <row r="271" spans="1:11" ht="16.5" customHeight="1">
      <c r="A271" s="286"/>
      <c r="K271" s="286"/>
    </row>
    <row r="272" spans="1:11" ht="16.5" customHeight="1">
      <c r="K272" s="286"/>
    </row>
    <row r="273" spans="1:11" ht="16.5" customHeight="1">
      <c r="A273" s="330"/>
      <c r="K273" s="286"/>
    </row>
    <row r="274" spans="1:11" ht="16.5" customHeight="1">
      <c r="A274" s="330"/>
      <c r="K274" s="286"/>
    </row>
    <row r="275" spans="1:11" ht="16.5" customHeight="1">
      <c r="A275" s="330"/>
      <c r="K275" s="286"/>
    </row>
    <row r="276" spans="1:11" ht="16.5" customHeight="1">
      <c r="A276" s="330"/>
      <c r="K276" s="286"/>
    </row>
    <row r="277" spans="1:11" ht="16.5" customHeight="1">
      <c r="A277" s="330"/>
      <c r="K277" s="286"/>
    </row>
    <row r="278" spans="1:11" ht="16.5" customHeight="1">
      <c r="A278" s="330"/>
      <c r="K278" s="286"/>
    </row>
    <row r="279" spans="1:11" ht="16.5" customHeight="1">
      <c r="A279" s="330"/>
      <c r="K279" s="286"/>
    </row>
    <row r="280" spans="1:11" ht="16.5" customHeight="1">
      <c r="A280" s="330"/>
      <c r="K280" s="286"/>
    </row>
    <row r="281" spans="1:11" ht="16.5" customHeight="1">
      <c r="A281" s="330"/>
      <c r="K281" s="286"/>
    </row>
    <row r="282" spans="1:11" ht="16.5" customHeight="1">
      <c r="A282" s="330"/>
      <c r="K282" s="286"/>
    </row>
    <row r="283" spans="1:11" ht="16.5" customHeight="1">
      <c r="A283" s="330"/>
      <c r="K283" s="286"/>
    </row>
    <row r="284" spans="1:11" ht="16.5" customHeight="1">
      <c r="A284" s="330"/>
      <c r="K284" s="286"/>
    </row>
    <row r="285" spans="1:11" ht="16.5" customHeight="1">
      <c r="A285" s="330"/>
      <c r="K285" s="286"/>
    </row>
    <row r="286" spans="1:11" ht="16.5" customHeight="1">
      <c r="A286" s="330"/>
      <c r="K286" s="286"/>
    </row>
    <row r="287" spans="1:11" ht="16.5" customHeight="1">
      <c r="A287" s="330"/>
      <c r="K287" s="286"/>
    </row>
    <row r="288" spans="1:11" ht="16.5" customHeight="1">
      <c r="A288" s="330"/>
      <c r="K288" s="286"/>
    </row>
    <row r="289" spans="1:11" ht="16.5" customHeight="1">
      <c r="A289" s="330"/>
      <c r="K289" s="286"/>
    </row>
    <row r="290" spans="1:11" ht="16.5" customHeight="1">
      <c r="A290" s="330"/>
      <c r="K290" s="286"/>
    </row>
    <row r="291" spans="1:11" ht="16.5" customHeight="1">
      <c r="A291" s="330"/>
      <c r="K291" s="286"/>
    </row>
    <row r="292" spans="1:11" ht="16.5" customHeight="1">
      <c r="A292" s="330"/>
      <c r="K292" s="286"/>
    </row>
    <row r="293" spans="1:11" ht="16.5" customHeight="1">
      <c r="A293" s="330"/>
      <c r="K293" s="286"/>
    </row>
    <row r="294" spans="1:11" ht="16.5" customHeight="1">
      <c r="A294" s="330"/>
      <c r="K294" s="286"/>
    </row>
    <row r="295" spans="1:11" ht="16.5" customHeight="1">
      <c r="A295" s="330"/>
      <c r="K295" s="286"/>
    </row>
    <row r="296" spans="1:11" ht="16.5" customHeight="1">
      <c r="A296" s="330"/>
      <c r="K296" s="286"/>
    </row>
    <row r="297" spans="1:11" ht="16.5" customHeight="1">
      <c r="A297" s="330"/>
      <c r="K297" s="286"/>
    </row>
    <row r="298" spans="1:11" ht="16.5" customHeight="1">
      <c r="A298" s="330"/>
      <c r="K298" s="286"/>
    </row>
    <row r="299" spans="1:11" ht="16.5" customHeight="1">
      <c r="A299" s="330"/>
      <c r="K299" s="286"/>
    </row>
    <row r="300" spans="1:11" ht="16.5" customHeight="1">
      <c r="A300" s="330"/>
      <c r="K300" s="286"/>
    </row>
    <row r="301" spans="1:11" ht="16.5" customHeight="1">
      <c r="A301" s="330"/>
      <c r="K301" s="286"/>
    </row>
    <row r="302" spans="1:11" ht="16.5" customHeight="1">
      <c r="A302" s="330"/>
      <c r="K302" s="286"/>
    </row>
    <row r="303" spans="1:11" ht="16.5" customHeight="1">
      <c r="A303" s="330"/>
      <c r="K303" s="286"/>
    </row>
    <row r="304" spans="1:11" ht="16.5" customHeight="1">
      <c r="A304" s="330"/>
      <c r="K304" s="286"/>
    </row>
    <row r="305" spans="1:11" ht="16.5" customHeight="1">
      <c r="A305" s="330"/>
      <c r="K305" s="286"/>
    </row>
    <row r="306" spans="1:11" ht="16.5" customHeight="1">
      <c r="A306" s="330"/>
      <c r="K306" s="286"/>
    </row>
    <row r="307" spans="1:11" ht="16.5" customHeight="1">
      <c r="A307" s="330"/>
      <c r="K307" s="286"/>
    </row>
    <row r="308" spans="1:11" ht="16.5" customHeight="1">
      <c r="A308" s="330"/>
      <c r="K308" s="286"/>
    </row>
    <row r="309" spans="1:11" ht="16.5" customHeight="1">
      <c r="A309" s="330"/>
      <c r="K309" s="286"/>
    </row>
    <row r="310" spans="1:11" ht="16.5" customHeight="1">
      <c r="A310" s="330"/>
      <c r="K310" s="286"/>
    </row>
    <row r="311" spans="1:11" ht="16.5" customHeight="1">
      <c r="A311" s="330"/>
      <c r="K311" s="286"/>
    </row>
    <row r="312" spans="1:11" ht="16.5" customHeight="1">
      <c r="A312" s="330"/>
      <c r="K312" s="286"/>
    </row>
    <row r="313" spans="1:11" ht="16.5" customHeight="1">
      <c r="A313" s="330"/>
      <c r="K313" s="286"/>
    </row>
    <row r="314" spans="1:11" ht="16.5" customHeight="1">
      <c r="A314" s="330"/>
      <c r="K314" s="286"/>
    </row>
    <row r="315" spans="1:11" ht="16.5" customHeight="1">
      <c r="A315" s="330"/>
      <c r="K315" s="286"/>
    </row>
    <row r="316" spans="1:11" ht="16.5" customHeight="1">
      <c r="A316" s="330"/>
      <c r="K316" s="286"/>
    </row>
    <row r="317" spans="1:11" ht="16.5" customHeight="1">
      <c r="A317" s="330"/>
      <c r="K317" s="286"/>
    </row>
    <row r="318" spans="1:11" ht="16.5" customHeight="1">
      <c r="A318" s="330"/>
      <c r="K318" s="286"/>
    </row>
    <row r="319" spans="1:11" ht="16.5" customHeight="1">
      <c r="A319" s="330"/>
      <c r="K319" s="286"/>
    </row>
    <row r="320" spans="1:11" ht="16.5" customHeight="1">
      <c r="A320" s="330"/>
      <c r="K320" s="286"/>
    </row>
    <row r="321" spans="1:11" ht="16.5" customHeight="1">
      <c r="A321" s="330"/>
      <c r="K321" s="286"/>
    </row>
    <row r="322" spans="1:11" ht="16.5" customHeight="1">
      <c r="A322" s="330"/>
      <c r="K322" s="286"/>
    </row>
    <row r="323" spans="1:11" ht="16.5" customHeight="1">
      <c r="A323" s="330"/>
      <c r="K323" s="286"/>
    </row>
    <row r="324" spans="1:11" ht="16.5" customHeight="1">
      <c r="A324" s="330"/>
      <c r="K324" s="286"/>
    </row>
    <row r="325" spans="1:11" ht="16.5" customHeight="1">
      <c r="A325" s="330"/>
      <c r="K325" s="286"/>
    </row>
    <row r="326" spans="1:11" ht="16.5" customHeight="1">
      <c r="A326" s="330"/>
      <c r="K326" s="286"/>
    </row>
    <row r="327" spans="1:11" ht="16.5" customHeight="1">
      <c r="A327" s="330"/>
      <c r="K327" s="286"/>
    </row>
    <row r="328" spans="1:11" ht="16.5" customHeight="1">
      <c r="A328" s="330"/>
      <c r="K328" s="286"/>
    </row>
    <row r="329" spans="1:11" ht="16.5" customHeight="1">
      <c r="A329" s="330"/>
      <c r="K329" s="286"/>
    </row>
    <row r="330" spans="1:11" ht="16.5" customHeight="1">
      <c r="A330" s="330"/>
      <c r="K330" s="286"/>
    </row>
    <row r="331" spans="1:11" ht="16.5" customHeight="1">
      <c r="A331" s="330"/>
      <c r="K331" s="286"/>
    </row>
    <row r="332" spans="1:11" ht="16.5" customHeight="1">
      <c r="A332" s="330"/>
    </row>
    <row r="333" spans="1:11" ht="16.5" customHeight="1">
      <c r="A333" s="330"/>
    </row>
    <row r="334" spans="1:11" ht="16.5" customHeight="1">
      <c r="A334" s="330"/>
    </row>
    <row r="335" spans="1:11" ht="16.5" customHeight="1">
      <c r="A335" s="330"/>
    </row>
    <row r="336" spans="1:11" ht="16.5" customHeight="1">
      <c r="A336" s="330"/>
    </row>
    <row r="337" spans="1:11" ht="16.5" customHeight="1">
      <c r="A337" s="330"/>
      <c r="K337" s="286"/>
    </row>
    <row r="338" spans="1:11" ht="16.5" customHeight="1">
      <c r="A338" s="330"/>
      <c r="K338" s="286"/>
    </row>
    <row r="339" spans="1:11" ht="16.5" customHeight="1">
      <c r="A339" s="330"/>
      <c r="K339" s="286"/>
    </row>
    <row r="340" spans="1:11" ht="16.5" customHeight="1">
      <c r="K340" s="286"/>
    </row>
  </sheetData>
  <mergeCells count="30">
    <mergeCell ref="C13:D13"/>
    <mergeCell ref="K13:L13"/>
    <mergeCell ref="A1:F1"/>
    <mergeCell ref="G1:L1"/>
    <mergeCell ref="A3:B3"/>
    <mergeCell ref="C3:D3"/>
    <mergeCell ref="E3:F3"/>
    <mergeCell ref="K3:L3"/>
    <mergeCell ref="K4:L4"/>
    <mergeCell ref="K6:L6"/>
    <mergeCell ref="A7:B7"/>
    <mergeCell ref="C7:D7"/>
    <mergeCell ref="E10:F10"/>
    <mergeCell ref="A48:B48"/>
    <mergeCell ref="K14:L14"/>
    <mergeCell ref="C16:D16"/>
    <mergeCell ref="C20:D20"/>
    <mergeCell ref="E26:F26"/>
    <mergeCell ref="E28:F28"/>
    <mergeCell ref="I35:J35"/>
    <mergeCell ref="G36:H36"/>
    <mergeCell ref="I36:J36"/>
    <mergeCell ref="I39:J39"/>
    <mergeCell ref="E43:F43"/>
    <mergeCell ref="G45:H45"/>
    <mergeCell ref="A50:B50"/>
    <mergeCell ref="G54:H54"/>
    <mergeCell ref="A57:B57"/>
    <mergeCell ref="C58:D58"/>
    <mergeCell ref="C61:D61"/>
  </mergeCells>
  <phoneticPr fontId="2"/>
  <printOptions horizontalCentered="1"/>
  <pageMargins left="0.70866141732283472" right="0.31496062992125984" top="0.55118110236220474" bottom="0.55118110236220474" header="0.31496062992125984" footer="0.31496062992125984"/>
  <pageSetup paperSize="8" scale="90" orientation="landscape" horizontalDpi="300" verticalDpi="300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zoomScale="115" zoomScaleNormal="115" workbookViewId="0">
      <pane xSplit="1" ySplit="7" topLeftCell="B8" activePane="bottomRight" state="frozen"/>
      <selection sqref="A1:L1"/>
      <selection pane="topRight" sqref="A1:L1"/>
      <selection pane="bottomLeft" sqref="A1:L1"/>
      <selection pane="bottomRight" sqref="A1:N1"/>
    </sheetView>
  </sheetViews>
  <sheetFormatPr defaultRowHeight="13.5"/>
  <cols>
    <col min="1" max="1" width="7.75" style="9" customWidth="1"/>
    <col min="2" max="3" width="3.75" style="9" customWidth="1"/>
    <col min="4" max="14" width="6.875" style="9" customWidth="1"/>
    <col min="15" max="28" width="6.5" style="9" customWidth="1"/>
    <col min="29" max="16384" width="9" style="9"/>
  </cols>
  <sheetData>
    <row r="1" spans="1:28" ht="17.25">
      <c r="A1" s="565" t="s">
        <v>740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89"/>
      <c r="M1" s="589"/>
      <c r="N1" s="589"/>
      <c r="O1" s="569" t="s">
        <v>691</v>
      </c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</row>
    <row r="3" spans="1:28">
      <c r="A3" s="566" t="s">
        <v>549</v>
      </c>
      <c r="B3" s="566"/>
      <c r="C3" s="566"/>
      <c r="D3" s="566"/>
      <c r="E3" s="566"/>
      <c r="F3" s="566"/>
      <c r="G3" s="566"/>
      <c r="H3" s="566"/>
      <c r="I3" s="566"/>
      <c r="J3" s="589"/>
      <c r="K3" s="589"/>
      <c r="L3" s="589"/>
      <c r="M3" s="8"/>
      <c r="N3" s="8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</row>
    <row r="4" spans="1:28" ht="14.25" thickBot="1">
      <c r="A4" s="586"/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7"/>
      <c r="M4" s="587"/>
      <c r="N4" s="587"/>
      <c r="O4" s="592" t="s">
        <v>462</v>
      </c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>
      <c r="A5" s="17" t="s">
        <v>243</v>
      </c>
      <c r="B5" s="579" t="s">
        <v>201</v>
      </c>
      <c r="C5" s="580"/>
      <c r="D5" s="545" t="s">
        <v>185</v>
      </c>
      <c r="E5" s="579" t="s">
        <v>325</v>
      </c>
      <c r="F5" s="588"/>
      <c r="G5" s="588"/>
      <c r="H5" s="579" t="s">
        <v>202</v>
      </c>
      <c r="I5" s="588"/>
      <c r="J5" s="588"/>
      <c r="K5" s="5" t="s">
        <v>481</v>
      </c>
      <c r="L5" s="560" t="s">
        <v>204</v>
      </c>
      <c r="M5" s="561"/>
      <c r="N5" s="561"/>
      <c r="O5" s="540" t="s">
        <v>205</v>
      </c>
      <c r="P5" s="540"/>
      <c r="Q5" s="540"/>
      <c r="R5" s="540"/>
      <c r="S5" s="540"/>
      <c r="T5" s="540"/>
      <c r="U5" s="590"/>
      <c r="V5" s="590"/>
      <c r="W5" s="590"/>
      <c r="X5" s="590"/>
      <c r="Y5" s="590"/>
      <c r="Z5" s="591"/>
      <c r="AA5" s="14" t="s">
        <v>692</v>
      </c>
      <c r="AB5" s="17" t="s">
        <v>455</v>
      </c>
    </row>
    <row r="6" spans="1:28">
      <c r="A6" s="6" t="s">
        <v>560</v>
      </c>
      <c r="B6" s="581"/>
      <c r="C6" s="580"/>
      <c r="D6" s="545"/>
      <c r="E6" s="560" t="s">
        <v>199</v>
      </c>
      <c r="F6" s="561"/>
      <c r="G6" s="562"/>
      <c r="H6" s="560" t="s">
        <v>199</v>
      </c>
      <c r="I6" s="561"/>
      <c r="J6" s="562"/>
      <c r="K6" s="6" t="s">
        <v>482</v>
      </c>
      <c r="L6" s="584" t="s">
        <v>485</v>
      </c>
      <c r="M6" s="585"/>
      <c r="N6" s="585"/>
      <c r="O6" s="543" t="s">
        <v>506</v>
      </c>
      <c r="P6" s="542"/>
      <c r="Q6" s="541" t="s">
        <v>507</v>
      </c>
      <c r="R6" s="542"/>
      <c r="S6" s="541" t="s">
        <v>508</v>
      </c>
      <c r="T6" s="542"/>
      <c r="U6" s="541" t="s">
        <v>99</v>
      </c>
      <c r="V6" s="542"/>
      <c r="W6" s="541" t="s">
        <v>100</v>
      </c>
      <c r="X6" s="542"/>
      <c r="Y6" s="541" t="s">
        <v>101</v>
      </c>
      <c r="Z6" s="542"/>
      <c r="AA6" s="20" t="s">
        <v>484</v>
      </c>
      <c r="AB6" s="6" t="s">
        <v>560</v>
      </c>
    </row>
    <row r="7" spans="1:28">
      <c r="A7" s="24" t="s">
        <v>480</v>
      </c>
      <c r="B7" s="582"/>
      <c r="C7" s="583"/>
      <c r="D7" s="546"/>
      <c r="E7" s="24" t="s">
        <v>440</v>
      </c>
      <c r="F7" s="21" t="s">
        <v>272</v>
      </c>
      <c r="G7" s="26" t="s">
        <v>273</v>
      </c>
      <c r="H7" s="22" t="s">
        <v>440</v>
      </c>
      <c r="I7" s="22" t="s">
        <v>272</v>
      </c>
      <c r="J7" s="22" t="s">
        <v>273</v>
      </c>
      <c r="K7" s="22" t="s">
        <v>483</v>
      </c>
      <c r="L7" s="93" t="s">
        <v>440</v>
      </c>
      <c r="M7" s="93" t="s">
        <v>272</v>
      </c>
      <c r="N7" s="93" t="s">
        <v>273</v>
      </c>
      <c r="O7" s="24" t="s">
        <v>272</v>
      </c>
      <c r="P7" s="21" t="s">
        <v>273</v>
      </c>
      <c r="Q7" s="26" t="s">
        <v>272</v>
      </c>
      <c r="R7" s="21" t="s">
        <v>273</v>
      </c>
      <c r="S7" s="26" t="s">
        <v>272</v>
      </c>
      <c r="T7" s="21" t="s">
        <v>273</v>
      </c>
      <c r="U7" s="26" t="s">
        <v>272</v>
      </c>
      <c r="V7" s="21" t="s">
        <v>273</v>
      </c>
      <c r="W7" s="26" t="s">
        <v>272</v>
      </c>
      <c r="X7" s="21" t="s">
        <v>273</v>
      </c>
      <c r="Y7" s="26" t="s">
        <v>272</v>
      </c>
      <c r="Z7" s="21" t="s">
        <v>273</v>
      </c>
      <c r="AA7" s="25" t="s">
        <v>208</v>
      </c>
      <c r="AB7" s="24" t="s">
        <v>245</v>
      </c>
    </row>
    <row r="8" spans="1:28" ht="18" customHeight="1">
      <c r="A8" s="10" t="s">
        <v>1055</v>
      </c>
      <c r="B8" s="50" t="s">
        <v>1085</v>
      </c>
      <c r="C8" s="138">
        <v>78</v>
      </c>
      <c r="D8" s="132">
        <v>923</v>
      </c>
      <c r="E8" s="132">
        <v>1424</v>
      </c>
      <c r="F8" s="132">
        <v>627</v>
      </c>
      <c r="G8" s="132">
        <v>797</v>
      </c>
      <c r="H8" s="132">
        <v>206</v>
      </c>
      <c r="I8" s="132">
        <v>81</v>
      </c>
      <c r="J8" s="132">
        <v>125</v>
      </c>
      <c r="K8" s="132">
        <v>267</v>
      </c>
      <c r="L8" s="132">
        <v>21586</v>
      </c>
      <c r="M8" s="132">
        <v>10856</v>
      </c>
      <c r="N8" s="132">
        <v>10730</v>
      </c>
      <c r="O8" s="132">
        <v>1739</v>
      </c>
      <c r="P8" s="132">
        <v>1750</v>
      </c>
      <c r="Q8" s="132">
        <v>1846</v>
      </c>
      <c r="R8" s="132">
        <v>1707</v>
      </c>
      <c r="S8" s="132">
        <v>1758</v>
      </c>
      <c r="T8" s="132">
        <v>1693</v>
      </c>
      <c r="U8" s="132">
        <v>1763</v>
      </c>
      <c r="V8" s="132">
        <v>1840</v>
      </c>
      <c r="W8" s="132">
        <v>1841</v>
      </c>
      <c r="X8" s="132">
        <v>1821</v>
      </c>
      <c r="Y8" s="132">
        <v>1909</v>
      </c>
      <c r="Z8" s="132">
        <v>1919</v>
      </c>
      <c r="AA8" s="133">
        <v>19</v>
      </c>
      <c r="AB8" s="10" t="s">
        <v>1059</v>
      </c>
    </row>
    <row r="9" spans="1:28" ht="18" customHeight="1">
      <c r="A9" s="10" t="s">
        <v>1056</v>
      </c>
      <c r="B9" s="50" t="s">
        <v>1085</v>
      </c>
      <c r="C9" s="138">
        <v>78</v>
      </c>
      <c r="D9" s="132">
        <v>930</v>
      </c>
      <c r="E9" s="132">
        <v>1422</v>
      </c>
      <c r="F9" s="132">
        <v>622</v>
      </c>
      <c r="G9" s="132">
        <v>800</v>
      </c>
      <c r="H9" s="132">
        <v>203</v>
      </c>
      <c r="I9" s="132">
        <v>85</v>
      </c>
      <c r="J9" s="132">
        <v>118</v>
      </c>
      <c r="K9" s="132">
        <v>265</v>
      </c>
      <c r="L9" s="132">
        <v>21241</v>
      </c>
      <c r="M9" s="132">
        <v>10692</v>
      </c>
      <c r="N9" s="132">
        <v>10549</v>
      </c>
      <c r="O9" s="132">
        <v>1766</v>
      </c>
      <c r="P9" s="132">
        <v>1761</v>
      </c>
      <c r="Q9" s="132">
        <v>1721</v>
      </c>
      <c r="R9" s="132">
        <v>1751</v>
      </c>
      <c r="S9" s="132">
        <v>1852</v>
      </c>
      <c r="T9" s="132">
        <v>1699</v>
      </c>
      <c r="U9" s="132">
        <v>1757</v>
      </c>
      <c r="V9" s="132">
        <v>1682</v>
      </c>
      <c r="W9" s="132">
        <v>1760</v>
      </c>
      <c r="X9" s="132">
        <v>1841</v>
      </c>
      <c r="Y9" s="132">
        <v>1836</v>
      </c>
      <c r="Z9" s="132">
        <v>1815</v>
      </c>
      <c r="AA9" s="133">
        <v>21</v>
      </c>
      <c r="AB9" s="371" t="s">
        <v>1056</v>
      </c>
    </row>
    <row r="10" spans="1:28" ht="18" customHeight="1">
      <c r="A10" s="371" t="s">
        <v>1057</v>
      </c>
      <c r="B10" s="50" t="s">
        <v>1084</v>
      </c>
      <c r="C10" s="138">
        <v>75</v>
      </c>
      <c r="D10" s="132">
        <v>917</v>
      </c>
      <c r="E10" s="132">
        <v>1410</v>
      </c>
      <c r="F10" s="132">
        <v>623</v>
      </c>
      <c r="G10" s="132">
        <v>787</v>
      </c>
      <c r="H10" s="132">
        <v>194</v>
      </c>
      <c r="I10" s="132">
        <v>87</v>
      </c>
      <c r="J10" s="132">
        <v>107</v>
      </c>
      <c r="K10" s="132">
        <v>262</v>
      </c>
      <c r="L10" s="132">
        <v>20873</v>
      </c>
      <c r="M10" s="132">
        <v>10531</v>
      </c>
      <c r="N10" s="132">
        <v>10342</v>
      </c>
      <c r="O10" s="132">
        <v>1714</v>
      </c>
      <c r="P10" s="132">
        <v>1637</v>
      </c>
      <c r="Q10" s="132">
        <v>1776</v>
      </c>
      <c r="R10" s="132">
        <v>1744</v>
      </c>
      <c r="S10" s="132">
        <v>1714</v>
      </c>
      <c r="T10" s="132">
        <v>1736</v>
      </c>
      <c r="U10" s="132">
        <v>1843</v>
      </c>
      <c r="V10" s="132">
        <v>1696</v>
      </c>
      <c r="W10" s="132">
        <v>1733</v>
      </c>
      <c r="X10" s="132">
        <v>1686</v>
      </c>
      <c r="Y10" s="132">
        <v>1751</v>
      </c>
      <c r="Z10" s="132">
        <v>1843</v>
      </c>
      <c r="AA10" s="133">
        <v>22</v>
      </c>
      <c r="AB10" s="371" t="s">
        <v>1057</v>
      </c>
    </row>
    <row r="11" spans="1:28" ht="18" customHeight="1">
      <c r="A11" s="371" t="s">
        <v>1058</v>
      </c>
      <c r="B11" s="50" t="s">
        <v>1084</v>
      </c>
      <c r="C11" s="138">
        <v>75</v>
      </c>
      <c r="D11" s="138">
        <v>928</v>
      </c>
      <c r="E11" s="138">
        <v>1409</v>
      </c>
      <c r="F11" s="138">
        <v>630</v>
      </c>
      <c r="G11" s="138">
        <v>779</v>
      </c>
      <c r="H11" s="138">
        <v>188</v>
      </c>
      <c r="I11" s="138">
        <v>83</v>
      </c>
      <c r="J11" s="138">
        <v>105</v>
      </c>
      <c r="K11" s="138">
        <v>264</v>
      </c>
      <c r="L11" s="138">
        <v>20587</v>
      </c>
      <c r="M11" s="138">
        <v>10475</v>
      </c>
      <c r="N11" s="138">
        <v>10112</v>
      </c>
      <c r="O11" s="138">
        <v>1724</v>
      </c>
      <c r="P11" s="138">
        <v>1645</v>
      </c>
      <c r="Q11" s="138">
        <v>1716</v>
      </c>
      <c r="R11" s="138">
        <v>1631</v>
      </c>
      <c r="S11" s="138">
        <v>1779</v>
      </c>
      <c r="T11" s="138">
        <v>1738</v>
      </c>
      <c r="U11" s="138">
        <v>1699</v>
      </c>
      <c r="V11" s="138">
        <v>1717</v>
      </c>
      <c r="W11" s="138">
        <v>1831</v>
      </c>
      <c r="X11" s="138">
        <v>1696</v>
      </c>
      <c r="Y11" s="138">
        <v>1726</v>
      </c>
      <c r="Z11" s="138">
        <v>1685</v>
      </c>
      <c r="AA11" s="133">
        <v>23</v>
      </c>
      <c r="AB11" s="371" t="s">
        <v>1058</v>
      </c>
    </row>
    <row r="12" spans="1:28" ht="18" customHeight="1">
      <c r="A12" s="371" t="s">
        <v>1060</v>
      </c>
      <c r="B12" s="50" t="s">
        <v>1086</v>
      </c>
      <c r="C12" s="138">
        <f>SUM(C13:C15)</f>
        <v>74</v>
      </c>
      <c r="D12" s="138">
        <f>SUM(D13:D15)</f>
        <v>934</v>
      </c>
      <c r="E12" s="138">
        <f>SUM(F12:G12)</f>
        <v>1404</v>
      </c>
      <c r="F12" s="138">
        <f>SUM(F13:F15)</f>
        <v>627</v>
      </c>
      <c r="G12" s="138">
        <f>SUM(G13:G15)</f>
        <v>777</v>
      </c>
      <c r="H12" s="138">
        <f>SUM(I12:J12)</f>
        <v>180</v>
      </c>
      <c r="I12" s="138">
        <f>SUM(I13:I15)</f>
        <v>79</v>
      </c>
      <c r="J12" s="138">
        <f>SUM(J13:J15)</f>
        <v>101</v>
      </c>
      <c r="K12" s="138">
        <f>SUM(K13:K15)</f>
        <v>269</v>
      </c>
      <c r="L12" s="138">
        <f>SUM(M12:N12)</f>
        <v>20498</v>
      </c>
      <c r="M12" s="138">
        <f>O12+Q12+S12+U12+W12+Y12</f>
        <v>10445</v>
      </c>
      <c r="N12" s="138">
        <f>P12+R12+T12+V12+X12+Z12</f>
        <v>10053</v>
      </c>
      <c r="O12" s="138">
        <f>SUM(O13:O15)</f>
        <v>1696</v>
      </c>
      <c r="P12" s="138">
        <f t="shared" ref="P12:AA12" si="0">SUM(P13:P15)</f>
        <v>1637</v>
      </c>
      <c r="Q12" s="138">
        <f t="shared" si="0"/>
        <v>1720</v>
      </c>
      <c r="R12" s="138">
        <f t="shared" si="0"/>
        <v>1635</v>
      </c>
      <c r="S12" s="138">
        <f t="shared" si="0"/>
        <v>1720</v>
      </c>
      <c r="T12" s="138">
        <f t="shared" si="0"/>
        <v>1628</v>
      </c>
      <c r="U12" s="138">
        <f t="shared" si="0"/>
        <v>1773</v>
      </c>
      <c r="V12" s="138">
        <f t="shared" si="0"/>
        <v>1747</v>
      </c>
      <c r="W12" s="138">
        <f t="shared" si="0"/>
        <v>1697</v>
      </c>
      <c r="X12" s="138">
        <f t="shared" si="0"/>
        <v>1717</v>
      </c>
      <c r="Y12" s="138">
        <f t="shared" si="0"/>
        <v>1839</v>
      </c>
      <c r="Z12" s="138">
        <f t="shared" si="0"/>
        <v>1689</v>
      </c>
      <c r="AA12" s="133">
        <f t="shared" si="0"/>
        <v>19</v>
      </c>
      <c r="AB12" s="398" t="s">
        <v>1060</v>
      </c>
    </row>
    <row r="13" spans="1:28" ht="18" customHeight="1">
      <c r="A13" s="10" t="s">
        <v>770</v>
      </c>
      <c r="B13" s="495" t="s">
        <v>1087</v>
      </c>
      <c r="C13" s="134">
        <v>1</v>
      </c>
      <c r="D13" s="119">
        <v>21</v>
      </c>
      <c r="E13" s="138">
        <f>SUM(F13:G13)</f>
        <v>30</v>
      </c>
      <c r="F13" s="132">
        <v>23</v>
      </c>
      <c r="G13" s="119">
        <v>7</v>
      </c>
      <c r="H13" s="138">
        <f>SUM(I13:J13)</f>
        <v>10</v>
      </c>
      <c r="I13" s="139">
        <v>3</v>
      </c>
      <c r="J13" s="139">
        <v>7</v>
      </c>
      <c r="K13" s="139">
        <v>21</v>
      </c>
      <c r="L13" s="138">
        <f>SUM(M13:N13)</f>
        <v>567</v>
      </c>
      <c r="M13" s="138">
        <f t="shared" ref="M13:N15" si="1">O13+Q13+S13+U13+W13+Y13</f>
        <v>288</v>
      </c>
      <c r="N13" s="138">
        <f t="shared" si="1"/>
        <v>279</v>
      </c>
      <c r="O13" s="119">
        <v>49</v>
      </c>
      <c r="P13" s="119">
        <v>49</v>
      </c>
      <c r="Q13" s="119">
        <v>49</v>
      </c>
      <c r="R13" s="119">
        <v>49</v>
      </c>
      <c r="S13" s="119">
        <v>48</v>
      </c>
      <c r="T13" s="119">
        <v>45</v>
      </c>
      <c r="U13" s="119">
        <v>49</v>
      </c>
      <c r="V13" s="119">
        <v>47</v>
      </c>
      <c r="W13" s="119">
        <v>45</v>
      </c>
      <c r="X13" s="119">
        <v>46</v>
      </c>
      <c r="Y13" s="119">
        <v>48</v>
      </c>
      <c r="Z13" s="119">
        <v>43</v>
      </c>
      <c r="AA13" s="141">
        <v>1</v>
      </c>
      <c r="AB13" s="10" t="s">
        <v>223</v>
      </c>
    </row>
    <row r="14" spans="1:28" ht="18" customHeight="1">
      <c r="A14" s="10" t="s">
        <v>771</v>
      </c>
      <c r="B14" s="50" t="s">
        <v>1084</v>
      </c>
      <c r="C14" s="134">
        <v>69</v>
      </c>
      <c r="D14" s="119">
        <v>883</v>
      </c>
      <c r="E14" s="138">
        <f>SUM(F14:G14)</f>
        <v>1324</v>
      </c>
      <c r="F14" s="119">
        <v>578</v>
      </c>
      <c r="G14" s="119">
        <v>746</v>
      </c>
      <c r="H14" s="138">
        <f>SUM(I14:J14)</f>
        <v>160</v>
      </c>
      <c r="I14" s="139">
        <v>74</v>
      </c>
      <c r="J14" s="139">
        <v>86</v>
      </c>
      <c r="K14" s="139">
        <v>237</v>
      </c>
      <c r="L14" s="138">
        <f>SUM(M14:N14)</f>
        <v>19340</v>
      </c>
      <c r="M14" s="138">
        <f t="shared" si="1"/>
        <v>9872</v>
      </c>
      <c r="N14" s="138">
        <f t="shared" si="1"/>
        <v>9468</v>
      </c>
      <c r="O14" s="119">
        <v>1582</v>
      </c>
      <c r="P14" s="119">
        <v>1532</v>
      </c>
      <c r="Q14" s="119">
        <v>1629</v>
      </c>
      <c r="R14" s="119">
        <v>1535</v>
      </c>
      <c r="S14" s="119">
        <v>1622</v>
      </c>
      <c r="T14" s="119">
        <v>1532</v>
      </c>
      <c r="U14" s="119">
        <v>1682</v>
      </c>
      <c r="V14" s="119">
        <v>1662</v>
      </c>
      <c r="W14" s="119">
        <v>1611</v>
      </c>
      <c r="X14" s="119">
        <v>1615</v>
      </c>
      <c r="Y14" s="119">
        <v>1746</v>
      </c>
      <c r="Z14" s="119">
        <v>1592</v>
      </c>
      <c r="AA14" s="141">
        <v>17</v>
      </c>
      <c r="AB14" s="10" t="s">
        <v>224</v>
      </c>
    </row>
    <row r="15" spans="1:28" ht="18" customHeight="1" thickBot="1">
      <c r="A15" s="57" t="s">
        <v>772</v>
      </c>
      <c r="B15" s="496" t="s">
        <v>1087</v>
      </c>
      <c r="C15" s="148">
        <v>4</v>
      </c>
      <c r="D15" s="148">
        <v>30</v>
      </c>
      <c r="E15" s="399">
        <f>SUM(F15:G15)</f>
        <v>50</v>
      </c>
      <c r="F15" s="148">
        <v>26</v>
      </c>
      <c r="G15" s="148">
        <v>24</v>
      </c>
      <c r="H15" s="399">
        <f>SUM(I15:J15)</f>
        <v>10</v>
      </c>
      <c r="I15" s="149">
        <v>2</v>
      </c>
      <c r="J15" s="149">
        <v>8</v>
      </c>
      <c r="K15" s="149">
        <v>11</v>
      </c>
      <c r="L15" s="399">
        <f>SUM(M15:N15)</f>
        <v>591</v>
      </c>
      <c r="M15" s="399">
        <f t="shared" si="1"/>
        <v>285</v>
      </c>
      <c r="N15" s="399">
        <f t="shared" si="1"/>
        <v>306</v>
      </c>
      <c r="O15" s="148">
        <v>65</v>
      </c>
      <c r="P15" s="148">
        <v>56</v>
      </c>
      <c r="Q15" s="148">
        <v>42</v>
      </c>
      <c r="R15" s="148">
        <v>51</v>
      </c>
      <c r="S15" s="148">
        <v>50</v>
      </c>
      <c r="T15" s="148">
        <v>51</v>
      </c>
      <c r="U15" s="148">
        <v>42</v>
      </c>
      <c r="V15" s="148">
        <v>38</v>
      </c>
      <c r="W15" s="148">
        <v>41</v>
      </c>
      <c r="X15" s="148">
        <v>56</v>
      </c>
      <c r="Y15" s="148">
        <v>45</v>
      </c>
      <c r="Z15" s="148">
        <v>54</v>
      </c>
      <c r="AA15" s="154">
        <v>1</v>
      </c>
      <c r="AB15" s="57" t="s">
        <v>225</v>
      </c>
    </row>
    <row r="16" spans="1:28" ht="13.5" customHeight="1">
      <c r="A16" s="578" t="s">
        <v>1082</v>
      </c>
      <c r="B16" s="578"/>
      <c r="C16" s="578"/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</row>
    <row r="18" spans="2:28">
      <c r="B18" s="491"/>
      <c r="C18" s="491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</row>
    <row r="19" spans="2:28"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</row>
    <row r="20" spans="2:28"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</row>
  </sheetData>
  <mergeCells count="22">
    <mergeCell ref="W6:X6"/>
    <mergeCell ref="Y6:Z6"/>
    <mergeCell ref="O6:P6"/>
    <mergeCell ref="Q6:R6"/>
    <mergeCell ref="S6:T6"/>
    <mergeCell ref="U6:V6"/>
    <mergeCell ref="A1:N1"/>
    <mergeCell ref="O1:AB1"/>
    <mergeCell ref="O3:AB3"/>
    <mergeCell ref="O5:Z5"/>
    <mergeCell ref="L5:N5"/>
    <mergeCell ref="O4:AB4"/>
    <mergeCell ref="A3:L3"/>
    <mergeCell ref="A16:N16"/>
    <mergeCell ref="B5:C7"/>
    <mergeCell ref="L6:N6"/>
    <mergeCell ref="A4:N4"/>
    <mergeCell ref="D5:D7"/>
    <mergeCell ref="E5:G5"/>
    <mergeCell ref="H5:J5"/>
    <mergeCell ref="E6:G6"/>
    <mergeCell ref="H6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8:B15" numberStoredAsText="1"/>
    <ignoredError sqref="E12 H12" formula="1"/>
    <ignoredError sqref="E13:E15 H13:H15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zoomScale="115" zoomScaleNormal="115" workbookViewId="0">
      <pane xSplit="1" ySplit="1" topLeftCell="B2" activePane="bottomRight" state="frozen"/>
      <selection sqref="A1:L1"/>
      <selection pane="topRight" sqref="A1:L1"/>
      <selection pane="bottomLeft" sqref="A1:L1"/>
      <selection pane="bottomRight" sqref="A1:K1"/>
    </sheetView>
  </sheetViews>
  <sheetFormatPr defaultRowHeight="13.5"/>
  <cols>
    <col min="1" max="1" width="8.75" style="514" customWidth="1"/>
    <col min="2" max="3" width="4.75" style="514" customWidth="1"/>
    <col min="4" max="11" width="9.875" style="514" customWidth="1"/>
    <col min="12" max="21" width="8.875" style="514" customWidth="1"/>
    <col min="22" max="22" width="8.75" style="514" customWidth="1"/>
    <col min="23" max="16384" width="9" style="514"/>
  </cols>
  <sheetData>
    <row r="1" spans="1:22" ht="17.25">
      <c r="A1" s="565" t="s">
        <v>741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98" t="s">
        <v>209</v>
      </c>
      <c r="M1" s="598"/>
      <c r="N1" s="598"/>
      <c r="O1" s="598"/>
      <c r="P1" s="598"/>
      <c r="Q1" s="598"/>
      <c r="R1" s="598"/>
      <c r="S1" s="598"/>
      <c r="T1" s="598"/>
      <c r="U1" s="598"/>
      <c r="V1" s="598"/>
    </row>
    <row r="2" spans="1:22" ht="7.5" customHeight="1"/>
    <row r="3" spans="1:22" ht="14.25" customHeight="1">
      <c r="A3" s="566" t="s">
        <v>550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09"/>
    </row>
    <row r="4" spans="1:22" ht="7.5" customHeight="1"/>
    <row r="5" spans="1:22" ht="14.25" customHeight="1" thickBot="1">
      <c r="A5" s="586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63" t="s">
        <v>462</v>
      </c>
      <c r="M5" s="563"/>
      <c r="N5" s="563"/>
      <c r="O5" s="563"/>
      <c r="P5" s="563"/>
      <c r="Q5" s="563"/>
      <c r="R5" s="563"/>
      <c r="S5" s="563"/>
      <c r="T5" s="563"/>
      <c r="U5" s="563"/>
      <c r="V5" s="563"/>
    </row>
    <row r="6" spans="1:22" ht="22.35" customHeight="1">
      <c r="A6" s="403" t="s">
        <v>243</v>
      </c>
      <c r="B6" s="557"/>
      <c r="C6" s="597"/>
      <c r="D6" s="505"/>
      <c r="E6" s="557" t="s">
        <v>210</v>
      </c>
      <c r="F6" s="558"/>
      <c r="G6" s="558"/>
      <c r="H6" s="557" t="s">
        <v>211</v>
      </c>
      <c r="I6" s="558"/>
      <c r="J6" s="558"/>
      <c r="K6" s="522" t="s">
        <v>203</v>
      </c>
      <c r="L6" s="550" t="s">
        <v>212</v>
      </c>
      <c r="M6" s="550"/>
      <c r="N6" s="550"/>
      <c r="O6" s="550"/>
      <c r="P6" s="550"/>
      <c r="Q6" s="550"/>
      <c r="R6" s="550"/>
      <c r="S6" s="550"/>
      <c r="T6" s="550"/>
      <c r="U6" s="404" t="s">
        <v>213</v>
      </c>
      <c r="V6" s="407" t="s">
        <v>243</v>
      </c>
    </row>
    <row r="7" spans="1:22" ht="22.35" customHeight="1">
      <c r="A7" s="526" t="s">
        <v>773</v>
      </c>
      <c r="B7" s="579" t="s">
        <v>486</v>
      </c>
      <c r="C7" s="595"/>
      <c r="D7" s="511" t="s">
        <v>487</v>
      </c>
      <c r="E7" s="560" t="s">
        <v>214</v>
      </c>
      <c r="F7" s="561"/>
      <c r="G7" s="561"/>
      <c r="H7" s="560" t="s">
        <v>214</v>
      </c>
      <c r="I7" s="561"/>
      <c r="J7" s="561"/>
      <c r="K7" s="511" t="s">
        <v>206</v>
      </c>
      <c r="L7" s="543" t="s">
        <v>215</v>
      </c>
      <c r="M7" s="596"/>
      <c r="N7" s="596"/>
      <c r="O7" s="593" t="s">
        <v>506</v>
      </c>
      <c r="P7" s="593"/>
      <c r="Q7" s="593" t="s">
        <v>507</v>
      </c>
      <c r="R7" s="593"/>
      <c r="S7" s="593" t="s">
        <v>508</v>
      </c>
      <c r="T7" s="593"/>
      <c r="U7" s="503" t="s">
        <v>216</v>
      </c>
      <c r="V7" s="524" t="s">
        <v>560</v>
      </c>
    </row>
    <row r="8" spans="1:22" ht="22.35" customHeight="1">
      <c r="A8" s="406" t="s">
        <v>774</v>
      </c>
      <c r="B8" s="560"/>
      <c r="C8" s="594"/>
      <c r="D8" s="504"/>
      <c r="E8" s="507" t="s">
        <v>440</v>
      </c>
      <c r="F8" s="500" t="s">
        <v>272</v>
      </c>
      <c r="G8" s="500" t="s">
        <v>273</v>
      </c>
      <c r="H8" s="500" t="s">
        <v>440</v>
      </c>
      <c r="I8" s="500" t="s">
        <v>272</v>
      </c>
      <c r="J8" s="500" t="s">
        <v>273</v>
      </c>
      <c r="K8" s="523" t="s">
        <v>207</v>
      </c>
      <c r="L8" s="502" t="s">
        <v>440</v>
      </c>
      <c r="M8" s="515" t="s">
        <v>272</v>
      </c>
      <c r="N8" s="515" t="s">
        <v>273</v>
      </c>
      <c r="O8" s="501" t="s">
        <v>272</v>
      </c>
      <c r="P8" s="515" t="s">
        <v>273</v>
      </c>
      <c r="Q8" s="515" t="s">
        <v>272</v>
      </c>
      <c r="R8" s="515" t="s">
        <v>273</v>
      </c>
      <c r="S8" s="515" t="s">
        <v>272</v>
      </c>
      <c r="T8" s="515" t="s">
        <v>273</v>
      </c>
      <c r="U8" s="405" t="s">
        <v>217</v>
      </c>
      <c r="V8" s="521" t="s">
        <v>480</v>
      </c>
    </row>
    <row r="9" spans="1:22" ht="22.35" customHeight="1">
      <c r="A9" s="16" t="s">
        <v>1061</v>
      </c>
      <c r="B9" s="50" t="s">
        <v>1084</v>
      </c>
      <c r="C9" s="362">
        <v>52</v>
      </c>
      <c r="D9" s="132">
        <v>420</v>
      </c>
      <c r="E9" s="132">
        <v>946</v>
      </c>
      <c r="F9" s="132">
        <v>499</v>
      </c>
      <c r="G9" s="132">
        <v>447</v>
      </c>
      <c r="H9" s="132">
        <v>78</v>
      </c>
      <c r="I9" s="132">
        <v>51</v>
      </c>
      <c r="J9" s="132">
        <v>27</v>
      </c>
      <c r="K9" s="132">
        <v>167</v>
      </c>
      <c r="L9" s="132">
        <v>11790</v>
      </c>
      <c r="M9" s="132">
        <v>6031</v>
      </c>
      <c r="N9" s="132">
        <v>5759</v>
      </c>
      <c r="O9" s="132">
        <v>1975</v>
      </c>
      <c r="P9" s="132">
        <v>1898</v>
      </c>
      <c r="Q9" s="132">
        <v>2023</v>
      </c>
      <c r="R9" s="132">
        <v>1872</v>
      </c>
      <c r="S9" s="132">
        <v>2033</v>
      </c>
      <c r="T9" s="132">
        <v>1989</v>
      </c>
      <c r="U9" s="133">
        <v>6</v>
      </c>
      <c r="V9" s="527" t="s">
        <v>601</v>
      </c>
    </row>
    <row r="10" spans="1:22" ht="22.35" customHeight="1">
      <c r="A10" s="528" t="s">
        <v>671</v>
      </c>
      <c r="B10" s="50" t="s">
        <v>1084</v>
      </c>
      <c r="C10" s="138">
        <v>51</v>
      </c>
      <c r="D10" s="132">
        <v>411</v>
      </c>
      <c r="E10" s="132">
        <v>914</v>
      </c>
      <c r="F10" s="132">
        <v>486</v>
      </c>
      <c r="G10" s="132">
        <v>428</v>
      </c>
      <c r="H10" s="132">
        <v>78</v>
      </c>
      <c r="I10" s="132">
        <v>54</v>
      </c>
      <c r="J10" s="132">
        <v>24</v>
      </c>
      <c r="K10" s="132">
        <v>158</v>
      </c>
      <c r="L10" s="132">
        <v>11470</v>
      </c>
      <c r="M10" s="132">
        <v>5842</v>
      </c>
      <c r="N10" s="132">
        <v>5628</v>
      </c>
      <c r="O10" s="132">
        <v>1871</v>
      </c>
      <c r="P10" s="132">
        <v>1872</v>
      </c>
      <c r="Q10" s="132">
        <v>1963</v>
      </c>
      <c r="R10" s="132">
        <v>1888</v>
      </c>
      <c r="S10" s="132">
        <v>2008</v>
      </c>
      <c r="T10" s="132">
        <v>1868</v>
      </c>
      <c r="U10" s="133">
        <v>6</v>
      </c>
      <c r="V10" s="527" t="s">
        <v>671</v>
      </c>
    </row>
    <row r="11" spans="1:22" ht="22.35" customHeight="1">
      <c r="A11" s="528" t="s">
        <v>672</v>
      </c>
      <c r="B11" s="50" t="s">
        <v>1084</v>
      </c>
      <c r="C11" s="138">
        <v>51</v>
      </c>
      <c r="D11" s="132">
        <v>408</v>
      </c>
      <c r="E11" s="132">
        <v>916</v>
      </c>
      <c r="F11" s="132">
        <v>487</v>
      </c>
      <c r="G11" s="132">
        <v>429</v>
      </c>
      <c r="H11" s="132">
        <v>74</v>
      </c>
      <c r="I11" s="132">
        <v>50</v>
      </c>
      <c r="J11" s="132">
        <v>24</v>
      </c>
      <c r="K11" s="132">
        <v>163</v>
      </c>
      <c r="L11" s="132">
        <v>11153</v>
      </c>
      <c r="M11" s="132">
        <v>5614</v>
      </c>
      <c r="N11" s="132">
        <v>5539</v>
      </c>
      <c r="O11" s="132">
        <v>1779</v>
      </c>
      <c r="P11" s="132">
        <v>1781</v>
      </c>
      <c r="Q11" s="132">
        <v>1870</v>
      </c>
      <c r="R11" s="132">
        <v>1870</v>
      </c>
      <c r="S11" s="132">
        <v>1965</v>
      </c>
      <c r="T11" s="132">
        <v>1888</v>
      </c>
      <c r="U11" s="133">
        <v>8</v>
      </c>
      <c r="V11" s="527" t="s">
        <v>672</v>
      </c>
    </row>
    <row r="12" spans="1:22" ht="22.35" customHeight="1">
      <c r="A12" s="528" t="s">
        <v>1050</v>
      </c>
      <c r="B12" s="50" t="s">
        <v>1084</v>
      </c>
      <c r="C12" s="138">
        <v>52</v>
      </c>
      <c r="D12" s="132">
        <v>416</v>
      </c>
      <c r="E12" s="132">
        <v>937</v>
      </c>
      <c r="F12" s="132">
        <v>484</v>
      </c>
      <c r="G12" s="132">
        <v>453</v>
      </c>
      <c r="H12" s="132">
        <v>77</v>
      </c>
      <c r="I12" s="132">
        <v>53</v>
      </c>
      <c r="J12" s="132">
        <v>24</v>
      </c>
      <c r="K12" s="132">
        <v>167</v>
      </c>
      <c r="L12" s="132">
        <v>10797</v>
      </c>
      <c r="M12" s="132">
        <v>5356</v>
      </c>
      <c r="N12" s="132">
        <v>5441</v>
      </c>
      <c r="O12" s="132">
        <v>1711</v>
      </c>
      <c r="P12" s="132">
        <v>1802</v>
      </c>
      <c r="Q12" s="132">
        <v>1773</v>
      </c>
      <c r="R12" s="132">
        <v>1762</v>
      </c>
      <c r="S12" s="132">
        <v>1872</v>
      </c>
      <c r="T12" s="132">
        <v>1877</v>
      </c>
      <c r="U12" s="133">
        <v>6</v>
      </c>
      <c r="V12" s="527" t="s">
        <v>1050</v>
      </c>
    </row>
    <row r="13" spans="1:22" ht="22.35" customHeight="1">
      <c r="A13" s="528" t="s">
        <v>1051</v>
      </c>
      <c r="B13" s="50" t="s">
        <v>1084</v>
      </c>
      <c r="C13" s="138">
        <f>SUM(C15,C16,C17)</f>
        <v>52</v>
      </c>
      <c r="D13" s="138">
        <f>SUM(D15,D16,D17)</f>
        <v>402</v>
      </c>
      <c r="E13" s="362">
        <f>SUM(F13:G13)</f>
        <v>912</v>
      </c>
      <c r="F13" s="132">
        <f>SUM(F15:F17)</f>
        <v>477</v>
      </c>
      <c r="G13" s="132">
        <f>SUM(G15:G17)</f>
        <v>435</v>
      </c>
      <c r="H13" s="362">
        <f>SUM(I13:J13)</f>
        <v>81</v>
      </c>
      <c r="I13" s="132">
        <f>SUM(I15:I17)</f>
        <v>55</v>
      </c>
      <c r="J13" s="132">
        <f>SUM(J15:J17)</f>
        <v>26</v>
      </c>
      <c r="K13" s="132">
        <f>SUM(K15:K17)</f>
        <v>167</v>
      </c>
      <c r="L13" s="132">
        <f>SUM(M13:N13)</f>
        <v>10394</v>
      </c>
      <c r="M13" s="132">
        <f>O13+Q13+S13</f>
        <v>5174</v>
      </c>
      <c r="N13" s="132">
        <f>P13+R13+T13</f>
        <v>5220</v>
      </c>
      <c r="O13" s="132">
        <f>SUM(O15:O17)</f>
        <v>1698</v>
      </c>
      <c r="P13" s="132">
        <f t="shared" ref="P13:U13" si="0">SUM(P15:P17)</f>
        <v>1648</v>
      </c>
      <c r="Q13" s="132">
        <f t="shared" si="0"/>
        <v>1710</v>
      </c>
      <c r="R13" s="132">
        <f t="shared" si="0"/>
        <v>1807</v>
      </c>
      <c r="S13" s="132">
        <f t="shared" si="0"/>
        <v>1766</v>
      </c>
      <c r="T13" s="132">
        <f t="shared" si="0"/>
        <v>1765</v>
      </c>
      <c r="U13" s="133">
        <f t="shared" si="0"/>
        <v>5</v>
      </c>
      <c r="V13" s="527" t="s">
        <v>1051</v>
      </c>
    </row>
    <row r="14" spans="1:22" ht="22.35" customHeight="1">
      <c r="A14" s="528"/>
      <c r="B14" s="497"/>
      <c r="C14" s="138"/>
      <c r="D14" s="138"/>
      <c r="E14" s="362"/>
      <c r="F14" s="132"/>
      <c r="G14" s="132"/>
      <c r="H14" s="36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3"/>
      <c r="V14" s="527"/>
    </row>
    <row r="15" spans="1:22" ht="22.35" customHeight="1">
      <c r="A15" s="528" t="s">
        <v>488</v>
      </c>
      <c r="B15" s="216" t="s">
        <v>1087</v>
      </c>
      <c r="C15" s="134">
        <v>1</v>
      </c>
      <c r="D15" s="119">
        <v>12</v>
      </c>
      <c r="E15" s="362">
        <f>SUM(F15:G15)</f>
        <v>25</v>
      </c>
      <c r="F15" s="119">
        <v>14</v>
      </c>
      <c r="G15" s="119">
        <v>11</v>
      </c>
      <c r="H15" s="362">
        <f>SUM(I15:J15)</f>
        <v>4</v>
      </c>
      <c r="I15" s="139">
        <v>1</v>
      </c>
      <c r="J15" s="139">
        <v>3</v>
      </c>
      <c r="K15" s="139">
        <v>21</v>
      </c>
      <c r="L15" s="132">
        <f>SUM(M15:N15)</f>
        <v>426</v>
      </c>
      <c r="M15" s="132">
        <f t="shared" ref="M15:N17" si="1">O15+Q15+S15</f>
        <v>212</v>
      </c>
      <c r="N15" s="132">
        <f>P15+R15+T15</f>
        <v>214</v>
      </c>
      <c r="O15" s="119">
        <v>72</v>
      </c>
      <c r="P15" s="119">
        <v>72</v>
      </c>
      <c r="Q15" s="119">
        <v>71</v>
      </c>
      <c r="R15" s="119">
        <v>72</v>
      </c>
      <c r="S15" s="119">
        <v>69</v>
      </c>
      <c r="T15" s="119">
        <v>70</v>
      </c>
      <c r="U15" s="141">
        <v>0</v>
      </c>
      <c r="V15" s="524" t="s">
        <v>223</v>
      </c>
    </row>
    <row r="16" spans="1:22" ht="22.35" customHeight="1">
      <c r="A16" s="528" t="s">
        <v>489</v>
      </c>
      <c r="B16" s="497" t="s">
        <v>1084</v>
      </c>
      <c r="C16" s="134">
        <v>41</v>
      </c>
      <c r="D16" s="119">
        <v>357</v>
      </c>
      <c r="E16" s="362">
        <f>SUM(F16:G16)</f>
        <v>807</v>
      </c>
      <c r="F16" s="119">
        <v>421</v>
      </c>
      <c r="G16" s="119">
        <v>386</v>
      </c>
      <c r="H16" s="362">
        <f>SUM(I16:J16)</f>
        <v>68</v>
      </c>
      <c r="I16" s="139">
        <v>49</v>
      </c>
      <c r="J16" s="139">
        <v>19</v>
      </c>
      <c r="K16" s="139">
        <v>132</v>
      </c>
      <c r="L16" s="132">
        <f>SUM(M16:N16)</f>
        <v>9130</v>
      </c>
      <c r="M16" s="132">
        <f t="shared" si="1"/>
        <v>4587</v>
      </c>
      <c r="N16" s="132">
        <f t="shared" si="1"/>
        <v>4543</v>
      </c>
      <c r="O16" s="119">
        <v>1495</v>
      </c>
      <c r="P16" s="119">
        <v>1410</v>
      </c>
      <c r="Q16" s="119">
        <v>1515</v>
      </c>
      <c r="R16" s="119">
        <v>1600</v>
      </c>
      <c r="S16" s="119">
        <v>1577</v>
      </c>
      <c r="T16" s="119">
        <v>1533</v>
      </c>
      <c r="U16" s="141">
        <v>5</v>
      </c>
      <c r="V16" s="524" t="s">
        <v>656</v>
      </c>
    </row>
    <row r="17" spans="1:22" ht="22.35" customHeight="1">
      <c r="A17" s="528" t="s">
        <v>490</v>
      </c>
      <c r="B17" s="217" t="s">
        <v>1087</v>
      </c>
      <c r="C17" s="134">
        <v>10</v>
      </c>
      <c r="D17" s="134">
        <v>33</v>
      </c>
      <c r="E17" s="362">
        <f>SUM(F17:G17)</f>
        <v>80</v>
      </c>
      <c r="F17" s="134">
        <v>42</v>
      </c>
      <c r="G17" s="134">
        <v>38</v>
      </c>
      <c r="H17" s="362">
        <f>SUM(I17:J17)</f>
        <v>9</v>
      </c>
      <c r="I17" s="140">
        <v>5</v>
      </c>
      <c r="J17" s="140">
        <v>4</v>
      </c>
      <c r="K17" s="139">
        <v>14</v>
      </c>
      <c r="L17" s="132">
        <f>SUM(M17:N17)</f>
        <v>838</v>
      </c>
      <c r="M17" s="132">
        <f t="shared" si="1"/>
        <v>375</v>
      </c>
      <c r="N17" s="132">
        <f t="shared" si="1"/>
        <v>463</v>
      </c>
      <c r="O17" s="134">
        <v>131</v>
      </c>
      <c r="P17" s="134">
        <v>166</v>
      </c>
      <c r="Q17" s="134">
        <v>124</v>
      </c>
      <c r="R17" s="134">
        <v>135</v>
      </c>
      <c r="S17" s="134">
        <v>120</v>
      </c>
      <c r="T17" s="134">
        <v>162</v>
      </c>
      <c r="U17" s="141">
        <v>0</v>
      </c>
      <c r="V17" s="513" t="s">
        <v>225</v>
      </c>
    </row>
    <row r="18" spans="1:22" s="280" customFormat="1" ht="9" customHeight="1" thickBot="1">
      <c r="A18" s="3"/>
      <c r="B18" s="508"/>
      <c r="C18" s="64"/>
      <c r="D18" s="52"/>
      <c r="E18" s="71"/>
      <c r="F18" s="64"/>
      <c r="G18" s="64"/>
      <c r="H18" s="71"/>
      <c r="I18" s="79"/>
      <c r="J18" s="79"/>
      <c r="K18" s="79"/>
      <c r="L18" s="71"/>
      <c r="M18" s="64"/>
      <c r="N18" s="64"/>
      <c r="O18" s="64"/>
      <c r="P18" s="64"/>
      <c r="Q18" s="64"/>
      <c r="R18" s="64"/>
      <c r="S18" s="64"/>
      <c r="T18" s="64"/>
      <c r="U18" s="121"/>
      <c r="V18" s="525"/>
    </row>
    <row r="19" spans="1:22" ht="13.5" customHeight="1">
      <c r="A19" s="578" t="s">
        <v>1083</v>
      </c>
      <c r="B19" s="578"/>
      <c r="C19" s="578"/>
      <c r="D19" s="578"/>
      <c r="E19" s="578"/>
      <c r="F19" s="578"/>
      <c r="G19" s="578"/>
      <c r="H19" s="578"/>
      <c r="I19" s="578"/>
      <c r="J19" s="578"/>
      <c r="K19" s="578"/>
    </row>
    <row r="20" spans="1:22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>
      <c r="B21" s="482"/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</row>
    <row r="22" spans="1:22"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</row>
    <row r="23" spans="1:22"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</row>
    <row r="24" spans="1:22"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</row>
    <row r="25" spans="1:22"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</row>
    <row r="26" spans="1:22"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</row>
  </sheetData>
  <mergeCells count="18">
    <mergeCell ref="B6:C6"/>
    <mergeCell ref="E6:G6"/>
    <mergeCell ref="H6:J6"/>
    <mergeCell ref="L6:T6"/>
    <mergeCell ref="A1:K1"/>
    <mergeCell ref="L1:V1"/>
    <mergeCell ref="A3:K3"/>
    <mergeCell ref="A5:K5"/>
    <mergeCell ref="L5:V5"/>
    <mergeCell ref="S7:T7"/>
    <mergeCell ref="B8:C8"/>
    <mergeCell ref="A19:K19"/>
    <mergeCell ref="B7:C7"/>
    <mergeCell ref="E7:G7"/>
    <mergeCell ref="H7:J7"/>
    <mergeCell ref="L7:N7"/>
    <mergeCell ref="O7:P7"/>
    <mergeCell ref="Q7:R7"/>
  </mergeCells>
  <phoneticPr fontId="2"/>
  <pageMargins left="0.36" right="0.4" top="0.78740157480314965" bottom="0.78740157480314965" header="0.51181102362204722" footer="0.51181102362204722"/>
  <pageSetup paperSize="9" orientation="portrait" r:id="rId1"/>
  <headerFooter alignWithMargins="0"/>
  <ignoredErrors>
    <ignoredError sqref="B9:B17" numberStoredAsText="1"/>
    <ignoredError sqref="H13:H14" formula="1"/>
    <ignoredError sqref="H15:H17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showGridLines="0" zoomScale="115" zoomScaleNormal="115" workbookViewId="0">
      <pane xSplit="1" ySplit="1" topLeftCell="B2" activePane="bottomRight" state="frozen"/>
      <selection sqref="A1:L1"/>
      <selection pane="topRight" sqref="A1:L1"/>
      <selection pane="bottomLeft" sqref="A1:L1"/>
      <selection pane="bottomRight" sqref="A1:R1"/>
    </sheetView>
  </sheetViews>
  <sheetFormatPr defaultRowHeight="13.5"/>
  <cols>
    <col min="1" max="1" width="6.875" style="514" customWidth="1"/>
    <col min="2" max="3" width="3.125" style="514" customWidth="1"/>
    <col min="4" max="15" width="5.375" style="514" customWidth="1"/>
    <col min="16" max="16" width="5.625" style="514" customWidth="1"/>
    <col min="17" max="18" width="5.5" style="514" customWidth="1"/>
    <col min="19" max="24" width="5" style="514" customWidth="1"/>
    <col min="25" max="26" width="3.375" style="514" customWidth="1"/>
    <col min="27" max="29" width="3.75" style="514" customWidth="1"/>
    <col min="30" max="30" width="3.625" style="514" customWidth="1"/>
    <col min="31" max="31" width="3.375" style="514" customWidth="1"/>
    <col min="32" max="32" width="3.625" style="514" customWidth="1"/>
    <col min="33" max="37" width="3.375" style="514" customWidth="1"/>
    <col min="38" max="38" width="4.375" style="514" customWidth="1"/>
    <col min="39" max="40" width="3.75" style="514" customWidth="1"/>
    <col min="41" max="41" width="6.625" style="514" customWidth="1"/>
    <col min="42" max="16384" width="9" style="514"/>
  </cols>
  <sheetData>
    <row r="1" spans="1:41" ht="17.25">
      <c r="A1" s="565" t="s">
        <v>742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98" t="s">
        <v>218</v>
      </c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</row>
    <row r="2" spans="1:41" ht="7.5" customHeight="1">
      <c r="A2" s="509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24"/>
      <c r="T2" s="510"/>
      <c r="U2" s="510"/>
      <c r="V2" s="510"/>
      <c r="W2" s="510"/>
      <c r="X2" s="510"/>
      <c r="Y2" s="510"/>
      <c r="Z2" s="510"/>
      <c r="AA2" s="510"/>
      <c r="AB2" s="510"/>
      <c r="AC2" s="510"/>
      <c r="AD2" s="510"/>
      <c r="AE2" s="510"/>
      <c r="AF2" s="510"/>
      <c r="AG2" s="510"/>
      <c r="AH2" s="510"/>
      <c r="AI2" s="510"/>
      <c r="AJ2" s="510"/>
      <c r="AK2" s="510"/>
      <c r="AL2" s="510"/>
      <c r="AM2" s="510"/>
      <c r="AN2" s="510"/>
      <c r="AO2" s="510"/>
    </row>
    <row r="3" spans="1:41" s="509" customFormat="1" ht="14.25" customHeight="1">
      <c r="A3" s="566" t="s">
        <v>551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</row>
    <row r="4" spans="1:41" s="509" customFormat="1" ht="14.25" customHeight="1" thickBot="1">
      <c r="A4" s="512"/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63" t="s">
        <v>220</v>
      </c>
      <c r="AM4" s="563"/>
      <c r="AN4" s="563"/>
      <c r="AO4" s="563"/>
    </row>
    <row r="5" spans="1:41" s="509" customFormat="1" ht="22.35" customHeight="1">
      <c r="A5" s="614" t="s">
        <v>561</v>
      </c>
      <c r="B5" s="617" t="s">
        <v>201</v>
      </c>
      <c r="C5" s="618"/>
      <c r="D5" s="623" t="s">
        <v>556</v>
      </c>
      <c r="E5" s="624"/>
      <c r="F5" s="624"/>
      <c r="G5" s="624"/>
      <c r="H5" s="624"/>
      <c r="I5" s="624"/>
      <c r="J5" s="624"/>
      <c r="K5" s="624"/>
      <c r="L5" s="624"/>
      <c r="M5" s="623" t="s">
        <v>302</v>
      </c>
      <c r="N5" s="624"/>
      <c r="O5" s="625"/>
      <c r="P5" s="517"/>
      <c r="Q5" s="518"/>
      <c r="R5" s="518"/>
      <c r="S5" s="626" t="s">
        <v>778</v>
      </c>
      <c r="T5" s="626"/>
      <c r="U5" s="626"/>
      <c r="V5" s="626"/>
      <c r="W5" s="626"/>
      <c r="X5" s="626"/>
      <c r="Y5" s="626"/>
      <c r="Z5" s="626"/>
      <c r="AA5" s="626"/>
      <c r="AB5" s="626"/>
      <c r="AC5" s="626"/>
      <c r="AD5" s="626"/>
      <c r="AE5" s="626"/>
      <c r="AF5" s="626"/>
      <c r="AG5" s="626"/>
      <c r="AH5" s="626"/>
      <c r="AI5" s="626"/>
      <c r="AJ5" s="626"/>
      <c r="AK5" s="626"/>
      <c r="AL5" s="626"/>
      <c r="AM5" s="626"/>
      <c r="AN5" s="627"/>
      <c r="AO5" s="599" t="s">
        <v>561</v>
      </c>
    </row>
    <row r="6" spans="1:41" s="509" customFormat="1" ht="22.35" customHeight="1">
      <c r="A6" s="615"/>
      <c r="B6" s="619"/>
      <c r="C6" s="620"/>
      <c r="D6" s="602" t="s">
        <v>242</v>
      </c>
      <c r="E6" s="603"/>
      <c r="F6" s="603"/>
      <c r="G6" s="603"/>
      <c r="H6" s="603"/>
      <c r="I6" s="603"/>
      <c r="J6" s="603"/>
      <c r="K6" s="603"/>
      <c r="L6" s="604"/>
      <c r="M6" s="602" t="s">
        <v>242</v>
      </c>
      <c r="N6" s="603"/>
      <c r="O6" s="604"/>
      <c r="P6" s="605" t="s">
        <v>559</v>
      </c>
      <c r="Q6" s="606"/>
      <c r="R6" s="606"/>
      <c r="S6" s="607" t="s">
        <v>1079</v>
      </c>
      <c r="T6" s="607"/>
      <c r="U6" s="607"/>
      <c r="V6" s="607"/>
      <c r="W6" s="607"/>
      <c r="X6" s="607"/>
      <c r="Y6" s="607"/>
      <c r="Z6" s="608"/>
      <c r="AA6" s="609" t="s">
        <v>558</v>
      </c>
      <c r="AB6" s="610"/>
      <c r="AC6" s="610"/>
      <c r="AD6" s="610"/>
      <c r="AE6" s="610"/>
      <c r="AF6" s="610"/>
      <c r="AG6" s="610"/>
      <c r="AH6" s="610"/>
      <c r="AI6" s="610"/>
      <c r="AJ6" s="610"/>
      <c r="AK6" s="611"/>
      <c r="AL6" s="609" t="s">
        <v>557</v>
      </c>
      <c r="AM6" s="610"/>
      <c r="AN6" s="611"/>
      <c r="AO6" s="600"/>
    </row>
    <row r="7" spans="1:41" s="509" customFormat="1" ht="22.35" customHeight="1">
      <c r="A7" s="615"/>
      <c r="B7" s="619"/>
      <c r="C7" s="620"/>
      <c r="D7" s="609" t="s">
        <v>554</v>
      </c>
      <c r="E7" s="610"/>
      <c r="F7" s="610"/>
      <c r="G7" s="609" t="s">
        <v>555</v>
      </c>
      <c r="H7" s="610"/>
      <c r="I7" s="610"/>
      <c r="J7" s="609" t="s">
        <v>557</v>
      </c>
      <c r="K7" s="610"/>
      <c r="L7" s="610"/>
      <c r="M7" s="612" t="s">
        <v>244</v>
      </c>
      <c r="N7" s="612" t="s">
        <v>407</v>
      </c>
      <c r="O7" s="612" t="s">
        <v>347</v>
      </c>
      <c r="P7" s="609" t="s">
        <v>777</v>
      </c>
      <c r="Q7" s="610"/>
      <c r="R7" s="610"/>
      <c r="S7" s="610" t="s">
        <v>107</v>
      </c>
      <c r="T7" s="611"/>
      <c r="U7" s="609" t="s">
        <v>104</v>
      </c>
      <c r="V7" s="611"/>
      <c r="W7" s="609" t="s">
        <v>105</v>
      </c>
      <c r="X7" s="611"/>
      <c r="Y7" s="609" t="s">
        <v>106</v>
      </c>
      <c r="Z7" s="611"/>
      <c r="AA7" s="609" t="s">
        <v>777</v>
      </c>
      <c r="AB7" s="610"/>
      <c r="AC7" s="611"/>
      <c r="AD7" s="609" t="s">
        <v>107</v>
      </c>
      <c r="AE7" s="611"/>
      <c r="AF7" s="609" t="s">
        <v>104</v>
      </c>
      <c r="AG7" s="611"/>
      <c r="AH7" s="609" t="s">
        <v>105</v>
      </c>
      <c r="AI7" s="611"/>
      <c r="AJ7" s="609" t="s">
        <v>108</v>
      </c>
      <c r="AK7" s="611"/>
      <c r="AL7" s="628" t="s">
        <v>440</v>
      </c>
      <c r="AM7" s="628" t="s">
        <v>272</v>
      </c>
      <c r="AN7" s="628" t="s">
        <v>273</v>
      </c>
      <c r="AO7" s="600"/>
    </row>
    <row r="8" spans="1:41" s="509" customFormat="1" ht="22.35" customHeight="1">
      <c r="A8" s="616"/>
      <c r="B8" s="621"/>
      <c r="C8" s="622"/>
      <c r="D8" s="481" t="s">
        <v>440</v>
      </c>
      <c r="E8" s="215" t="s">
        <v>272</v>
      </c>
      <c r="F8" s="215" t="s">
        <v>273</v>
      </c>
      <c r="G8" s="481" t="s">
        <v>440</v>
      </c>
      <c r="H8" s="215" t="s">
        <v>272</v>
      </c>
      <c r="I8" s="215" t="s">
        <v>273</v>
      </c>
      <c r="J8" s="481" t="s">
        <v>440</v>
      </c>
      <c r="K8" s="215" t="s">
        <v>272</v>
      </c>
      <c r="L8" s="215" t="s">
        <v>273</v>
      </c>
      <c r="M8" s="613"/>
      <c r="N8" s="613"/>
      <c r="O8" s="613"/>
      <c r="P8" s="215" t="s">
        <v>440</v>
      </c>
      <c r="Q8" s="215" t="s">
        <v>272</v>
      </c>
      <c r="R8" s="516" t="s">
        <v>273</v>
      </c>
      <c r="S8" s="519" t="s">
        <v>272</v>
      </c>
      <c r="T8" s="519" t="s">
        <v>273</v>
      </c>
      <c r="U8" s="215" t="s">
        <v>272</v>
      </c>
      <c r="V8" s="215" t="s">
        <v>273</v>
      </c>
      <c r="W8" s="215" t="s">
        <v>272</v>
      </c>
      <c r="X8" s="215" t="s">
        <v>273</v>
      </c>
      <c r="Y8" s="215" t="s">
        <v>272</v>
      </c>
      <c r="Z8" s="215" t="s">
        <v>273</v>
      </c>
      <c r="AA8" s="215" t="s">
        <v>440</v>
      </c>
      <c r="AB8" s="215" t="s">
        <v>272</v>
      </c>
      <c r="AC8" s="215" t="s">
        <v>273</v>
      </c>
      <c r="AD8" s="215" t="s">
        <v>272</v>
      </c>
      <c r="AE8" s="215" t="s">
        <v>273</v>
      </c>
      <c r="AF8" s="215" t="s">
        <v>272</v>
      </c>
      <c r="AG8" s="215" t="s">
        <v>273</v>
      </c>
      <c r="AH8" s="215" t="s">
        <v>272</v>
      </c>
      <c r="AI8" s="215" t="s">
        <v>273</v>
      </c>
      <c r="AJ8" s="215" t="s">
        <v>272</v>
      </c>
      <c r="AK8" s="215" t="s">
        <v>273</v>
      </c>
      <c r="AL8" s="629"/>
      <c r="AM8" s="629"/>
      <c r="AN8" s="629"/>
      <c r="AO8" s="601"/>
    </row>
    <row r="9" spans="1:41" s="509" customFormat="1" ht="22.35" customHeight="1">
      <c r="A9" s="16" t="s">
        <v>1062</v>
      </c>
      <c r="B9" s="216"/>
      <c r="C9" s="216">
        <v>20</v>
      </c>
      <c r="D9" s="216">
        <v>1134</v>
      </c>
      <c r="E9" s="216">
        <v>670</v>
      </c>
      <c r="F9" s="216">
        <v>243</v>
      </c>
      <c r="G9" s="216">
        <v>80</v>
      </c>
      <c r="H9" s="216">
        <v>47</v>
      </c>
      <c r="I9" s="216">
        <v>20</v>
      </c>
      <c r="J9" s="216">
        <v>32</v>
      </c>
      <c r="K9" s="216">
        <v>14</v>
      </c>
      <c r="L9" s="216">
        <v>12</v>
      </c>
      <c r="M9" s="216">
        <v>166</v>
      </c>
      <c r="N9" s="216">
        <v>16</v>
      </c>
      <c r="O9" s="216">
        <v>4</v>
      </c>
      <c r="P9" s="216">
        <v>12261</v>
      </c>
      <c r="Q9" s="216">
        <v>6182</v>
      </c>
      <c r="R9" s="216">
        <v>6079</v>
      </c>
      <c r="S9" s="216">
        <v>2169</v>
      </c>
      <c r="T9" s="216">
        <v>2007</v>
      </c>
      <c r="U9" s="216">
        <v>1999</v>
      </c>
      <c r="V9" s="216">
        <v>1991</v>
      </c>
      <c r="W9" s="216">
        <v>2008</v>
      </c>
      <c r="X9" s="216">
        <v>2004</v>
      </c>
      <c r="Y9" s="216">
        <v>6</v>
      </c>
      <c r="Z9" s="216">
        <v>77</v>
      </c>
      <c r="AA9" s="216">
        <v>335</v>
      </c>
      <c r="AB9" s="216">
        <v>221</v>
      </c>
      <c r="AC9" s="216">
        <v>114</v>
      </c>
      <c r="AD9" s="216">
        <v>91</v>
      </c>
      <c r="AE9" s="216">
        <v>45</v>
      </c>
      <c r="AF9" s="216">
        <v>59</v>
      </c>
      <c r="AG9" s="216">
        <v>35</v>
      </c>
      <c r="AH9" s="216">
        <v>51</v>
      </c>
      <c r="AI9" s="216">
        <v>28</v>
      </c>
      <c r="AJ9" s="216">
        <v>20</v>
      </c>
      <c r="AK9" s="216">
        <v>6</v>
      </c>
      <c r="AL9" s="217">
        <v>829</v>
      </c>
      <c r="AM9" s="217">
        <v>415</v>
      </c>
      <c r="AN9" s="129">
        <v>414</v>
      </c>
      <c r="AO9" s="28" t="s">
        <v>602</v>
      </c>
    </row>
    <row r="10" spans="1:41" s="509" customFormat="1" ht="22.35" customHeight="1">
      <c r="A10" s="528" t="s">
        <v>670</v>
      </c>
      <c r="B10" s="216"/>
      <c r="C10" s="216">
        <v>20</v>
      </c>
      <c r="D10" s="216">
        <v>1123</v>
      </c>
      <c r="E10" s="216">
        <v>652</v>
      </c>
      <c r="F10" s="216">
        <v>241</v>
      </c>
      <c r="G10" s="216">
        <v>81</v>
      </c>
      <c r="H10" s="216">
        <v>46</v>
      </c>
      <c r="I10" s="216">
        <v>20</v>
      </c>
      <c r="J10" s="216">
        <v>33</v>
      </c>
      <c r="K10" s="216">
        <v>13</v>
      </c>
      <c r="L10" s="216">
        <v>12</v>
      </c>
      <c r="M10" s="216">
        <v>163</v>
      </c>
      <c r="N10" s="216">
        <v>16</v>
      </c>
      <c r="O10" s="216">
        <v>4</v>
      </c>
      <c r="P10" s="216">
        <v>12162</v>
      </c>
      <c r="Q10" s="216">
        <v>6114</v>
      </c>
      <c r="R10" s="216">
        <v>6048</v>
      </c>
      <c r="S10" s="216">
        <v>2051</v>
      </c>
      <c r="T10" s="216">
        <v>2030</v>
      </c>
      <c r="U10" s="216">
        <v>2095</v>
      </c>
      <c r="V10" s="216">
        <v>1982</v>
      </c>
      <c r="W10" s="216">
        <v>1959</v>
      </c>
      <c r="X10" s="216">
        <v>1955</v>
      </c>
      <c r="Y10" s="216">
        <v>9</v>
      </c>
      <c r="Z10" s="216">
        <v>81</v>
      </c>
      <c r="AA10" s="216">
        <v>317</v>
      </c>
      <c r="AB10" s="216">
        <v>221</v>
      </c>
      <c r="AC10" s="216">
        <v>96</v>
      </c>
      <c r="AD10" s="216">
        <v>83</v>
      </c>
      <c r="AE10" s="216">
        <v>32</v>
      </c>
      <c r="AF10" s="216">
        <v>63</v>
      </c>
      <c r="AG10" s="216">
        <v>32</v>
      </c>
      <c r="AH10" s="216">
        <v>44</v>
      </c>
      <c r="AI10" s="216">
        <v>29</v>
      </c>
      <c r="AJ10" s="216">
        <v>31</v>
      </c>
      <c r="AK10" s="216">
        <v>3</v>
      </c>
      <c r="AL10" s="217">
        <v>748</v>
      </c>
      <c r="AM10" s="217">
        <v>367</v>
      </c>
      <c r="AN10" s="129">
        <v>381</v>
      </c>
      <c r="AO10" s="28" t="s">
        <v>670</v>
      </c>
    </row>
    <row r="11" spans="1:41" s="509" customFormat="1" ht="22.35" customHeight="1">
      <c r="A11" s="528" t="s">
        <v>673</v>
      </c>
      <c r="B11" s="216"/>
      <c r="C11" s="216">
        <v>21</v>
      </c>
      <c r="D11" s="216">
        <v>1115</v>
      </c>
      <c r="E11" s="216">
        <v>649</v>
      </c>
      <c r="F11" s="216">
        <v>239</v>
      </c>
      <c r="G11" s="216">
        <v>78</v>
      </c>
      <c r="H11" s="216">
        <v>45</v>
      </c>
      <c r="I11" s="216">
        <v>18</v>
      </c>
      <c r="J11" s="216">
        <v>42</v>
      </c>
      <c r="K11" s="216">
        <v>17</v>
      </c>
      <c r="L11" s="216">
        <v>13</v>
      </c>
      <c r="M11" s="216">
        <v>162</v>
      </c>
      <c r="N11" s="216">
        <v>16</v>
      </c>
      <c r="O11" s="216">
        <v>5</v>
      </c>
      <c r="P11" s="216">
        <v>12117</v>
      </c>
      <c r="Q11" s="216">
        <v>6081</v>
      </c>
      <c r="R11" s="216">
        <v>6036</v>
      </c>
      <c r="S11" s="216">
        <v>2043</v>
      </c>
      <c r="T11" s="216">
        <v>1987</v>
      </c>
      <c r="U11" s="216">
        <v>2005</v>
      </c>
      <c r="V11" s="216">
        <v>1992</v>
      </c>
      <c r="W11" s="216">
        <v>2027</v>
      </c>
      <c r="X11" s="216">
        <v>1973</v>
      </c>
      <c r="Y11" s="216">
        <v>6</v>
      </c>
      <c r="Z11" s="216">
        <v>84</v>
      </c>
      <c r="AA11" s="216">
        <v>275</v>
      </c>
      <c r="AB11" s="216">
        <v>195</v>
      </c>
      <c r="AC11" s="216">
        <v>80</v>
      </c>
      <c r="AD11" s="216">
        <v>61</v>
      </c>
      <c r="AE11" s="216">
        <v>22</v>
      </c>
      <c r="AF11" s="216">
        <v>66</v>
      </c>
      <c r="AG11" s="216">
        <v>23</v>
      </c>
      <c r="AH11" s="216">
        <v>54</v>
      </c>
      <c r="AI11" s="216">
        <v>30</v>
      </c>
      <c r="AJ11" s="216">
        <v>14</v>
      </c>
      <c r="AK11" s="216">
        <v>5</v>
      </c>
      <c r="AL11" s="217">
        <v>882</v>
      </c>
      <c r="AM11" s="217">
        <v>404</v>
      </c>
      <c r="AN11" s="217">
        <v>478</v>
      </c>
      <c r="AO11" s="28" t="s">
        <v>673</v>
      </c>
    </row>
    <row r="12" spans="1:41" s="509" customFormat="1" ht="22.35" customHeight="1">
      <c r="A12" s="528" t="s">
        <v>1063</v>
      </c>
      <c r="B12" s="216"/>
      <c r="C12" s="216">
        <v>21</v>
      </c>
      <c r="D12" s="216">
        <v>1127</v>
      </c>
      <c r="E12" s="216">
        <v>647</v>
      </c>
      <c r="F12" s="216">
        <v>243</v>
      </c>
      <c r="G12" s="216">
        <v>75</v>
      </c>
      <c r="H12" s="216">
        <v>41</v>
      </c>
      <c r="I12" s="216">
        <v>19</v>
      </c>
      <c r="J12" s="216">
        <v>44</v>
      </c>
      <c r="K12" s="216">
        <v>21</v>
      </c>
      <c r="L12" s="216">
        <v>17</v>
      </c>
      <c r="M12" s="216">
        <v>171</v>
      </c>
      <c r="N12" s="216">
        <v>15</v>
      </c>
      <c r="O12" s="216">
        <v>8</v>
      </c>
      <c r="P12" s="216">
        <v>11849</v>
      </c>
      <c r="Q12" s="216">
        <v>5954</v>
      </c>
      <c r="R12" s="216">
        <v>5895</v>
      </c>
      <c r="S12" s="216">
        <v>2016</v>
      </c>
      <c r="T12" s="216">
        <v>1911</v>
      </c>
      <c r="U12" s="216">
        <v>1973</v>
      </c>
      <c r="V12" s="216">
        <v>1947</v>
      </c>
      <c r="W12" s="216">
        <v>1960</v>
      </c>
      <c r="X12" s="216">
        <v>1951</v>
      </c>
      <c r="Y12" s="216">
        <v>5</v>
      </c>
      <c r="Z12" s="216">
        <v>86</v>
      </c>
      <c r="AA12" s="216">
        <v>246</v>
      </c>
      <c r="AB12" s="216">
        <v>190</v>
      </c>
      <c r="AC12" s="216">
        <v>56</v>
      </c>
      <c r="AD12" s="216">
        <v>55</v>
      </c>
      <c r="AE12" s="216">
        <v>17</v>
      </c>
      <c r="AF12" s="216">
        <v>48</v>
      </c>
      <c r="AG12" s="216">
        <v>19</v>
      </c>
      <c r="AH12" s="216">
        <v>57</v>
      </c>
      <c r="AI12" s="216">
        <v>18</v>
      </c>
      <c r="AJ12" s="216">
        <v>30</v>
      </c>
      <c r="AK12" s="216">
        <v>2</v>
      </c>
      <c r="AL12" s="217">
        <v>895</v>
      </c>
      <c r="AM12" s="217">
        <v>423</v>
      </c>
      <c r="AN12" s="217">
        <v>472</v>
      </c>
      <c r="AO12" s="28" t="s">
        <v>1063</v>
      </c>
    </row>
    <row r="13" spans="1:41" s="509" customFormat="1" ht="22.35" customHeight="1">
      <c r="A13" s="528" t="s">
        <v>1064</v>
      </c>
      <c r="B13" s="216"/>
      <c r="C13" s="216">
        <v>21</v>
      </c>
      <c r="D13" s="216">
        <f t="shared" ref="D13:AK13" si="0">SUM(D15:D16)</f>
        <v>873</v>
      </c>
      <c r="E13" s="216">
        <f t="shared" si="0"/>
        <v>632</v>
      </c>
      <c r="F13" s="216">
        <f t="shared" si="0"/>
        <v>241</v>
      </c>
      <c r="G13" s="216">
        <f t="shared" si="0"/>
        <v>59</v>
      </c>
      <c r="H13" s="216">
        <f t="shared" si="0"/>
        <v>41</v>
      </c>
      <c r="I13" s="216">
        <f t="shared" si="0"/>
        <v>18</v>
      </c>
      <c r="J13" s="216">
        <f t="shared" si="0"/>
        <v>35</v>
      </c>
      <c r="K13" s="216">
        <f t="shared" si="0"/>
        <v>19</v>
      </c>
      <c r="L13" s="216">
        <f t="shared" si="0"/>
        <v>16</v>
      </c>
      <c r="M13" s="216">
        <f t="shared" si="0"/>
        <v>164</v>
      </c>
      <c r="N13" s="216">
        <f t="shared" si="0"/>
        <v>14</v>
      </c>
      <c r="O13" s="216">
        <f t="shared" si="0"/>
        <v>9</v>
      </c>
      <c r="P13" s="216">
        <f t="shared" si="0"/>
        <v>11472</v>
      </c>
      <c r="Q13" s="216">
        <f t="shared" si="0"/>
        <v>5796</v>
      </c>
      <c r="R13" s="216">
        <f t="shared" si="0"/>
        <v>5676</v>
      </c>
      <c r="S13" s="216">
        <f t="shared" si="0"/>
        <v>1892</v>
      </c>
      <c r="T13" s="216">
        <f t="shared" si="0"/>
        <v>1820</v>
      </c>
      <c r="U13" s="216">
        <f t="shared" si="0"/>
        <v>1959</v>
      </c>
      <c r="V13" s="216">
        <f t="shared" si="0"/>
        <v>1866</v>
      </c>
      <c r="W13" s="216">
        <f t="shared" si="0"/>
        <v>1938</v>
      </c>
      <c r="X13" s="216">
        <f t="shared" si="0"/>
        <v>1908</v>
      </c>
      <c r="Y13" s="216">
        <f t="shared" si="0"/>
        <v>7</v>
      </c>
      <c r="Z13" s="216">
        <f t="shared" si="0"/>
        <v>82</v>
      </c>
      <c r="AA13" s="216">
        <f t="shared" si="0"/>
        <v>201</v>
      </c>
      <c r="AB13" s="216">
        <f t="shared" si="0"/>
        <v>145</v>
      </c>
      <c r="AC13" s="216">
        <f t="shared" si="0"/>
        <v>56</v>
      </c>
      <c r="AD13" s="216">
        <f t="shared" si="0"/>
        <v>44</v>
      </c>
      <c r="AE13" s="216">
        <f t="shared" si="0"/>
        <v>20</v>
      </c>
      <c r="AF13" s="216">
        <f t="shared" si="0"/>
        <v>37</v>
      </c>
      <c r="AG13" s="216">
        <f t="shared" si="0"/>
        <v>13</v>
      </c>
      <c r="AH13" s="216">
        <f t="shared" si="0"/>
        <v>40</v>
      </c>
      <c r="AI13" s="216">
        <f t="shared" si="0"/>
        <v>17</v>
      </c>
      <c r="AJ13" s="216">
        <f t="shared" si="0"/>
        <v>24</v>
      </c>
      <c r="AK13" s="216">
        <f t="shared" si="0"/>
        <v>6</v>
      </c>
      <c r="AL13" s="216">
        <f>SUM(AM13:AN13)</f>
        <v>904</v>
      </c>
      <c r="AM13" s="216">
        <f>SUM(AM15:AM16)</f>
        <v>434</v>
      </c>
      <c r="AN13" s="216">
        <f>SUM(AN15:AN16)</f>
        <v>470</v>
      </c>
      <c r="AO13" s="28" t="s">
        <v>1064</v>
      </c>
    </row>
    <row r="14" spans="1:41" s="509" customFormat="1" ht="22.35" customHeight="1">
      <c r="A14" s="520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7"/>
      <c r="AO14" s="511"/>
    </row>
    <row r="15" spans="1:41" s="509" customFormat="1" ht="22.35" customHeight="1">
      <c r="A15" s="520" t="s">
        <v>246</v>
      </c>
      <c r="B15" s="216"/>
      <c r="C15" s="218">
        <v>9</v>
      </c>
      <c r="D15" s="216">
        <f>SUM(E15:F15)</f>
        <v>484</v>
      </c>
      <c r="E15" s="218">
        <v>359</v>
      </c>
      <c r="F15" s="218">
        <v>125</v>
      </c>
      <c r="G15" s="216">
        <f>SUM(H15:I15)</f>
        <v>59</v>
      </c>
      <c r="H15" s="218">
        <v>41</v>
      </c>
      <c r="I15" s="218">
        <v>18</v>
      </c>
      <c r="J15" s="216">
        <f>SUM(K15:L15)</f>
        <v>24</v>
      </c>
      <c r="K15" s="219">
        <v>12</v>
      </c>
      <c r="L15" s="219">
        <v>12</v>
      </c>
      <c r="M15" s="218">
        <v>89</v>
      </c>
      <c r="N15" s="218">
        <v>14</v>
      </c>
      <c r="O15" s="219">
        <v>3</v>
      </c>
      <c r="P15" s="216">
        <f>SUM(Q15:R15)</f>
        <v>5950</v>
      </c>
      <c r="Q15" s="218">
        <f>SUM(S15,U15,W15,Y15)</f>
        <v>3120</v>
      </c>
      <c r="R15" s="218">
        <f>SUM(T15,V15,X15,Z15)</f>
        <v>2830</v>
      </c>
      <c r="S15" s="218">
        <v>1019</v>
      </c>
      <c r="T15" s="219">
        <v>955</v>
      </c>
      <c r="U15" s="219">
        <v>1049</v>
      </c>
      <c r="V15" s="219">
        <v>946</v>
      </c>
      <c r="W15" s="219">
        <v>1052</v>
      </c>
      <c r="X15" s="219">
        <v>929</v>
      </c>
      <c r="Y15" s="219">
        <v>0</v>
      </c>
      <c r="Z15" s="220">
        <v>0</v>
      </c>
      <c r="AA15" s="216">
        <f>SUM(AB15:AC15)</f>
        <v>201</v>
      </c>
      <c r="AB15" s="218">
        <f>AD15+AF15+AH15+AJ15</f>
        <v>145</v>
      </c>
      <c r="AC15" s="218">
        <f>AE15+AG15+AI15+AK15</f>
        <v>56</v>
      </c>
      <c r="AD15" s="219">
        <v>44</v>
      </c>
      <c r="AE15" s="219">
        <v>20</v>
      </c>
      <c r="AF15" s="219">
        <v>37</v>
      </c>
      <c r="AG15" s="219">
        <v>13</v>
      </c>
      <c r="AH15" s="219">
        <v>40</v>
      </c>
      <c r="AI15" s="219">
        <v>17</v>
      </c>
      <c r="AJ15" s="219">
        <v>24</v>
      </c>
      <c r="AK15" s="219">
        <v>6</v>
      </c>
      <c r="AL15" s="216">
        <f>SUM(AM15:AN15)</f>
        <v>600</v>
      </c>
      <c r="AM15" s="221">
        <v>296</v>
      </c>
      <c r="AN15" s="221">
        <v>304</v>
      </c>
      <c r="AO15" s="511" t="s">
        <v>754</v>
      </c>
    </row>
    <row r="16" spans="1:41" s="509" customFormat="1" ht="22.35" customHeight="1">
      <c r="A16" s="520" t="s">
        <v>247</v>
      </c>
      <c r="B16" s="216"/>
      <c r="C16" s="220">
        <v>12</v>
      </c>
      <c r="D16" s="216">
        <f>SUM(E16:F16)</f>
        <v>389</v>
      </c>
      <c r="E16" s="220">
        <v>273</v>
      </c>
      <c r="F16" s="220">
        <v>116</v>
      </c>
      <c r="G16" s="216">
        <f>SUM(H16:I16)</f>
        <v>0</v>
      </c>
      <c r="H16" s="220">
        <v>0</v>
      </c>
      <c r="I16" s="220">
        <v>0</v>
      </c>
      <c r="J16" s="216">
        <f>SUM(K16:L16)</f>
        <v>11</v>
      </c>
      <c r="K16" s="220">
        <v>7</v>
      </c>
      <c r="L16" s="220">
        <v>4</v>
      </c>
      <c r="M16" s="220">
        <v>75</v>
      </c>
      <c r="N16" s="220">
        <v>0</v>
      </c>
      <c r="O16" s="221">
        <v>6</v>
      </c>
      <c r="P16" s="216">
        <f>SUM(Q16:R16)</f>
        <v>5522</v>
      </c>
      <c r="Q16" s="218">
        <f>SUM(S16,U16,W16,Y16)</f>
        <v>2676</v>
      </c>
      <c r="R16" s="218">
        <f>SUM(T16,V16,X16,Z16)</f>
        <v>2846</v>
      </c>
      <c r="S16" s="220">
        <v>873</v>
      </c>
      <c r="T16" s="221">
        <v>865</v>
      </c>
      <c r="U16" s="221">
        <v>910</v>
      </c>
      <c r="V16" s="221">
        <v>920</v>
      </c>
      <c r="W16" s="221">
        <v>886</v>
      </c>
      <c r="X16" s="221">
        <v>979</v>
      </c>
      <c r="Y16" s="220">
        <v>7</v>
      </c>
      <c r="Z16" s="221">
        <v>82</v>
      </c>
      <c r="AA16" s="216">
        <f>SUM(AB16:AC16)</f>
        <v>0</v>
      </c>
      <c r="AB16" s="218">
        <f>SUM(AD16,AF16,AH16,AJ16)</f>
        <v>0</v>
      </c>
      <c r="AC16" s="218">
        <f>SUM(AE16,AG16,AI16,AK16)</f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0</v>
      </c>
      <c r="AI16" s="220">
        <v>0</v>
      </c>
      <c r="AJ16" s="220">
        <v>0</v>
      </c>
      <c r="AK16" s="220">
        <v>0</v>
      </c>
      <c r="AL16" s="216">
        <f>SUM(AM16:AN16)</f>
        <v>304</v>
      </c>
      <c r="AM16" s="221">
        <v>138</v>
      </c>
      <c r="AN16" s="222">
        <v>166</v>
      </c>
      <c r="AO16" s="511" t="s">
        <v>222</v>
      </c>
    </row>
    <row r="17" spans="1:41" s="509" customFormat="1" ht="9" customHeight="1" thickBot="1">
      <c r="A17" s="44"/>
      <c r="B17" s="78"/>
      <c r="C17" s="64"/>
      <c r="D17" s="71"/>
      <c r="E17" s="64"/>
      <c r="F17" s="64"/>
      <c r="G17" s="71"/>
      <c r="H17" s="95"/>
      <c r="I17" s="95"/>
      <c r="J17" s="71"/>
      <c r="K17" s="95"/>
      <c r="L17" s="95"/>
      <c r="M17" s="64"/>
      <c r="N17" s="95"/>
      <c r="O17" s="122"/>
      <c r="P17" s="71"/>
      <c r="Q17" s="64"/>
      <c r="R17" s="64"/>
      <c r="S17" s="223"/>
      <c r="T17" s="224"/>
      <c r="U17" s="224"/>
      <c r="V17" s="224"/>
      <c r="W17" s="224"/>
      <c r="X17" s="224"/>
      <c r="Y17" s="225"/>
      <c r="Z17" s="224"/>
      <c r="AA17" s="226"/>
      <c r="AB17" s="224"/>
      <c r="AC17" s="224"/>
      <c r="AD17" s="225"/>
      <c r="AE17" s="225"/>
      <c r="AF17" s="225"/>
      <c r="AG17" s="225"/>
      <c r="AH17" s="225"/>
      <c r="AI17" s="225"/>
      <c r="AJ17" s="225"/>
      <c r="AK17" s="225"/>
      <c r="AL17" s="226"/>
      <c r="AM17" s="227"/>
      <c r="AN17" s="228"/>
      <c r="AO17" s="525"/>
    </row>
    <row r="18" spans="1:41" s="509" customFormat="1" ht="12.75" customHeight="1">
      <c r="A18" s="499" t="s">
        <v>1088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506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4"/>
      <c r="AJ18" s="524"/>
      <c r="AK18" s="524"/>
      <c r="AL18" s="524"/>
      <c r="AM18" s="524"/>
      <c r="AN18" s="524"/>
      <c r="AO18" s="524"/>
    </row>
    <row r="19" spans="1:41">
      <c r="A19" s="509" t="s">
        <v>1089</v>
      </c>
      <c r="B19" s="482"/>
      <c r="C19" s="498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AK19" s="509"/>
    </row>
    <row r="20" spans="1:41">
      <c r="A20" s="509" t="s">
        <v>1090</v>
      </c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AK20" s="509"/>
    </row>
    <row r="21" spans="1:41">
      <c r="A21" s="482"/>
      <c r="B21" s="491"/>
      <c r="C21" s="491"/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92"/>
      <c r="Z21" s="492"/>
      <c r="AA21" s="491"/>
      <c r="AB21" s="491"/>
      <c r="AC21" s="491"/>
      <c r="AD21" s="482"/>
      <c r="AE21" s="492"/>
      <c r="AF21" s="482"/>
      <c r="AG21" s="492"/>
      <c r="AH21" s="492"/>
      <c r="AI21" s="492"/>
      <c r="AJ21" s="492"/>
      <c r="AK21" s="492"/>
      <c r="AL21" s="491"/>
      <c r="AM21" s="491"/>
      <c r="AN21" s="491"/>
      <c r="AO21" s="482"/>
    </row>
    <row r="22" spans="1:41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2"/>
      <c r="AN22" s="482"/>
      <c r="AO22" s="482"/>
    </row>
    <row r="23" spans="1:41">
      <c r="A23" s="482"/>
      <c r="B23" s="483"/>
      <c r="C23" s="484"/>
      <c r="D23" s="484"/>
      <c r="E23" s="484"/>
      <c r="F23" s="484"/>
      <c r="G23" s="484"/>
      <c r="H23" s="484"/>
      <c r="I23" s="484"/>
      <c r="J23" s="484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2"/>
      <c r="AL23" s="482"/>
      <c r="AM23" s="482"/>
      <c r="AN23" s="482"/>
      <c r="AO23" s="482"/>
    </row>
    <row r="24" spans="1:41">
      <c r="A24" s="482"/>
      <c r="B24" s="484"/>
      <c r="C24" s="484"/>
      <c r="D24" s="483"/>
      <c r="E24" s="484"/>
      <c r="F24" s="484"/>
      <c r="G24" s="483"/>
      <c r="H24" s="484"/>
      <c r="I24" s="484"/>
      <c r="J24" s="484"/>
      <c r="K24" s="484"/>
      <c r="L24" s="484"/>
      <c r="M24" s="483"/>
      <c r="N24" s="483"/>
      <c r="O24" s="483"/>
      <c r="P24" s="483"/>
      <c r="Q24" s="483"/>
      <c r="R24" s="484"/>
      <c r="S24" s="483"/>
      <c r="T24" s="485"/>
      <c r="U24" s="486"/>
      <c r="V24" s="486"/>
      <c r="W24" s="486"/>
      <c r="X24" s="486"/>
      <c r="Y24" s="486"/>
      <c r="Z24" s="486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2"/>
      <c r="AO24" s="484"/>
    </row>
    <row r="25" spans="1:41">
      <c r="A25" s="482"/>
      <c r="B25" s="484"/>
      <c r="C25" s="484"/>
      <c r="D25" s="483"/>
      <c r="E25" s="483"/>
      <c r="F25" s="483"/>
      <c r="G25" s="483"/>
      <c r="H25" s="483"/>
      <c r="I25" s="483"/>
      <c r="J25" s="483"/>
      <c r="K25" s="483"/>
      <c r="L25" s="483"/>
      <c r="M25" s="487"/>
      <c r="N25" s="487"/>
      <c r="O25" s="487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483"/>
      <c r="AL25" s="483"/>
      <c r="AM25" s="483"/>
      <c r="AN25" s="483"/>
      <c r="AO25" s="482"/>
    </row>
    <row r="26" spans="1:41">
      <c r="A26" s="482"/>
      <c r="B26" s="484"/>
      <c r="C26" s="484"/>
      <c r="D26" s="483"/>
      <c r="E26" s="483"/>
      <c r="F26" s="483"/>
      <c r="G26" s="483"/>
      <c r="H26" s="483"/>
      <c r="I26" s="483"/>
      <c r="J26" s="483"/>
      <c r="K26" s="483"/>
      <c r="L26" s="483"/>
      <c r="M26" s="488"/>
      <c r="N26" s="488"/>
      <c r="O26" s="488"/>
      <c r="P26" s="483"/>
      <c r="Q26" s="49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3"/>
      <c r="AL26" s="483"/>
      <c r="AM26" s="483"/>
      <c r="AN26" s="483"/>
      <c r="AO26" s="482"/>
    </row>
    <row r="27" spans="1:41">
      <c r="A27" s="482"/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90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2"/>
    </row>
    <row r="28" spans="1:41">
      <c r="A28" s="482"/>
      <c r="B28" s="491"/>
      <c r="C28" s="491"/>
      <c r="D28" s="482"/>
      <c r="E28" s="482"/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2"/>
      <c r="AN28" s="482"/>
      <c r="AO28" s="482"/>
    </row>
    <row r="29" spans="1:41">
      <c r="A29" s="482"/>
      <c r="B29" s="482"/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482"/>
      <c r="AI29" s="482"/>
      <c r="AJ29" s="482"/>
      <c r="AK29" s="482"/>
      <c r="AL29" s="482"/>
      <c r="AM29" s="482"/>
      <c r="AN29" s="482"/>
      <c r="AO29" s="482"/>
    </row>
    <row r="30" spans="1:41">
      <c r="A30" s="482"/>
      <c r="B30" s="482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94"/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2"/>
      <c r="AG30" s="482"/>
      <c r="AH30" s="482"/>
      <c r="AI30" s="482"/>
      <c r="AJ30" s="482"/>
      <c r="AK30" s="482"/>
      <c r="AL30" s="482"/>
      <c r="AM30" s="482"/>
      <c r="AN30" s="482"/>
      <c r="AO30" s="482"/>
    </row>
    <row r="31" spans="1:41">
      <c r="A31" s="482"/>
      <c r="B31" s="482"/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</row>
    <row r="32" spans="1:41">
      <c r="A32" s="482"/>
      <c r="B32" s="491"/>
      <c r="C32" s="491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482"/>
      <c r="AK32" s="482"/>
      <c r="AL32" s="482"/>
      <c r="AM32" s="482"/>
      <c r="AN32" s="482"/>
      <c r="AO32" s="482"/>
    </row>
    <row r="33" spans="1:41">
      <c r="A33" s="482"/>
      <c r="B33" s="482"/>
      <c r="C33" s="482"/>
      <c r="D33" s="482"/>
      <c r="E33" s="482"/>
      <c r="F33" s="482"/>
      <c r="G33" s="482"/>
      <c r="H33" s="482"/>
      <c r="I33" s="482"/>
      <c r="J33" s="482"/>
      <c r="K33" s="482"/>
      <c r="L33" s="482"/>
      <c r="M33" s="482"/>
      <c r="N33" s="482"/>
      <c r="O33" s="491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</row>
    <row r="34" spans="1:41">
      <c r="A34" s="482"/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</row>
    <row r="35" spans="1:41">
      <c r="A35" s="482"/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94"/>
      <c r="S35" s="482"/>
      <c r="T35" s="482"/>
      <c r="U35" s="482"/>
      <c r="V35" s="482"/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482"/>
      <c r="AI35" s="482"/>
      <c r="AJ35" s="482"/>
      <c r="AK35" s="482"/>
      <c r="AL35" s="482"/>
      <c r="AM35" s="482"/>
      <c r="AN35" s="482"/>
      <c r="AO35" s="482"/>
    </row>
    <row r="36" spans="1:41">
      <c r="A36" s="482"/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</row>
    <row r="37" spans="1:41">
      <c r="A37" s="482"/>
      <c r="B37" s="491"/>
      <c r="C37" s="491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</row>
    <row r="38" spans="1:41">
      <c r="A38" s="482"/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</row>
    <row r="39" spans="1:41">
      <c r="A39" s="482"/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94"/>
      <c r="S39" s="482"/>
      <c r="T39" s="482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82"/>
      <c r="AH39" s="482"/>
      <c r="AI39" s="482"/>
      <c r="AJ39" s="482"/>
      <c r="AK39" s="482"/>
      <c r="AL39" s="482"/>
      <c r="AM39" s="482"/>
      <c r="AN39" s="482"/>
      <c r="AO39" s="482"/>
    </row>
    <row r="40" spans="1:4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</row>
    <row r="41" spans="1:4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</row>
    <row r="42" spans="1:41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</row>
    <row r="43" spans="1:41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</row>
  </sheetData>
  <mergeCells count="36">
    <mergeCell ref="A5:A8"/>
    <mergeCell ref="B5:C8"/>
    <mergeCell ref="D5:L5"/>
    <mergeCell ref="M5:O5"/>
    <mergeCell ref="S5:AN5"/>
    <mergeCell ref="U7:V7"/>
    <mergeCell ref="AL7:AL8"/>
    <mergeCell ref="AM7:AM8"/>
    <mergeCell ref="AN7:AN8"/>
    <mergeCell ref="W7:X7"/>
    <mergeCell ref="Y7:Z7"/>
    <mergeCell ref="AA7:AC7"/>
    <mergeCell ref="AD7:AE7"/>
    <mergeCell ref="AF7:AG7"/>
    <mergeCell ref="AH7:AI7"/>
    <mergeCell ref="A1:R1"/>
    <mergeCell ref="S1:AO1"/>
    <mergeCell ref="A3:R3"/>
    <mergeCell ref="S3:AO3"/>
    <mergeCell ref="AL4:AO4"/>
    <mergeCell ref="AO5:AO8"/>
    <mergeCell ref="D6:L6"/>
    <mergeCell ref="M6:O6"/>
    <mergeCell ref="P6:R6"/>
    <mergeCell ref="S6:Z6"/>
    <mergeCell ref="AA6:AK6"/>
    <mergeCell ref="AL6:AN6"/>
    <mergeCell ref="D7:F7"/>
    <mergeCell ref="G7:I7"/>
    <mergeCell ref="J7:L7"/>
    <mergeCell ref="M7:M8"/>
    <mergeCell ref="N7:N8"/>
    <mergeCell ref="O7:O8"/>
    <mergeCell ref="P7:R7"/>
    <mergeCell ref="S7:T7"/>
    <mergeCell ref="AJ7:AK7"/>
  </mergeCells>
  <phoneticPr fontId="2"/>
  <pageMargins left="0.32" right="0.37" top="0.78740157480314965" bottom="0.78740157480314965" header="0.51181102362204722" footer="0.51181102362204722"/>
  <pageSetup paperSize="9" orientation="portrait" r:id="rId1"/>
  <headerFooter alignWithMargins="0"/>
  <ignoredErrors>
    <ignoredError sqref="J15:J16" formulaRange="1"/>
    <ignoredError sqref="Q15:R16 AB15:AC16" unlockedFormula="1"/>
    <ignoredError sqref="AL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115" zoomScaleNormal="115" workbookViewId="0">
      <selection sqref="A1:I1"/>
    </sheetView>
  </sheetViews>
  <sheetFormatPr defaultRowHeight="13.5"/>
  <cols>
    <col min="1" max="1" width="9.75" style="534" customWidth="1"/>
    <col min="2" max="9" width="11.375" style="534" customWidth="1"/>
    <col min="10" max="16384" width="9" style="534"/>
  </cols>
  <sheetData>
    <row r="1" spans="1:11" ht="17.25">
      <c r="A1" s="630" t="s">
        <v>1102</v>
      </c>
      <c r="B1" s="630"/>
      <c r="C1" s="630"/>
      <c r="D1" s="630"/>
      <c r="E1" s="630"/>
      <c r="F1" s="630"/>
      <c r="G1" s="630"/>
      <c r="H1" s="630"/>
      <c r="I1" s="630"/>
    </row>
    <row r="2" spans="1:11" ht="13.5" customHeight="1"/>
    <row r="3" spans="1:11" ht="15" customHeight="1">
      <c r="A3" s="533" t="s">
        <v>155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</row>
    <row r="4" spans="1:11" ht="15" customHeight="1" thickBot="1">
      <c r="A4" s="563" t="s">
        <v>462</v>
      </c>
      <c r="B4" s="563"/>
      <c r="C4" s="563"/>
      <c r="D4" s="563"/>
      <c r="E4" s="563"/>
      <c r="F4" s="563"/>
      <c r="G4" s="563"/>
      <c r="H4" s="563"/>
      <c r="I4" s="563"/>
    </row>
    <row r="5" spans="1:11" ht="10.35" customHeight="1">
      <c r="A5" s="631"/>
      <c r="B5" s="558" t="s">
        <v>201</v>
      </c>
      <c r="C5" s="551" t="s">
        <v>1094</v>
      </c>
      <c r="D5" s="558"/>
      <c r="E5" s="559"/>
      <c r="F5" s="636" t="s">
        <v>1092</v>
      </c>
      <c r="G5" s="557" t="s">
        <v>1093</v>
      </c>
      <c r="H5" s="558"/>
      <c r="I5" s="558"/>
      <c r="J5" s="280"/>
    </row>
    <row r="6" spans="1:11" ht="10.35" customHeight="1">
      <c r="A6" s="632"/>
      <c r="B6" s="633"/>
      <c r="C6" s="579"/>
      <c r="D6" s="588"/>
      <c r="E6" s="635"/>
      <c r="F6" s="545"/>
      <c r="G6" s="579"/>
      <c r="H6" s="588"/>
      <c r="I6" s="588"/>
      <c r="J6" s="280"/>
    </row>
    <row r="7" spans="1:11" ht="10.35" customHeight="1">
      <c r="A7" s="635" t="s">
        <v>1145</v>
      </c>
      <c r="B7" s="633"/>
      <c r="C7" s="579"/>
      <c r="D7" s="588"/>
      <c r="E7" s="635"/>
      <c r="F7" s="545"/>
      <c r="G7" s="579"/>
      <c r="H7" s="588"/>
      <c r="I7" s="588"/>
      <c r="J7" s="280"/>
    </row>
    <row r="8" spans="1:11" ht="10.35" customHeight="1">
      <c r="A8" s="635"/>
      <c r="B8" s="633"/>
      <c r="C8" s="560"/>
      <c r="D8" s="561"/>
      <c r="E8" s="562"/>
      <c r="F8" s="545"/>
      <c r="G8" s="560"/>
      <c r="H8" s="561"/>
      <c r="I8" s="561"/>
      <c r="J8" s="280"/>
    </row>
    <row r="9" spans="1:11" ht="10.35" customHeight="1">
      <c r="A9" s="637"/>
      <c r="B9" s="633"/>
      <c r="C9" s="593" t="s">
        <v>440</v>
      </c>
      <c r="D9" s="593" t="s">
        <v>272</v>
      </c>
      <c r="E9" s="593" t="s">
        <v>273</v>
      </c>
      <c r="F9" s="545"/>
      <c r="G9" s="593" t="s">
        <v>440</v>
      </c>
      <c r="H9" s="593" t="s">
        <v>272</v>
      </c>
      <c r="I9" s="541" t="s">
        <v>273</v>
      </c>
      <c r="J9" s="280"/>
    </row>
    <row r="10" spans="1:11" ht="10.35" customHeight="1">
      <c r="A10" s="638"/>
      <c r="B10" s="634"/>
      <c r="C10" s="593"/>
      <c r="D10" s="593"/>
      <c r="E10" s="593"/>
      <c r="F10" s="546"/>
      <c r="G10" s="593"/>
      <c r="H10" s="593"/>
      <c r="I10" s="541"/>
      <c r="J10" s="280"/>
    </row>
    <row r="11" spans="1:11" ht="26.45" customHeight="1">
      <c r="A11" s="539" t="s">
        <v>821</v>
      </c>
      <c r="B11" s="231">
        <v>1</v>
      </c>
      <c r="C11" s="231">
        <v>27</v>
      </c>
      <c r="D11" s="231">
        <v>14</v>
      </c>
      <c r="E11" s="231">
        <v>13</v>
      </c>
      <c r="F11" s="170">
        <v>17</v>
      </c>
      <c r="G11" s="170">
        <v>401</v>
      </c>
      <c r="H11" s="170" t="s">
        <v>454</v>
      </c>
      <c r="I11" s="170">
        <v>401</v>
      </c>
    </row>
    <row r="12" spans="1:11" ht="26.45" customHeight="1">
      <c r="A12" s="539" t="s">
        <v>703</v>
      </c>
      <c r="B12" s="231">
        <v>1</v>
      </c>
      <c r="C12" s="231">
        <v>24</v>
      </c>
      <c r="D12" s="231">
        <v>12</v>
      </c>
      <c r="E12" s="231">
        <v>12</v>
      </c>
      <c r="F12" s="170">
        <v>18</v>
      </c>
      <c r="G12" s="170">
        <v>371</v>
      </c>
      <c r="H12" s="170" t="s">
        <v>454</v>
      </c>
      <c r="I12" s="170">
        <v>371</v>
      </c>
    </row>
    <row r="13" spans="1:11" ht="26.45" customHeight="1">
      <c r="A13" s="539" t="s">
        <v>704</v>
      </c>
      <c r="B13" s="231">
        <v>1</v>
      </c>
      <c r="C13" s="231">
        <v>26</v>
      </c>
      <c r="D13" s="231">
        <v>15</v>
      </c>
      <c r="E13" s="231">
        <v>11</v>
      </c>
      <c r="F13" s="170">
        <v>18</v>
      </c>
      <c r="G13" s="170">
        <v>364</v>
      </c>
      <c r="H13" s="170" t="s">
        <v>454</v>
      </c>
      <c r="I13" s="170">
        <v>364</v>
      </c>
    </row>
    <row r="14" spans="1:11" ht="26.45" customHeight="1">
      <c r="A14" s="539" t="s">
        <v>822</v>
      </c>
      <c r="B14" s="231">
        <v>1</v>
      </c>
      <c r="C14" s="231">
        <v>25</v>
      </c>
      <c r="D14" s="231">
        <v>15</v>
      </c>
      <c r="E14" s="231">
        <v>10</v>
      </c>
      <c r="F14" s="170">
        <v>18</v>
      </c>
      <c r="G14" s="170">
        <v>384</v>
      </c>
      <c r="H14" s="170" t="s">
        <v>454</v>
      </c>
      <c r="I14" s="170">
        <v>384</v>
      </c>
    </row>
    <row r="15" spans="1:11" s="96" customFormat="1" ht="26.45" customHeight="1" thickBot="1">
      <c r="A15" s="529" t="s">
        <v>1144</v>
      </c>
      <c r="B15" s="148">
        <v>1</v>
      </c>
      <c r="C15" s="538">
        <f>D15+E15</f>
        <v>25</v>
      </c>
      <c r="D15" s="148">
        <v>15</v>
      </c>
      <c r="E15" s="148">
        <v>10</v>
      </c>
      <c r="F15" s="148">
        <v>20</v>
      </c>
      <c r="G15" s="538">
        <f>H15+I15</f>
        <v>357</v>
      </c>
      <c r="H15" s="148">
        <v>0</v>
      </c>
      <c r="I15" s="148">
        <v>357</v>
      </c>
    </row>
    <row r="16" spans="1:11" ht="12" customHeight="1">
      <c r="A16" s="566" t="s">
        <v>753</v>
      </c>
      <c r="B16" s="589"/>
      <c r="C16" s="589"/>
      <c r="D16" s="589"/>
      <c r="E16" s="589"/>
    </row>
    <row r="18" spans="2:9">
      <c r="B18" s="96"/>
      <c r="C18" s="96"/>
      <c r="D18" s="96"/>
      <c r="E18" s="96"/>
      <c r="F18" s="96"/>
      <c r="G18" s="96"/>
      <c r="H18" s="96"/>
      <c r="I18" s="96"/>
    </row>
  </sheetData>
  <mergeCells count="16">
    <mergeCell ref="A16:E16"/>
    <mergeCell ref="A1:I1"/>
    <mergeCell ref="A4:I4"/>
    <mergeCell ref="A5:A6"/>
    <mergeCell ref="B5:B10"/>
    <mergeCell ref="C5:E8"/>
    <mergeCell ref="F5:F10"/>
    <mergeCell ref="G5:I8"/>
    <mergeCell ref="A7:A8"/>
    <mergeCell ref="A9:A10"/>
    <mergeCell ref="C9:C10"/>
    <mergeCell ref="D9:D10"/>
    <mergeCell ref="E9:E10"/>
    <mergeCell ref="G9:G10"/>
    <mergeCell ref="H9:H10"/>
    <mergeCell ref="I9:I10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15" zoomScaleNormal="115" workbookViewId="0">
      <selection sqref="A1:O1"/>
    </sheetView>
  </sheetViews>
  <sheetFormatPr defaultRowHeight="13.5"/>
  <cols>
    <col min="1" max="1" width="9.75" style="534" customWidth="1"/>
    <col min="2" max="5" width="5.875" style="534" customWidth="1"/>
    <col min="6" max="6" width="7" style="534" customWidth="1"/>
    <col min="7" max="15" width="6.625" style="534" customWidth="1"/>
    <col min="16" max="16384" width="9" style="534"/>
  </cols>
  <sheetData>
    <row r="1" spans="1:15" ht="17.25">
      <c r="A1" s="630" t="s">
        <v>1095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</row>
    <row r="2" spans="1:15" ht="13.5" customHeight="1"/>
    <row r="3" spans="1:15" ht="15" customHeight="1">
      <c r="A3" s="533" t="s">
        <v>156</v>
      </c>
      <c r="F3" s="533"/>
    </row>
    <row r="4" spans="1:15" ht="15" customHeight="1" thickBot="1">
      <c r="A4" s="563" t="s">
        <v>462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</row>
    <row r="5" spans="1:15" ht="10.35" customHeight="1">
      <c r="A5" s="631" t="s">
        <v>775</v>
      </c>
      <c r="B5" s="544" t="s">
        <v>201</v>
      </c>
      <c r="C5" s="557" t="s">
        <v>1091</v>
      </c>
      <c r="D5" s="558"/>
      <c r="E5" s="559"/>
      <c r="F5" s="639" t="s">
        <v>1101</v>
      </c>
      <c r="G5" s="557" t="s">
        <v>248</v>
      </c>
      <c r="H5" s="558"/>
      <c r="I5" s="558"/>
      <c r="J5" s="558"/>
      <c r="K5" s="558"/>
      <c r="L5" s="558"/>
      <c r="M5" s="558"/>
      <c r="N5" s="558"/>
      <c r="O5" s="558"/>
    </row>
    <row r="6" spans="1:15" ht="10.35" customHeight="1">
      <c r="A6" s="632"/>
      <c r="B6" s="545"/>
      <c r="C6" s="579"/>
      <c r="D6" s="588"/>
      <c r="E6" s="635"/>
      <c r="F6" s="545"/>
      <c r="G6" s="560"/>
      <c r="H6" s="561"/>
      <c r="I6" s="561"/>
      <c r="J6" s="561"/>
      <c r="K6" s="561"/>
      <c r="L6" s="561"/>
      <c r="M6" s="561"/>
      <c r="N6" s="561"/>
      <c r="O6" s="561"/>
    </row>
    <row r="7" spans="1:15" ht="10.35" customHeight="1">
      <c r="A7" s="635" t="s">
        <v>776</v>
      </c>
      <c r="B7" s="545"/>
      <c r="C7" s="579" t="s">
        <v>242</v>
      </c>
      <c r="D7" s="588"/>
      <c r="E7" s="635"/>
      <c r="F7" s="545"/>
      <c r="G7" s="640" t="s">
        <v>250</v>
      </c>
      <c r="H7" s="641"/>
      <c r="I7" s="642"/>
      <c r="J7" s="640" t="s">
        <v>251</v>
      </c>
      <c r="K7" s="641"/>
      <c r="L7" s="642"/>
      <c r="M7" s="640" t="s">
        <v>424</v>
      </c>
      <c r="N7" s="641"/>
      <c r="O7" s="641"/>
    </row>
    <row r="8" spans="1:15" ht="10.35" customHeight="1">
      <c r="A8" s="635"/>
      <c r="B8" s="545"/>
      <c r="C8" s="560"/>
      <c r="D8" s="561"/>
      <c r="E8" s="562"/>
      <c r="F8" s="545"/>
      <c r="G8" s="560"/>
      <c r="H8" s="561"/>
      <c r="I8" s="562"/>
      <c r="J8" s="560"/>
      <c r="K8" s="561"/>
      <c r="L8" s="562"/>
      <c r="M8" s="560"/>
      <c r="N8" s="561"/>
      <c r="O8" s="561"/>
    </row>
    <row r="9" spans="1:15" ht="10.35" customHeight="1">
      <c r="A9" s="637" t="s">
        <v>461</v>
      </c>
      <c r="B9" s="545"/>
      <c r="C9" s="643" t="s">
        <v>440</v>
      </c>
      <c r="D9" s="643" t="s">
        <v>272</v>
      </c>
      <c r="E9" s="643" t="s">
        <v>273</v>
      </c>
      <c r="F9" s="545"/>
      <c r="G9" s="643" t="s">
        <v>440</v>
      </c>
      <c r="H9" s="643" t="s">
        <v>272</v>
      </c>
      <c r="I9" s="643" t="s">
        <v>273</v>
      </c>
      <c r="J9" s="643" t="s">
        <v>440</v>
      </c>
      <c r="K9" s="643" t="s">
        <v>272</v>
      </c>
      <c r="L9" s="643" t="s">
        <v>273</v>
      </c>
      <c r="M9" s="643" t="s">
        <v>440</v>
      </c>
      <c r="N9" s="643" t="s">
        <v>272</v>
      </c>
      <c r="O9" s="640" t="s">
        <v>273</v>
      </c>
    </row>
    <row r="10" spans="1:15" ht="10.35" customHeight="1">
      <c r="A10" s="638"/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60"/>
    </row>
    <row r="11" spans="1:15" ht="16.5" customHeight="1">
      <c r="A11" s="539" t="s">
        <v>821</v>
      </c>
      <c r="B11" s="132">
        <v>5</v>
      </c>
      <c r="C11" s="132">
        <v>1451</v>
      </c>
      <c r="D11" s="132">
        <v>1117</v>
      </c>
      <c r="E11" s="132">
        <v>334</v>
      </c>
      <c r="F11" s="138">
        <v>1944</v>
      </c>
      <c r="G11" s="138">
        <v>1598</v>
      </c>
      <c r="H11" s="138">
        <v>1126</v>
      </c>
      <c r="I11" s="138">
        <v>472</v>
      </c>
      <c r="J11" s="138">
        <v>11672</v>
      </c>
      <c r="K11" s="138">
        <v>5669</v>
      </c>
      <c r="L11" s="138">
        <v>6003</v>
      </c>
      <c r="M11" s="138">
        <v>369</v>
      </c>
      <c r="N11" s="138">
        <v>114</v>
      </c>
      <c r="O11" s="138">
        <v>255</v>
      </c>
    </row>
    <row r="12" spans="1:15" ht="16.5" customHeight="1">
      <c r="A12" s="539" t="s">
        <v>703</v>
      </c>
      <c r="B12" s="132">
        <v>5</v>
      </c>
      <c r="C12" s="132">
        <v>1449</v>
      </c>
      <c r="D12" s="132">
        <v>1094</v>
      </c>
      <c r="E12" s="132">
        <v>355</v>
      </c>
      <c r="F12" s="138">
        <v>2013</v>
      </c>
      <c r="G12" s="138">
        <v>1606</v>
      </c>
      <c r="H12" s="138">
        <v>1147</v>
      </c>
      <c r="I12" s="138">
        <v>459</v>
      </c>
      <c r="J12" s="138">
        <v>11427</v>
      </c>
      <c r="K12" s="138">
        <v>5544</v>
      </c>
      <c r="L12" s="138">
        <v>5883</v>
      </c>
      <c r="M12" s="138">
        <v>457</v>
      </c>
      <c r="N12" s="138">
        <v>149</v>
      </c>
      <c r="O12" s="138">
        <v>308</v>
      </c>
    </row>
    <row r="13" spans="1:15" ht="16.5" customHeight="1">
      <c r="A13" s="539" t="s">
        <v>704</v>
      </c>
      <c r="B13" s="132">
        <v>5</v>
      </c>
      <c r="C13" s="132">
        <v>1457</v>
      </c>
      <c r="D13" s="132">
        <v>1100</v>
      </c>
      <c r="E13" s="132">
        <v>357</v>
      </c>
      <c r="F13" s="138">
        <v>2055</v>
      </c>
      <c r="G13" s="138">
        <v>1612</v>
      </c>
      <c r="H13" s="138">
        <v>1136</v>
      </c>
      <c r="I13" s="138">
        <v>476</v>
      </c>
      <c r="J13" s="138">
        <v>11403</v>
      </c>
      <c r="K13" s="138">
        <v>5555</v>
      </c>
      <c r="L13" s="138">
        <v>5848</v>
      </c>
      <c r="M13" s="138">
        <v>455</v>
      </c>
      <c r="N13" s="138">
        <v>145</v>
      </c>
      <c r="O13" s="138">
        <v>310</v>
      </c>
    </row>
    <row r="14" spans="1:15" ht="16.5" customHeight="1">
      <c r="A14" s="539" t="s">
        <v>822</v>
      </c>
      <c r="B14" s="132">
        <v>5</v>
      </c>
      <c r="C14" s="132">
        <v>1429</v>
      </c>
      <c r="D14" s="132">
        <v>1081</v>
      </c>
      <c r="E14" s="132">
        <v>348</v>
      </c>
      <c r="F14" s="138">
        <v>2050</v>
      </c>
      <c r="G14" s="138">
        <v>1607</v>
      </c>
      <c r="H14" s="138">
        <v>1107</v>
      </c>
      <c r="I14" s="138">
        <v>500</v>
      </c>
      <c r="J14" s="138">
        <v>11286</v>
      </c>
      <c r="K14" s="138">
        <v>5496</v>
      </c>
      <c r="L14" s="138">
        <v>5790</v>
      </c>
      <c r="M14" s="138">
        <v>483</v>
      </c>
      <c r="N14" s="138">
        <v>167</v>
      </c>
      <c r="O14" s="138">
        <v>316</v>
      </c>
    </row>
    <row r="15" spans="1:15" ht="16.5" customHeight="1">
      <c r="A15" s="539" t="s">
        <v>1144</v>
      </c>
      <c r="B15" s="132">
        <f t="shared" ref="B15:O15" si="0">IF(SUM(B17:B18)=0,"-",SUM(B17:B18))</f>
        <v>5</v>
      </c>
      <c r="C15" s="132">
        <f t="shared" si="0"/>
        <v>1408</v>
      </c>
      <c r="D15" s="132">
        <f t="shared" si="0"/>
        <v>1059</v>
      </c>
      <c r="E15" s="132">
        <f t="shared" si="0"/>
        <v>349</v>
      </c>
      <c r="F15" s="132">
        <f t="shared" si="0"/>
        <v>2048</v>
      </c>
      <c r="G15" s="132">
        <f t="shared" si="0"/>
        <v>1612</v>
      </c>
      <c r="H15" s="132">
        <f t="shared" si="0"/>
        <v>1115</v>
      </c>
      <c r="I15" s="132">
        <f t="shared" si="0"/>
        <v>497</v>
      </c>
      <c r="J15" s="132">
        <f t="shared" si="0"/>
        <v>11260</v>
      </c>
      <c r="K15" s="132">
        <f t="shared" si="0"/>
        <v>5507</v>
      </c>
      <c r="L15" s="132">
        <f t="shared" si="0"/>
        <v>5753</v>
      </c>
      <c r="M15" s="132">
        <f t="shared" si="0"/>
        <v>468</v>
      </c>
      <c r="N15" s="132">
        <f t="shared" si="0"/>
        <v>182</v>
      </c>
      <c r="O15" s="132">
        <f t="shared" si="0"/>
        <v>286</v>
      </c>
    </row>
    <row r="16" spans="1:15" ht="16.5" customHeight="1">
      <c r="A16" s="536"/>
      <c r="B16" s="132"/>
      <c r="C16" s="132"/>
      <c r="D16" s="119"/>
      <c r="E16" s="119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1:15" ht="16.5" customHeight="1">
      <c r="A17" s="537" t="s">
        <v>200</v>
      </c>
      <c r="B17" s="119">
        <v>1</v>
      </c>
      <c r="C17" s="132">
        <f>SUM(D17:E17)</f>
        <v>1159</v>
      </c>
      <c r="D17" s="119">
        <v>920</v>
      </c>
      <c r="E17" s="119">
        <v>239</v>
      </c>
      <c r="F17" s="134">
        <v>1894</v>
      </c>
      <c r="G17" s="132">
        <f>SUM(H17:I17)</f>
        <v>1540</v>
      </c>
      <c r="H17" s="134">
        <v>1073</v>
      </c>
      <c r="I17" s="134">
        <v>467</v>
      </c>
      <c r="J17" s="132">
        <f>SUM(K17:L17)</f>
        <v>7502</v>
      </c>
      <c r="K17" s="134">
        <v>4505</v>
      </c>
      <c r="L17" s="134">
        <v>2997</v>
      </c>
      <c r="M17" s="132">
        <f>SUM(N17:O17)</f>
        <v>234</v>
      </c>
      <c r="N17" s="134">
        <v>100</v>
      </c>
      <c r="O17" s="134">
        <v>134</v>
      </c>
    </row>
    <row r="18" spans="1:15" ht="16.5" customHeight="1" thickBot="1">
      <c r="A18" s="44" t="s">
        <v>249</v>
      </c>
      <c r="B18" s="148">
        <v>4</v>
      </c>
      <c r="C18" s="538">
        <f>SUM(D18:E18)</f>
        <v>249</v>
      </c>
      <c r="D18" s="148">
        <v>139</v>
      </c>
      <c r="E18" s="148">
        <v>110</v>
      </c>
      <c r="F18" s="148">
        <v>154</v>
      </c>
      <c r="G18" s="538">
        <f>SUM(H18:I18)</f>
        <v>72</v>
      </c>
      <c r="H18" s="148">
        <v>42</v>
      </c>
      <c r="I18" s="148">
        <v>30</v>
      </c>
      <c r="J18" s="538">
        <f>SUM(K18:L18)</f>
        <v>3758</v>
      </c>
      <c r="K18" s="148">
        <v>1002</v>
      </c>
      <c r="L18" s="148">
        <v>2756</v>
      </c>
      <c r="M18" s="538">
        <f>SUM(N18:O18)</f>
        <v>234</v>
      </c>
      <c r="N18" s="148">
        <v>82</v>
      </c>
      <c r="O18" s="148">
        <v>152</v>
      </c>
    </row>
    <row r="19" spans="1:15" ht="13.5" customHeight="1">
      <c r="A19" s="535" t="s">
        <v>1096</v>
      </c>
      <c r="B19" s="535"/>
      <c r="C19" s="535"/>
      <c r="D19" s="535"/>
      <c r="E19" s="535"/>
      <c r="F19" s="535"/>
      <c r="G19" s="535"/>
      <c r="J19" s="533"/>
    </row>
  </sheetData>
  <mergeCells count="25">
    <mergeCell ref="L9:L10"/>
    <mergeCell ref="M9:M10"/>
    <mergeCell ref="N9:N10"/>
    <mergeCell ref="O9:O10"/>
    <mergeCell ref="G9:G10"/>
    <mergeCell ref="H9:H10"/>
    <mergeCell ref="I9:I10"/>
    <mergeCell ref="J9:J10"/>
    <mergeCell ref="K9:K10"/>
    <mergeCell ref="A1:O1"/>
    <mergeCell ref="A4:O4"/>
    <mergeCell ref="A5:A6"/>
    <mergeCell ref="B5:B10"/>
    <mergeCell ref="C5:E6"/>
    <mergeCell ref="F5:F10"/>
    <mergeCell ref="G5:O6"/>
    <mergeCell ref="A7:A8"/>
    <mergeCell ref="C7:E8"/>
    <mergeCell ref="G7:I8"/>
    <mergeCell ref="J7:L8"/>
    <mergeCell ref="M7:O8"/>
    <mergeCell ref="A9:A10"/>
    <mergeCell ref="C9:C10"/>
    <mergeCell ref="D9:D10"/>
    <mergeCell ref="E9:E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7:C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="115" zoomScaleNormal="115" workbookViewId="0">
      <pane xSplit="1" ySplit="8" topLeftCell="B9" activePane="bottomRight" state="frozen"/>
      <selection sqref="A1:L1"/>
      <selection pane="topRight" sqref="A1:L1"/>
      <selection pane="bottomLeft" sqref="A1:L1"/>
      <selection pane="bottomRight" sqref="A1:I1"/>
    </sheetView>
  </sheetViews>
  <sheetFormatPr defaultRowHeight="13.5"/>
  <cols>
    <col min="1" max="1" width="16.25" style="362" customWidth="1"/>
    <col min="2" max="9" width="9.25" style="362" customWidth="1"/>
    <col min="10" max="10" width="16.25" style="362" customWidth="1"/>
    <col min="11" max="18" width="9.25" style="362" customWidth="1"/>
    <col min="19" max="16384" width="9" style="128"/>
  </cols>
  <sheetData>
    <row r="1" spans="1:18" ht="17.25">
      <c r="A1" s="644" t="s">
        <v>743</v>
      </c>
      <c r="B1" s="644"/>
      <c r="C1" s="644"/>
      <c r="D1" s="644"/>
      <c r="E1" s="644"/>
      <c r="F1" s="644"/>
      <c r="G1" s="644"/>
      <c r="H1" s="644"/>
      <c r="I1" s="644"/>
      <c r="J1" s="645" t="s">
        <v>657</v>
      </c>
      <c r="K1" s="645"/>
      <c r="L1" s="645"/>
      <c r="M1" s="645"/>
      <c r="N1" s="645"/>
      <c r="O1" s="645"/>
      <c r="P1" s="645"/>
      <c r="Q1" s="645"/>
      <c r="R1" s="645"/>
    </row>
    <row r="2" spans="1:18" ht="15" customHeight="1">
      <c r="D2" s="132"/>
    </row>
    <row r="3" spans="1:18" ht="15" customHeight="1">
      <c r="A3" s="646" t="s">
        <v>779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</row>
    <row r="4" spans="1:18" ht="1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8" ht="15" customHeight="1">
      <c r="A5" s="647" t="s">
        <v>546</v>
      </c>
      <c r="B5" s="647"/>
      <c r="C5" s="647"/>
      <c r="D5" s="647"/>
      <c r="E5" s="647"/>
      <c r="F5" s="647"/>
      <c r="G5" s="647"/>
      <c r="H5" s="647"/>
      <c r="I5" s="647"/>
      <c r="J5" s="647" t="s">
        <v>547</v>
      </c>
      <c r="K5" s="647"/>
      <c r="L5" s="647"/>
      <c r="M5" s="647"/>
      <c r="N5" s="647"/>
      <c r="O5" s="647"/>
      <c r="P5" s="647"/>
      <c r="Q5" s="647"/>
      <c r="R5" s="647"/>
    </row>
    <row r="6" spans="1:18" ht="15" customHeight="1" thickBot="1">
      <c r="A6" s="651" t="s">
        <v>462</v>
      </c>
      <c r="B6" s="651"/>
      <c r="C6" s="651"/>
      <c r="D6" s="651"/>
      <c r="E6" s="651"/>
      <c r="F6" s="651"/>
      <c r="G6" s="651"/>
      <c r="H6" s="651"/>
      <c r="I6" s="651"/>
      <c r="J6" s="651" t="s">
        <v>462</v>
      </c>
      <c r="K6" s="651"/>
      <c r="L6" s="651"/>
      <c r="M6" s="651"/>
      <c r="N6" s="651"/>
      <c r="O6" s="651"/>
      <c r="P6" s="651"/>
      <c r="Q6" s="651"/>
      <c r="R6" s="651"/>
    </row>
    <row r="7" spans="1:18" ht="22.5" customHeight="1">
      <c r="A7" s="652" t="s">
        <v>658</v>
      </c>
      <c r="B7" s="654" t="s">
        <v>486</v>
      </c>
      <c r="C7" s="656" t="s">
        <v>300</v>
      </c>
      <c r="D7" s="656"/>
      <c r="E7" s="657"/>
      <c r="F7" s="129" t="s">
        <v>302</v>
      </c>
      <c r="G7" s="656" t="s">
        <v>315</v>
      </c>
      <c r="H7" s="656"/>
      <c r="I7" s="656"/>
      <c r="J7" s="652" t="s">
        <v>659</v>
      </c>
      <c r="K7" s="654" t="s">
        <v>486</v>
      </c>
      <c r="L7" s="656" t="s">
        <v>300</v>
      </c>
      <c r="M7" s="656"/>
      <c r="N7" s="657"/>
      <c r="O7" s="129" t="s">
        <v>302</v>
      </c>
      <c r="P7" s="656" t="s">
        <v>315</v>
      </c>
      <c r="Q7" s="656"/>
      <c r="R7" s="656"/>
    </row>
    <row r="8" spans="1:18" ht="22.5" customHeight="1">
      <c r="A8" s="653"/>
      <c r="B8" s="655"/>
      <c r="C8" s="129" t="s">
        <v>301</v>
      </c>
      <c r="D8" s="364" t="s">
        <v>272</v>
      </c>
      <c r="E8" s="364" t="s">
        <v>273</v>
      </c>
      <c r="F8" s="364" t="s">
        <v>303</v>
      </c>
      <c r="G8" s="364" t="s">
        <v>301</v>
      </c>
      <c r="H8" s="364" t="s">
        <v>272</v>
      </c>
      <c r="I8" s="130" t="s">
        <v>273</v>
      </c>
      <c r="J8" s="653"/>
      <c r="K8" s="655"/>
      <c r="L8" s="129" t="s">
        <v>301</v>
      </c>
      <c r="M8" s="364" t="s">
        <v>272</v>
      </c>
      <c r="N8" s="364" t="s">
        <v>273</v>
      </c>
      <c r="O8" s="364" t="s">
        <v>303</v>
      </c>
      <c r="P8" s="364" t="s">
        <v>301</v>
      </c>
      <c r="Q8" s="364" t="s">
        <v>272</v>
      </c>
      <c r="R8" s="130" t="s">
        <v>273</v>
      </c>
    </row>
    <row r="9" spans="1:18" ht="16.5" customHeight="1">
      <c r="A9" s="131" t="s">
        <v>1066</v>
      </c>
      <c r="B9" s="152">
        <v>2</v>
      </c>
      <c r="C9" s="367">
        <v>11</v>
      </c>
      <c r="D9" s="132">
        <v>6</v>
      </c>
      <c r="E9" s="132">
        <v>5</v>
      </c>
      <c r="F9" s="132">
        <v>2</v>
      </c>
      <c r="G9" s="132">
        <v>108</v>
      </c>
      <c r="H9" s="132">
        <v>82</v>
      </c>
      <c r="I9" s="132">
        <v>26</v>
      </c>
      <c r="J9" s="131" t="s">
        <v>1066</v>
      </c>
      <c r="K9" s="152">
        <v>20</v>
      </c>
      <c r="L9" s="367">
        <v>215</v>
      </c>
      <c r="M9" s="132">
        <v>100</v>
      </c>
      <c r="N9" s="132">
        <v>115</v>
      </c>
      <c r="O9" s="132">
        <v>77</v>
      </c>
      <c r="P9" s="132">
        <v>3204</v>
      </c>
      <c r="Q9" s="132">
        <v>1599</v>
      </c>
      <c r="R9" s="132">
        <v>1605</v>
      </c>
    </row>
    <row r="10" spans="1:18" ht="16.5" customHeight="1">
      <c r="A10" s="133" t="s">
        <v>674</v>
      </c>
      <c r="B10" s="152">
        <v>2</v>
      </c>
      <c r="C10" s="138">
        <v>12</v>
      </c>
      <c r="D10" s="132">
        <v>7</v>
      </c>
      <c r="E10" s="132">
        <v>5</v>
      </c>
      <c r="F10" s="132">
        <v>3</v>
      </c>
      <c r="G10" s="132">
        <v>131</v>
      </c>
      <c r="H10" s="132">
        <v>104</v>
      </c>
      <c r="I10" s="132">
        <v>27</v>
      </c>
      <c r="J10" s="133" t="s">
        <v>674</v>
      </c>
      <c r="K10" s="152">
        <v>20</v>
      </c>
      <c r="L10" s="138">
        <v>208</v>
      </c>
      <c r="M10" s="132">
        <v>97</v>
      </c>
      <c r="N10" s="132">
        <v>111</v>
      </c>
      <c r="O10" s="132">
        <v>76</v>
      </c>
      <c r="P10" s="132">
        <v>2927</v>
      </c>
      <c r="Q10" s="132">
        <v>1410</v>
      </c>
      <c r="R10" s="132">
        <v>1517</v>
      </c>
    </row>
    <row r="11" spans="1:18" ht="16.5" customHeight="1">
      <c r="A11" s="133" t="s">
        <v>675</v>
      </c>
      <c r="B11" s="152">
        <v>2</v>
      </c>
      <c r="C11" s="138">
        <v>12</v>
      </c>
      <c r="D11" s="132">
        <v>6</v>
      </c>
      <c r="E11" s="132">
        <v>6</v>
      </c>
      <c r="F11" s="132">
        <v>5</v>
      </c>
      <c r="G11" s="132">
        <v>119</v>
      </c>
      <c r="H11" s="132">
        <v>83</v>
      </c>
      <c r="I11" s="132">
        <v>36</v>
      </c>
      <c r="J11" s="133" t="s">
        <v>675</v>
      </c>
      <c r="K11" s="152">
        <v>20</v>
      </c>
      <c r="L11" s="138">
        <v>199</v>
      </c>
      <c r="M11" s="132">
        <v>81</v>
      </c>
      <c r="N11" s="132">
        <v>118</v>
      </c>
      <c r="O11" s="132">
        <v>68</v>
      </c>
      <c r="P11" s="132">
        <v>2655</v>
      </c>
      <c r="Q11" s="132">
        <v>1273</v>
      </c>
      <c r="R11" s="132">
        <v>1382</v>
      </c>
    </row>
    <row r="12" spans="1:18" ht="16.5" customHeight="1">
      <c r="A12" s="133" t="s">
        <v>1067</v>
      </c>
      <c r="B12" s="152">
        <v>2</v>
      </c>
      <c r="C12" s="138">
        <v>12</v>
      </c>
      <c r="D12" s="132">
        <v>6</v>
      </c>
      <c r="E12" s="132">
        <v>6</v>
      </c>
      <c r="F12" s="132">
        <v>5</v>
      </c>
      <c r="G12" s="132">
        <v>133</v>
      </c>
      <c r="H12" s="132">
        <v>107</v>
      </c>
      <c r="I12" s="132">
        <v>26</v>
      </c>
      <c r="J12" s="133" t="s">
        <v>1067</v>
      </c>
      <c r="K12" s="152">
        <v>20</v>
      </c>
      <c r="L12" s="138">
        <v>194</v>
      </c>
      <c r="M12" s="132">
        <v>78</v>
      </c>
      <c r="N12" s="132">
        <v>116</v>
      </c>
      <c r="O12" s="132">
        <v>56</v>
      </c>
      <c r="P12" s="132">
        <v>2548</v>
      </c>
      <c r="Q12" s="132">
        <v>1178</v>
      </c>
      <c r="R12" s="132">
        <v>1370</v>
      </c>
    </row>
    <row r="13" spans="1:18" ht="16.5" customHeight="1" thickBot="1">
      <c r="A13" s="133" t="s">
        <v>1069</v>
      </c>
      <c r="B13" s="155">
        <v>2</v>
      </c>
      <c r="C13" s="363">
        <f>SUM(D13:E13)</f>
        <v>11</v>
      </c>
      <c r="D13" s="119">
        <v>7</v>
      </c>
      <c r="E13" s="119">
        <v>4</v>
      </c>
      <c r="F13" s="119">
        <v>4</v>
      </c>
      <c r="G13" s="132">
        <f>SUM(H13:I13)</f>
        <v>133</v>
      </c>
      <c r="H13" s="119">
        <v>101</v>
      </c>
      <c r="I13" s="119">
        <v>32</v>
      </c>
      <c r="J13" s="133" t="s">
        <v>1068</v>
      </c>
      <c r="K13" s="155">
        <v>18</v>
      </c>
      <c r="L13" s="148">
        <f>SUM(M13:N13)</f>
        <v>179</v>
      </c>
      <c r="M13" s="119">
        <v>69</v>
      </c>
      <c r="N13" s="119">
        <v>110</v>
      </c>
      <c r="O13" s="119">
        <v>54</v>
      </c>
      <c r="P13" s="119">
        <f>SUM(Q13:R13)</f>
        <v>2424</v>
      </c>
      <c r="Q13" s="119">
        <v>1097</v>
      </c>
      <c r="R13" s="119">
        <v>1327</v>
      </c>
    </row>
    <row r="14" spans="1:18" ht="14.25" customHeight="1">
      <c r="A14" s="648" t="s">
        <v>780</v>
      </c>
      <c r="B14" s="648"/>
      <c r="C14" s="649"/>
      <c r="D14" s="650"/>
      <c r="E14" s="650"/>
      <c r="F14" s="650"/>
      <c r="G14" s="650"/>
      <c r="H14" s="650"/>
      <c r="I14" s="650"/>
      <c r="J14" s="648" t="s">
        <v>780</v>
      </c>
      <c r="K14" s="648"/>
      <c r="L14" s="649"/>
      <c r="M14" s="650"/>
      <c r="N14" s="650"/>
      <c r="O14" s="650"/>
      <c r="P14" s="650"/>
      <c r="Q14" s="650"/>
      <c r="R14" s="650"/>
    </row>
  </sheetData>
  <mergeCells count="18">
    <mergeCell ref="A14:I14"/>
    <mergeCell ref="J14:R14"/>
    <mergeCell ref="A6:I6"/>
    <mergeCell ref="J6:R6"/>
    <mergeCell ref="A7:A8"/>
    <mergeCell ref="B7:B8"/>
    <mergeCell ref="C7:E7"/>
    <mergeCell ref="G7:I7"/>
    <mergeCell ref="J7:J8"/>
    <mergeCell ref="K7:K8"/>
    <mergeCell ref="L7:N7"/>
    <mergeCell ref="P7:R7"/>
    <mergeCell ref="A1:I1"/>
    <mergeCell ref="J1:R1"/>
    <mergeCell ref="A3:I3"/>
    <mergeCell ref="J3:R3"/>
    <mergeCell ref="A5:I5"/>
    <mergeCell ref="J5:R5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3" formulaRange="1"/>
    <ignoredError sqref="L13 P13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showGridLines="0" zoomScale="115" zoomScaleNormal="115" workbookViewId="0">
      <pane xSplit="3" ySplit="1" topLeftCell="D2" activePane="bottomRight" state="frozen"/>
      <selection sqref="A1:L1"/>
      <selection pane="topRight" sqref="A1:L1"/>
      <selection pane="bottomLeft" sqref="A1:L1"/>
      <selection pane="bottomRight" sqref="A1:U1"/>
    </sheetView>
  </sheetViews>
  <sheetFormatPr defaultRowHeight="13.5"/>
  <cols>
    <col min="1" max="1" width="6.625" style="352" customWidth="1"/>
    <col min="2" max="2" width="6.25" style="352" customWidth="1"/>
    <col min="3" max="8" width="4.125" style="352" customWidth="1"/>
    <col min="9" max="41" width="4.125" style="355" customWidth="1"/>
    <col min="42" max="42" width="8.75" style="355" customWidth="1"/>
    <col min="43" max="16384" width="9" style="355"/>
  </cols>
  <sheetData>
    <row r="1" spans="1:42" ht="17.25">
      <c r="A1" s="565" t="s">
        <v>744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98" t="s">
        <v>657</v>
      </c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</row>
    <row r="2" spans="1:42" ht="8.25" customHeight="1">
      <c r="A2" s="365"/>
      <c r="B2" s="365"/>
      <c r="C2" s="365"/>
      <c r="D2" s="365"/>
      <c r="E2" s="365"/>
      <c r="F2" s="365"/>
      <c r="G2" s="365"/>
      <c r="H2" s="365"/>
    </row>
    <row r="3" spans="1:42" ht="15" customHeight="1">
      <c r="A3" s="571" t="s">
        <v>589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</row>
    <row r="4" spans="1:42" ht="15" customHeight="1" thickBot="1">
      <c r="A4" s="563"/>
      <c r="B4" s="563"/>
      <c r="C4" s="563"/>
      <c r="D4" s="563"/>
      <c r="E4" s="563"/>
      <c r="F4" s="563"/>
      <c r="G4" s="563"/>
      <c r="H4" s="563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7"/>
      <c r="AP4" s="351" t="s">
        <v>660</v>
      </c>
    </row>
    <row r="5" spans="1:42" ht="22.5" customHeight="1">
      <c r="A5" s="562" t="s">
        <v>661</v>
      </c>
      <c r="B5" s="556" t="s">
        <v>681</v>
      </c>
      <c r="C5" s="579" t="s">
        <v>662</v>
      </c>
      <c r="D5" s="588"/>
      <c r="E5" s="635"/>
      <c r="F5" s="546" t="s">
        <v>663</v>
      </c>
      <c r="G5" s="546"/>
      <c r="H5" s="546"/>
      <c r="I5" s="658" t="s">
        <v>664</v>
      </c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60"/>
      <c r="W5" s="660"/>
      <c r="X5" s="661" t="s">
        <v>665</v>
      </c>
      <c r="Y5" s="661"/>
      <c r="Z5" s="661"/>
      <c r="AA5" s="661"/>
      <c r="AB5" s="661"/>
      <c r="AC5" s="661"/>
      <c r="AD5" s="661"/>
      <c r="AE5" s="661"/>
      <c r="AF5" s="661"/>
      <c r="AG5" s="662" t="s">
        <v>270</v>
      </c>
      <c r="AH5" s="662"/>
      <c r="AI5" s="662"/>
      <c r="AJ5" s="662"/>
      <c r="AK5" s="662"/>
      <c r="AL5" s="662"/>
      <c r="AM5" s="662"/>
      <c r="AN5" s="662"/>
      <c r="AO5" s="662"/>
      <c r="AP5" s="550" t="s">
        <v>666</v>
      </c>
    </row>
    <row r="6" spans="1:42" ht="22.5" customHeight="1">
      <c r="A6" s="542"/>
      <c r="B6" s="542"/>
      <c r="C6" s="560"/>
      <c r="D6" s="561"/>
      <c r="E6" s="562"/>
      <c r="F6" s="593"/>
      <c r="G6" s="593"/>
      <c r="H6" s="593"/>
      <c r="I6" s="546" t="s">
        <v>326</v>
      </c>
      <c r="J6" s="546"/>
      <c r="K6" s="546"/>
      <c r="L6" s="546" t="s">
        <v>667</v>
      </c>
      <c r="M6" s="546"/>
      <c r="N6" s="546" t="s">
        <v>668</v>
      </c>
      <c r="O6" s="546"/>
      <c r="P6" s="546" t="s">
        <v>669</v>
      </c>
      <c r="Q6" s="546"/>
      <c r="R6" s="593" t="s">
        <v>693</v>
      </c>
      <c r="S6" s="593"/>
      <c r="T6" s="543" t="s">
        <v>694</v>
      </c>
      <c r="U6" s="543"/>
      <c r="V6" s="588" t="s">
        <v>695</v>
      </c>
      <c r="W6" s="588"/>
      <c r="X6" s="593" t="s">
        <v>301</v>
      </c>
      <c r="Y6" s="593"/>
      <c r="Z6" s="593"/>
      <c r="AA6" s="593" t="s">
        <v>667</v>
      </c>
      <c r="AB6" s="664"/>
      <c r="AC6" s="593" t="s">
        <v>668</v>
      </c>
      <c r="AD6" s="593"/>
      <c r="AE6" s="593" t="s">
        <v>669</v>
      </c>
      <c r="AF6" s="664"/>
      <c r="AG6" s="593" t="s">
        <v>301</v>
      </c>
      <c r="AH6" s="593"/>
      <c r="AI6" s="593"/>
      <c r="AJ6" s="593" t="s">
        <v>667</v>
      </c>
      <c r="AK6" s="593"/>
      <c r="AL6" s="593" t="s">
        <v>668</v>
      </c>
      <c r="AM6" s="593"/>
      <c r="AN6" s="593" t="s">
        <v>669</v>
      </c>
      <c r="AO6" s="593"/>
      <c r="AP6" s="543"/>
    </row>
    <row r="7" spans="1:42" ht="22.5" customHeight="1">
      <c r="A7" s="542"/>
      <c r="B7" s="542"/>
      <c r="C7" s="360" t="s">
        <v>466</v>
      </c>
      <c r="D7" s="360" t="s">
        <v>272</v>
      </c>
      <c r="E7" s="360" t="s">
        <v>273</v>
      </c>
      <c r="F7" s="360" t="s">
        <v>466</v>
      </c>
      <c r="G7" s="360" t="s">
        <v>272</v>
      </c>
      <c r="H7" s="360" t="s">
        <v>273</v>
      </c>
      <c r="I7" s="360" t="s">
        <v>466</v>
      </c>
      <c r="J7" s="360" t="s">
        <v>272</v>
      </c>
      <c r="K7" s="360" t="s">
        <v>273</v>
      </c>
      <c r="L7" s="360" t="s">
        <v>272</v>
      </c>
      <c r="M7" s="360" t="s">
        <v>273</v>
      </c>
      <c r="N7" s="360" t="s">
        <v>272</v>
      </c>
      <c r="O7" s="360" t="s">
        <v>273</v>
      </c>
      <c r="P7" s="360" t="s">
        <v>272</v>
      </c>
      <c r="Q7" s="360" t="s">
        <v>273</v>
      </c>
      <c r="R7" s="360" t="s">
        <v>272</v>
      </c>
      <c r="S7" s="360" t="s">
        <v>273</v>
      </c>
      <c r="T7" s="359" t="s">
        <v>272</v>
      </c>
      <c r="U7" s="353" t="s">
        <v>273</v>
      </c>
      <c r="V7" s="354" t="s">
        <v>272</v>
      </c>
      <c r="W7" s="361" t="s">
        <v>273</v>
      </c>
      <c r="X7" s="360" t="s">
        <v>466</v>
      </c>
      <c r="Y7" s="360" t="s">
        <v>272</v>
      </c>
      <c r="Z7" s="360" t="s">
        <v>273</v>
      </c>
      <c r="AA7" s="360" t="s">
        <v>272</v>
      </c>
      <c r="AB7" s="360" t="s">
        <v>273</v>
      </c>
      <c r="AC7" s="360" t="s">
        <v>272</v>
      </c>
      <c r="AD7" s="360" t="s">
        <v>273</v>
      </c>
      <c r="AE7" s="360" t="s">
        <v>272</v>
      </c>
      <c r="AF7" s="360" t="s">
        <v>273</v>
      </c>
      <c r="AG7" s="360" t="s">
        <v>466</v>
      </c>
      <c r="AH7" s="360" t="s">
        <v>272</v>
      </c>
      <c r="AI7" s="360" t="s">
        <v>273</v>
      </c>
      <c r="AJ7" s="360" t="s">
        <v>272</v>
      </c>
      <c r="AK7" s="360" t="s">
        <v>273</v>
      </c>
      <c r="AL7" s="360" t="s">
        <v>272</v>
      </c>
      <c r="AM7" s="360" t="s">
        <v>273</v>
      </c>
      <c r="AN7" s="360" t="s">
        <v>272</v>
      </c>
      <c r="AO7" s="360" t="s">
        <v>273</v>
      </c>
      <c r="AP7" s="543"/>
    </row>
    <row r="8" spans="1:42" ht="16.5" customHeight="1">
      <c r="A8" s="366" t="s">
        <v>1070</v>
      </c>
      <c r="B8" s="138" t="s">
        <v>676</v>
      </c>
      <c r="C8" s="138">
        <v>219</v>
      </c>
      <c r="D8" s="138">
        <v>84</v>
      </c>
      <c r="E8" s="138">
        <v>135</v>
      </c>
      <c r="F8" s="138">
        <v>397</v>
      </c>
      <c r="G8" s="138">
        <v>261</v>
      </c>
      <c r="H8" s="138">
        <v>136</v>
      </c>
      <c r="I8" s="138">
        <v>110</v>
      </c>
      <c r="J8" s="138">
        <v>76</v>
      </c>
      <c r="K8" s="138">
        <v>34</v>
      </c>
      <c r="L8" s="138">
        <v>7</v>
      </c>
      <c r="M8" s="138">
        <v>8</v>
      </c>
      <c r="N8" s="138">
        <v>14</v>
      </c>
      <c r="O8" s="138">
        <v>5</v>
      </c>
      <c r="P8" s="138">
        <v>14</v>
      </c>
      <c r="Q8" s="138">
        <v>3</v>
      </c>
      <c r="R8" s="138">
        <v>13</v>
      </c>
      <c r="S8" s="138">
        <v>6</v>
      </c>
      <c r="T8" s="367">
        <v>13</v>
      </c>
      <c r="U8" s="138">
        <v>9</v>
      </c>
      <c r="V8" s="367">
        <v>15</v>
      </c>
      <c r="W8" s="367">
        <v>3</v>
      </c>
      <c r="X8" s="138">
        <v>89</v>
      </c>
      <c r="Y8" s="138">
        <v>59</v>
      </c>
      <c r="Z8" s="138">
        <v>30</v>
      </c>
      <c r="AA8" s="138">
        <v>17</v>
      </c>
      <c r="AB8" s="138">
        <v>4</v>
      </c>
      <c r="AC8" s="138">
        <v>22</v>
      </c>
      <c r="AD8" s="138">
        <v>13</v>
      </c>
      <c r="AE8" s="138">
        <v>20</v>
      </c>
      <c r="AF8" s="138">
        <v>13</v>
      </c>
      <c r="AG8" s="138">
        <v>198</v>
      </c>
      <c r="AH8" s="138">
        <v>126</v>
      </c>
      <c r="AI8" s="138">
        <v>72</v>
      </c>
      <c r="AJ8" s="138">
        <v>44</v>
      </c>
      <c r="AK8" s="138">
        <v>23</v>
      </c>
      <c r="AL8" s="138">
        <v>35</v>
      </c>
      <c r="AM8" s="138">
        <v>26</v>
      </c>
      <c r="AN8" s="138">
        <v>47</v>
      </c>
      <c r="AO8" s="133">
        <v>23</v>
      </c>
      <c r="AP8" s="359" t="s">
        <v>678</v>
      </c>
    </row>
    <row r="9" spans="1:42" ht="16.5" customHeight="1">
      <c r="A9" s="366" t="s">
        <v>670</v>
      </c>
      <c r="B9" s="138" t="s">
        <v>677</v>
      </c>
      <c r="C9" s="138">
        <v>170</v>
      </c>
      <c r="D9" s="138">
        <v>69</v>
      </c>
      <c r="E9" s="138">
        <v>101</v>
      </c>
      <c r="F9" s="138">
        <v>297</v>
      </c>
      <c r="G9" s="138">
        <v>188</v>
      </c>
      <c r="H9" s="138">
        <v>109</v>
      </c>
      <c r="I9" s="138">
        <v>77</v>
      </c>
      <c r="J9" s="138">
        <v>45</v>
      </c>
      <c r="K9" s="138">
        <v>32</v>
      </c>
      <c r="L9" s="138">
        <v>5</v>
      </c>
      <c r="M9" s="138">
        <v>9</v>
      </c>
      <c r="N9" s="138">
        <v>5</v>
      </c>
      <c r="O9" s="138">
        <v>5</v>
      </c>
      <c r="P9" s="138">
        <v>9</v>
      </c>
      <c r="Q9" s="138">
        <v>2</v>
      </c>
      <c r="R9" s="138">
        <v>8</v>
      </c>
      <c r="S9" s="138">
        <v>3</v>
      </c>
      <c r="T9" s="138">
        <v>10</v>
      </c>
      <c r="U9" s="138">
        <v>6</v>
      </c>
      <c r="V9" s="138">
        <v>8</v>
      </c>
      <c r="W9" s="138">
        <v>7</v>
      </c>
      <c r="X9" s="138">
        <v>64</v>
      </c>
      <c r="Y9" s="138">
        <v>42</v>
      </c>
      <c r="Z9" s="138">
        <v>22</v>
      </c>
      <c r="AA9" s="138">
        <v>16</v>
      </c>
      <c r="AB9" s="138">
        <v>8</v>
      </c>
      <c r="AC9" s="138">
        <v>14</v>
      </c>
      <c r="AD9" s="138">
        <v>4</v>
      </c>
      <c r="AE9" s="138">
        <v>12</v>
      </c>
      <c r="AF9" s="138">
        <v>10</v>
      </c>
      <c r="AG9" s="138">
        <v>156</v>
      </c>
      <c r="AH9" s="138">
        <v>101</v>
      </c>
      <c r="AI9" s="138">
        <v>55</v>
      </c>
      <c r="AJ9" s="138">
        <v>28</v>
      </c>
      <c r="AK9" s="138">
        <v>14</v>
      </c>
      <c r="AL9" s="138">
        <v>40</v>
      </c>
      <c r="AM9" s="138">
        <v>21</v>
      </c>
      <c r="AN9" s="138">
        <v>33</v>
      </c>
      <c r="AO9" s="133">
        <v>20</v>
      </c>
      <c r="AP9" s="372" t="s">
        <v>679</v>
      </c>
    </row>
    <row r="10" spans="1:42" ht="16.5" customHeight="1">
      <c r="A10" s="373" t="s">
        <v>673</v>
      </c>
      <c r="B10" s="138" t="s">
        <v>756</v>
      </c>
      <c r="C10" s="138">
        <v>181</v>
      </c>
      <c r="D10" s="138">
        <v>77</v>
      </c>
      <c r="E10" s="138">
        <v>104</v>
      </c>
      <c r="F10" s="138">
        <v>302</v>
      </c>
      <c r="G10" s="138">
        <v>191</v>
      </c>
      <c r="H10" s="138">
        <v>111</v>
      </c>
      <c r="I10" s="138">
        <v>76</v>
      </c>
      <c r="J10" s="138">
        <v>50</v>
      </c>
      <c r="K10" s="138">
        <v>26</v>
      </c>
      <c r="L10" s="138">
        <v>11</v>
      </c>
      <c r="M10" s="134">
        <v>3</v>
      </c>
      <c r="N10" s="138">
        <v>6</v>
      </c>
      <c r="O10" s="138">
        <v>7</v>
      </c>
      <c r="P10" s="138">
        <v>6</v>
      </c>
      <c r="Q10" s="138">
        <v>5</v>
      </c>
      <c r="R10" s="138">
        <v>9</v>
      </c>
      <c r="S10" s="138">
        <v>2</v>
      </c>
      <c r="T10" s="138">
        <v>6</v>
      </c>
      <c r="U10" s="138">
        <v>3</v>
      </c>
      <c r="V10" s="138">
        <v>12</v>
      </c>
      <c r="W10" s="138">
        <v>6</v>
      </c>
      <c r="X10" s="138">
        <v>78</v>
      </c>
      <c r="Y10" s="138">
        <v>47</v>
      </c>
      <c r="Z10" s="138">
        <v>31</v>
      </c>
      <c r="AA10" s="138">
        <v>16</v>
      </c>
      <c r="AB10" s="138">
        <v>20</v>
      </c>
      <c r="AC10" s="138">
        <v>17</v>
      </c>
      <c r="AD10" s="138">
        <v>7</v>
      </c>
      <c r="AE10" s="138">
        <v>14</v>
      </c>
      <c r="AF10" s="138">
        <v>4</v>
      </c>
      <c r="AG10" s="138">
        <v>148</v>
      </c>
      <c r="AH10" s="138">
        <v>94</v>
      </c>
      <c r="AI10" s="138">
        <v>54</v>
      </c>
      <c r="AJ10" s="138">
        <v>26</v>
      </c>
      <c r="AK10" s="138">
        <v>19</v>
      </c>
      <c r="AL10" s="138">
        <v>28</v>
      </c>
      <c r="AM10" s="138">
        <v>14</v>
      </c>
      <c r="AN10" s="138">
        <v>40</v>
      </c>
      <c r="AO10" s="133">
        <v>21</v>
      </c>
      <c r="AP10" s="372" t="s">
        <v>680</v>
      </c>
    </row>
    <row r="11" spans="1:42" ht="16.5" customHeight="1">
      <c r="A11" s="373" t="s">
        <v>1063</v>
      </c>
      <c r="B11" s="138" t="s">
        <v>1071</v>
      </c>
      <c r="C11" s="138">
        <v>171</v>
      </c>
      <c r="D11" s="138">
        <v>71</v>
      </c>
      <c r="E11" s="138">
        <v>100</v>
      </c>
      <c r="F11" s="138">
        <v>288</v>
      </c>
      <c r="G11" s="138">
        <v>184</v>
      </c>
      <c r="H11" s="138">
        <v>104</v>
      </c>
      <c r="I11" s="138">
        <v>78</v>
      </c>
      <c r="J11" s="138">
        <v>55</v>
      </c>
      <c r="K11" s="138">
        <v>23</v>
      </c>
      <c r="L11" s="138">
        <v>16</v>
      </c>
      <c r="M11" s="134">
        <v>3</v>
      </c>
      <c r="N11" s="138">
        <v>11</v>
      </c>
      <c r="O11" s="138">
        <v>3</v>
      </c>
      <c r="P11" s="138">
        <v>6</v>
      </c>
      <c r="Q11" s="138">
        <v>7</v>
      </c>
      <c r="R11" s="138">
        <v>7</v>
      </c>
      <c r="S11" s="138">
        <v>5</v>
      </c>
      <c r="T11" s="138">
        <v>9</v>
      </c>
      <c r="U11" s="138">
        <v>2</v>
      </c>
      <c r="V11" s="138">
        <v>6</v>
      </c>
      <c r="W11" s="138">
        <v>3</v>
      </c>
      <c r="X11" s="138">
        <v>85</v>
      </c>
      <c r="Y11" s="138">
        <v>51</v>
      </c>
      <c r="Z11" s="138">
        <v>34</v>
      </c>
      <c r="AA11" s="138">
        <v>17</v>
      </c>
      <c r="AB11" s="138">
        <v>8</v>
      </c>
      <c r="AC11" s="138">
        <v>17</v>
      </c>
      <c r="AD11" s="138">
        <v>19</v>
      </c>
      <c r="AE11" s="138">
        <v>17</v>
      </c>
      <c r="AF11" s="138">
        <v>7</v>
      </c>
      <c r="AG11" s="138">
        <v>125</v>
      </c>
      <c r="AH11" s="138">
        <v>78</v>
      </c>
      <c r="AI11" s="138">
        <v>47</v>
      </c>
      <c r="AJ11" s="138">
        <v>26</v>
      </c>
      <c r="AK11" s="138">
        <v>14</v>
      </c>
      <c r="AL11" s="138">
        <v>25</v>
      </c>
      <c r="AM11" s="138">
        <v>18</v>
      </c>
      <c r="AN11" s="138">
        <v>27</v>
      </c>
      <c r="AO11" s="133">
        <v>15</v>
      </c>
      <c r="AP11" s="372" t="s">
        <v>755</v>
      </c>
    </row>
    <row r="12" spans="1:42" ht="16.5" customHeight="1" thickBot="1">
      <c r="A12" s="3" t="s">
        <v>1065</v>
      </c>
      <c r="B12" s="249" t="s">
        <v>1080</v>
      </c>
      <c r="C12" s="399">
        <f>SUM(D12:E12)</f>
        <v>174</v>
      </c>
      <c r="D12" s="148">
        <v>76</v>
      </c>
      <c r="E12" s="148">
        <v>98</v>
      </c>
      <c r="F12" s="399">
        <f>SUM(I12,X12,AG12)</f>
        <v>307</v>
      </c>
      <c r="G12" s="148">
        <f>J12+Y12+AH12</f>
        <v>197</v>
      </c>
      <c r="H12" s="148">
        <f>K12+Z12+AI12</f>
        <v>110</v>
      </c>
      <c r="I12" s="399">
        <f>SUM(J12:K12)</f>
        <v>102</v>
      </c>
      <c r="J12" s="399">
        <f>SUM(L12,N12,P12,R12,T12,V12)</f>
        <v>70</v>
      </c>
      <c r="K12" s="399">
        <f>SUM(M12,O12,Q12,S12,U12,W12)</f>
        <v>32</v>
      </c>
      <c r="L12" s="148">
        <v>13</v>
      </c>
      <c r="M12" s="148">
        <v>8</v>
      </c>
      <c r="N12" s="148">
        <v>18</v>
      </c>
      <c r="O12" s="148">
        <v>4</v>
      </c>
      <c r="P12" s="148">
        <v>11</v>
      </c>
      <c r="Q12" s="148">
        <v>4</v>
      </c>
      <c r="R12" s="148">
        <v>6</v>
      </c>
      <c r="S12" s="148">
        <v>9</v>
      </c>
      <c r="T12" s="148">
        <v>11</v>
      </c>
      <c r="U12" s="148">
        <v>5</v>
      </c>
      <c r="V12" s="148">
        <v>11</v>
      </c>
      <c r="W12" s="148">
        <v>2</v>
      </c>
      <c r="X12" s="399">
        <f>SUM(Y12:Z12)</f>
        <v>81</v>
      </c>
      <c r="Y12" s="399">
        <f>AA12+AC12+AE12</f>
        <v>46</v>
      </c>
      <c r="Z12" s="399">
        <f>AB12+AD12+AF12</f>
        <v>35</v>
      </c>
      <c r="AA12" s="148">
        <v>10</v>
      </c>
      <c r="AB12" s="148">
        <v>8</v>
      </c>
      <c r="AC12" s="148">
        <v>18</v>
      </c>
      <c r="AD12" s="148">
        <v>8</v>
      </c>
      <c r="AE12" s="148">
        <v>18</v>
      </c>
      <c r="AF12" s="148">
        <v>19</v>
      </c>
      <c r="AG12" s="399">
        <f>SUM(AH12:AI12)</f>
        <v>124</v>
      </c>
      <c r="AH12" s="399">
        <f>SUM(AJ12,AL12,AN12)</f>
        <v>81</v>
      </c>
      <c r="AI12" s="399">
        <f>SUM(AK12,AM12,AO12)</f>
        <v>43</v>
      </c>
      <c r="AJ12" s="148">
        <v>32</v>
      </c>
      <c r="AK12" s="148">
        <v>13</v>
      </c>
      <c r="AL12" s="148">
        <v>26</v>
      </c>
      <c r="AM12" s="148">
        <v>12</v>
      </c>
      <c r="AN12" s="148">
        <v>23</v>
      </c>
      <c r="AO12" s="400">
        <v>18</v>
      </c>
      <c r="AP12" s="380" t="s">
        <v>1072</v>
      </c>
    </row>
    <row r="13" spans="1:42" ht="14.25" customHeight="1">
      <c r="A13" s="663" t="s">
        <v>765</v>
      </c>
      <c r="B13" s="663"/>
      <c r="C13" s="663"/>
      <c r="D13" s="356"/>
      <c r="E13" s="356"/>
      <c r="F13" s="356"/>
      <c r="G13" s="356"/>
      <c r="H13" s="356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</row>
  </sheetData>
  <mergeCells count="29"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  <mergeCell ref="A1:U1"/>
    <mergeCell ref="V1:AP1"/>
    <mergeCell ref="A3:U3"/>
    <mergeCell ref="A4:H4"/>
    <mergeCell ref="A5:A7"/>
    <mergeCell ref="B5:B7"/>
    <mergeCell ref="C5:E6"/>
    <mergeCell ref="F5:H6"/>
    <mergeCell ref="I5:U5"/>
    <mergeCell ref="V5:W5"/>
    <mergeCell ref="X5:AF5"/>
    <mergeCell ref="AG5:AO5"/>
    <mergeCell ref="AP5:AP7"/>
    <mergeCell ref="I6:K6"/>
    <mergeCell ref="L6:M6"/>
    <mergeCell ref="N6:O6"/>
  </mergeCells>
  <phoneticPr fontId="2"/>
  <pageMargins left="0.59055118110236227" right="0.59055118110236227" top="0.43307086614173229" bottom="0.43307086614173229" header="0.31496062992125984" footer="0.31496062992125984"/>
  <pageSetup paperSize="9" orientation="portrait" r:id="rId1"/>
  <headerFooter alignWithMargins="0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</vt:i4>
      </vt:variant>
    </vt:vector>
  </HeadingPairs>
  <TitlesOfParts>
    <vt:vector size="31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</vt:lpstr>
      <vt:lpstr>大学の概況</vt:lpstr>
      <vt:lpstr>各種・専修学校の概況その1・2</vt:lpstr>
      <vt:lpstr>特別支援学校の概況</vt:lpstr>
      <vt:lpstr>中学校卒業後の状況</vt:lpstr>
      <vt:lpstr>高等学校卒業後の状況　その１</vt:lpstr>
      <vt:lpstr>高等学校卒業後の状況　その２</vt:lpstr>
      <vt:lpstr>高等学校卒業後の状況　その３</vt:lpstr>
      <vt:lpstr>年齢別体位状況</vt:lpstr>
      <vt:lpstr>文化ホールの利用状況</vt:lpstr>
      <vt:lpstr>市民会館の利用状況</vt:lpstr>
      <vt:lpstr>長崎歴史文化博物館　その１</vt:lpstr>
      <vt:lpstr>長崎歴史文化博物館　その２</vt:lpstr>
      <vt:lpstr>長崎歴史文化博物館　その3・4</vt:lpstr>
      <vt:lpstr>長崎県美術館　その１</vt:lpstr>
      <vt:lpstr>長崎県美術館　その２</vt:lpstr>
      <vt:lpstr>長崎県美術館　その３・4</vt:lpstr>
      <vt:lpstr>科学館の状況　その１・２</vt:lpstr>
      <vt:lpstr>科学館の状況　その３</vt:lpstr>
      <vt:lpstr>図書館・図書室の利用状況</vt:lpstr>
      <vt:lpstr>長崎市永井記念館の利用状況</vt:lpstr>
      <vt:lpstr>長崎市文化財一覧</vt:lpstr>
      <vt:lpstr>'長崎県美術館　その１'!Print_Area</vt:lpstr>
      <vt:lpstr>'長崎県美術館　その２'!Print_Area</vt:lpstr>
      <vt:lpstr>年齢別体位状況!Print_Area</vt:lpstr>
      <vt:lpstr>文化ホールの利用状況!Print_Area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2019-01-31T23:51:55Z</cp:lastPrinted>
  <dcterms:created xsi:type="dcterms:W3CDTF">2000-03-29T05:05:58Z</dcterms:created>
  <dcterms:modified xsi:type="dcterms:W3CDTF">2019-03-22T04:31:12Z</dcterms:modified>
</cp:coreProperties>
</file>