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34.1.142\share\統計課　【新フォルダー】\01資料\01刊行物\03統計年鑑\02　統計年鑑資料照会伺\30年版\05　HPアップ用\02　○統計表\"/>
    </mc:Choice>
  </mc:AlternateContent>
  <bookViews>
    <workbookView xWindow="0" yWindow="0" windowWidth="19200" windowHeight="11610"/>
  </bookViews>
  <sheets>
    <sheet name="電灯・電力供給状況" sheetId="36291" r:id="rId1"/>
    <sheet name="ガス供給状況" sheetId="36292" r:id="rId2"/>
    <sheet name="水道供給状況" sheetId="36287" r:id="rId3"/>
    <sheet name="下水道施設及び処理状況" sheetId="36290" r:id="rId4"/>
  </sheets>
  <calcPr calcId="152511"/>
</workbook>
</file>

<file path=xl/calcChain.xml><?xml version="1.0" encoding="utf-8"?>
<calcChain xmlns="http://schemas.openxmlformats.org/spreadsheetml/2006/main">
  <c r="B47" i="36292" l="1"/>
  <c r="B34" i="36292" s="1"/>
  <c r="B42" i="36292"/>
  <c r="B39" i="36292"/>
  <c r="B36" i="36292"/>
  <c r="B16" i="36292"/>
  <c r="B13" i="36292"/>
  <c r="B24" i="36292"/>
  <c r="B23" i="36292"/>
  <c r="B22" i="36292"/>
  <c r="B21" i="36292"/>
  <c r="B20" i="36292"/>
  <c r="B19" i="36292"/>
  <c r="B18" i="36292"/>
  <c r="B17" i="36292"/>
  <c r="B15" i="36292"/>
  <c r="B14" i="36292"/>
  <c r="B46" i="36292"/>
  <c r="B45" i="36292"/>
  <c r="B44" i="36292"/>
  <c r="B43" i="36292"/>
  <c r="B41" i="36292"/>
  <c r="B40" i="36292"/>
  <c r="B38" i="36292"/>
  <c r="B37" i="36292"/>
  <c r="B11" i="36292" l="1"/>
  <c r="N35" i="36290"/>
  <c r="T35" i="36290" l="1"/>
  <c r="Q35" i="36290"/>
  <c r="R35" i="36290"/>
  <c r="S35" i="36290"/>
  <c r="P35" i="36290"/>
  <c r="O35" i="36290"/>
  <c r="N32" i="36290"/>
  <c r="N33" i="36290"/>
  <c r="N34" i="36290"/>
  <c r="N31" i="36290"/>
  <c r="M35" i="36290"/>
  <c r="L35" i="36290"/>
  <c r="K35" i="36290"/>
  <c r="K34" i="36290"/>
  <c r="K33" i="36290"/>
  <c r="K32" i="36290"/>
  <c r="K31" i="36290"/>
  <c r="J35" i="36290"/>
  <c r="I35" i="36290"/>
  <c r="H35" i="36290"/>
  <c r="G35" i="36290"/>
  <c r="F35" i="36290"/>
  <c r="E35" i="36290"/>
  <c r="T11" i="36287"/>
  <c r="S11" i="36287"/>
  <c r="R11" i="36287"/>
  <c r="Q11" i="36287"/>
  <c r="P11" i="36287"/>
  <c r="O11" i="36287"/>
  <c r="N11" i="36287"/>
  <c r="B11" i="36287"/>
  <c r="H11" i="36287"/>
  <c r="H26" i="36287"/>
  <c r="H25" i="36287"/>
  <c r="H24" i="36287"/>
  <c r="H23" i="36287"/>
  <c r="H21" i="36287"/>
  <c r="H20" i="36287"/>
  <c r="H19" i="36287"/>
  <c r="H18" i="36287"/>
  <c r="H14" i="36287"/>
  <c r="H15" i="36287"/>
  <c r="H16" i="36287"/>
  <c r="H13" i="36287"/>
  <c r="L11" i="36287"/>
  <c r="K11" i="36287"/>
  <c r="J11" i="36287"/>
  <c r="I11" i="36287"/>
  <c r="C11" i="36287"/>
  <c r="C26" i="36287"/>
  <c r="C25" i="36287"/>
  <c r="C24" i="36287"/>
  <c r="C23" i="36287"/>
  <c r="C21" i="36287"/>
  <c r="C20" i="36287"/>
  <c r="C19" i="36287"/>
  <c r="C18" i="36287"/>
  <c r="C14" i="36287"/>
  <c r="C15" i="36287"/>
  <c r="C16" i="36287"/>
  <c r="C13" i="36287"/>
  <c r="F11" i="36287"/>
  <c r="G11" i="36287"/>
  <c r="E11" i="36287"/>
  <c r="D11" i="36287"/>
</calcChain>
</file>

<file path=xl/sharedStrings.xml><?xml version="1.0" encoding="utf-8"?>
<sst xmlns="http://schemas.openxmlformats.org/spreadsheetml/2006/main" count="278" uniqueCount="144">
  <si>
    <t>工　　　業　　　用</t>
    <rPh sb="0" eb="1">
      <t>コウ</t>
    </rPh>
    <rPh sb="4" eb="5">
      <t>ギョウ</t>
    </rPh>
    <rPh sb="8" eb="9">
      <t>ヨウ</t>
    </rPh>
    <phoneticPr fontId="2"/>
  </si>
  <si>
    <t>商　　　業　　　用</t>
    <rPh sb="0" eb="1">
      <t>ショウ</t>
    </rPh>
    <rPh sb="4" eb="5">
      <t>ギョウ</t>
    </rPh>
    <rPh sb="8" eb="9">
      <t>ヨウ</t>
    </rPh>
    <phoneticPr fontId="2"/>
  </si>
  <si>
    <t>医　　　療　　　用</t>
    <rPh sb="0" eb="1">
      <t>イ</t>
    </rPh>
    <rPh sb="4" eb="5">
      <t>リョウ</t>
    </rPh>
    <rPh sb="8" eb="9">
      <t>ヨウ</t>
    </rPh>
    <phoneticPr fontId="2"/>
  </si>
  <si>
    <t>家　　　庭　　　用</t>
    <rPh sb="0" eb="1">
      <t>イエ</t>
    </rPh>
    <rPh sb="4" eb="5">
      <t>ニワ</t>
    </rPh>
    <rPh sb="8" eb="9">
      <t>ヨウ</t>
    </rPh>
    <phoneticPr fontId="2"/>
  </si>
  <si>
    <t>給水人口</t>
    <rPh sb="0" eb="2">
      <t>キュウスイ</t>
    </rPh>
    <rPh sb="2" eb="4">
      <t>ジンコウ</t>
    </rPh>
    <phoneticPr fontId="2"/>
  </si>
  <si>
    <t>浴場業</t>
    <rPh sb="0" eb="2">
      <t>ヨクジョウ</t>
    </rPh>
    <rPh sb="2" eb="3">
      <t>ギョウ</t>
    </rPh>
    <phoneticPr fontId="2"/>
  </si>
  <si>
    <t>一　　般</t>
    <rPh sb="0" eb="1">
      <t>１</t>
    </rPh>
    <rPh sb="3" eb="4">
      <t>バン</t>
    </rPh>
    <phoneticPr fontId="2"/>
  </si>
  <si>
    <t>総　　数</t>
    <rPh sb="0" eb="1">
      <t>フサ</t>
    </rPh>
    <rPh sb="3" eb="4">
      <t>カズ</t>
    </rPh>
    <phoneticPr fontId="2"/>
  </si>
  <si>
    <t>専　　　　　用</t>
    <rPh sb="0" eb="1">
      <t>セン</t>
    </rPh>
    <rPh sb="6" eb="7">
      <t>ヨウ</t>
    </rPh>
    <phoneticPr fontId="2"/>
  </si>
  <si>
    <t>共用</t>
    <rPh sb="0" eb="2">
      <t>キョウヨウ</t>
    </rPh>
    <phoneticPr fontId="2"/>
  </si>
  <si>
    <t>船舶</t>
    <rPh sb="0" eb="2">
      <t>センパク</t>
    </rPh>
    <phoneticPr fontId="2"/>
  </si>
  <si>
    <t>１日平均</t>
    <rPh sb="0" eb="2">
      <t>イチニチ</t>
    </rPh>
    <rPh sb="2" eb="4">
      <t>ヘイキン</t>
    </rPh>
    <phoneticPr fontId="2"/>
  </si>
  <si>
    <t>最　　　大</t>
    <rPh sb="0" eb="1">
      <t>サイ</t>
    </rPh>
    <rPh sb="4" eb="5">
      <t>ダイ</t>
    </rPh>
    <phoneticPr fontId="2"/>
  </si>
  <si>
    <t>最　　　小</t>
    <rPh sb="0" eb="1">
      <t>サイ</t>
    </rPh>
    <rPh sb="4" eb="5">
      <t>ショウ</t>
    </rPh>
    <phoneticPr fontId="2"/>
  </si>
  <si>
    <t>最　　大</t>
    <rPh sb="0" eb="1">
      <t>サイ</t>
    </rPh>
    <rPh sb="3" eb="4">
      <t>ダイ</t>
    </rPh>
    <phoneticPr fontId="2"/>
  </si>
  <si>
    <t>最　　小</t>
    <rPh sb="0" eb="1">
      <t>サイ</t>
    </rPh>
    <rPh sb="3" eb="4">
      <t>ショウ</t>
    </rPh>
    <phoneticPr fontId="2"/>
  </si>
  <si>
    <t>年 度 ・ 月 末</t>
    <rPh sb="0" eb="1">
      <t>トシ</t>
    </rPh>
    <rPh sb="2" eb="3">
      <t>タビ</t>
    </rPh>
    <rPh sb="6" eb="7">
      <t>ツキ</t>
    </rPh>
    <rPh sb="8" eb="9">
      <t>スエ</t>
    </rPh>
    <phoneticPr fontId="2"/>
  </si>
  <si>
    <t>５月　</t>
    <rPh sb="1" eb="2">
      <t>ガツ</t>
    </rPh>
    <phoneticPr fontId="2"/>
  </si>
  <si>
    <t>６月　</t>
    <rPh sb="1" eb="2">
      <t>ガツ</t>
    </rPh>
    <phoneticPr fontId="2"/>
  </si>
  <si>
    <t>７月　</t>
    <rPh sb="1" eb="2">
      <t>ガツ</t>
    </rPh>
    <phoneticPr fontId="2"/>
  </si>
  <si>
    <t>８月　</t>
    <rPh sb="1" eb="2">
      <t>ガツ</t>
    </rPh>
    <phoneticPr fontId="2"/>
  </si>
  <si>
    <t>９月　</t>
    <rPh sb="1" eb="2">
      <t>ガツ</t>
    </rPh>
    <phoneticPr fontId="2"/>
  </si>
  <si>
    <t>１０月　</t>
    <rPh sb="2" eb="3">
      <t>ガツ</t>
    </rPh>
    <phoneticPr fontId="2"/>
  </si>
  <si>
    <t>１１月　</t>
    <rPh sb="2" eb="3">
      <t>ガツ</t>
    </rPh>
    <phoneticPr fontId="2"/>
  </si>
  <si>
    <t>１２月　</t>
    <rPh sb="2" eb="3">
      <t>ガツ</t>
    </rPh>
    <phoneticPr fontId="2"/>
  </si>
  <si>
    <t>２月　</t>
    <rPh sb="1" eb="2">
      <t>ガツ</t>
    </rPh>
    <phoneticPr fontId="2"/>
  </si>
  <si>
    <t>３月　</t>
    <rPh sb="1" eb="2">
      <t>ガツ</t>
    </rPh>
    <phoneticPr fontId="2"/>
  </si>
  <si>
    <t>年　度　・　月</t>
    <rPh sb="0" eb="1">
      <t>ネン</t>
    </rPh>
    <rPh sb="2" eb="3">
      <t>タビ</t>
    </rPh>
    <rPh sb="6" eb="7">
      <t>ツキ</t>
    </rPh>
    <phoneticPr fontId="2"/>
  </si>
  <si>
    <t>年 度 ・ 月</t>
    <rPh sb="0" eb="1">
      <t>トシ</t>
    </rPh>
    <rPh sb="2" eb="3">
      <t>タビ</t>
    </rPh>
    <rPh sb="6" eb="7">
      <t>ツキ</t>
    </rPh>
    <phoneticPr fontId="2"/>
  </si>
  <si>
    <t>給　　水　　戸　　数　　</t>
    <rPh sb="0" eb="1">
      <t>キュウ</t>
    </rPh>
    <rPh sb="3" eb="4">
      <t>ミズ</t>
    </rPh>
    <rPh sb="6" eb="7">
      <t>ト</t>
    </rPh>
    <rPh sb="9" eb="10">
      <t>カズ</t>
    </rPh>
    <phoneticPr fontId="2"/>
  </si>
  <si>
    <t>(単位　　戸)</t>
    <rPh sb="1" eb="3">
      <t>タンイ</t>
    </rPh>
    <rPh sb="5" eb="6">
      <t>ト</t>
    </rPh>
    <phoneticPr fontId="2"/>
  </si>
  <si>
    <t>-</t>
  </si>
  <si>
    <t>官　公　庁　用</t>
    <rPh sb="0" eb="1">
      <t>カン</t>
    </rPh>
    <rPh sb="2" eb="3">
      <t>コウ</t>
    </rPh>
    <rPh sb="4" eb="5">
      <t>チョウ</t>
    </rPh>
    <rPh sb="6" eb="7">
      <t>ヨウ</t>
    </rPh>
    <phoneticPr fontId="2"/>
  </si>
  <si>
    <t>有　　　収　　　水　　　量　　　</t>
    <rPh sb="0" eb="1">
      <t>ユウ</t>
    </rPh>
    <rPh sb="4" eb="5">
      <t>シュウ</t>
    </rPh>
    <rPh sb="8" eb="9">
      <t>ミズ</t>
    </rPh>
    <rPh sb="12" eb="13">
      <t>リョウ</t>
    </rPh>
    <phoneticPr fontId="2"/>
  </si>
  <si>
    <t>行政区域</t>
    <rPh sb="0" eb="2">
      <t>ギョウセイ</t>
    </rPh>
    <rPh sb="2" eb="4">
      <t>クイキ</t>
    </rPh>
    <phoneticPr fontId="2"/>
  </si>
  <si>
    <t>認可区域</t>
    <rPh sb="0" eb="2">
      <t>ニンカ</t>
    </rPh>
    <rPh sb="2" eb="4">
      <t>クイキ</t>
    </rPh>
    <phoneticPr fontId="2"/>
  </si>
  <si>
    <t>排水区域</t>
    <rPh sb="0" eb="2">
      <t>ハイスイ</t>
    </rPh>
    <rPh sb="2" eb="4">
      <t>クイキ</t>
    </rPh>
    <phoneticPr fontId="2"/>
  </si>
  <si>
    <t>処理区域</t>
    <rPh sb="0" eb="2">
      <t>ショリ</t>
    </rPh>
    <rPh sb="2" eb="4">
      <t>クイキ</t>
    </rPh>
    <phoneticPr fontId="2"/>
  </si>
  <si>
    <t>人　　口（a）</t>
    <rPh sb="0" eb="1">
      <t>ヒト</t>
    </rPh>
    <rPh sb="3" eb="4">
      <t>クチ</t>
    </rPh>
    <phoneticPr fontId="2"/>
  </si>
  <si>
    <t>世　帯　数</t>
    <rPh sb="0" eb="1">
      <t>ヨ</t>
    </rPh>
    <rPh sb="2" eb="3">
      <t>オビ</t>
    </rPh>
    <rPh sb="4" eb="5">
      <t>カズ</t>
    </rPh>
    <phoneticPr fontId="2"/>
  </si>
  <si>
    <t>面　　　　積</t>
    <rPh sb="0" eb="1">
      <t>メン</t>
    </rPh>
    <rPh sb="5" eb="6">
      <t>セキ</t>
    </rPh>
    <phoneticPr fontId="2"/>
  </si>
  <si>
    <t>人　　　　口</t>
    <rPh sb="0" eb="1">
      <t>ヒト</t>
    </rPh>
    <rPh sb="5" eb="6">
      <t>クチ</t>
    </rPh>
    <phoneticPr fontId="2"/>
  </si>
  <si>
    <t>人　　口（b）</t>
    <rPh sb="0" eb="1">
      <t>ヒト</t>
    </rPh>
    <rPh sb="3" eb="4">
      <t>クチ</t>
    </rPh>
    <phoneticPr fontId="2"/>
  </si>
  <si>
    <t>人</t>
    <rPh sb="0" eb="1">
      <t>ヒト</t>
    </rPh>
    <phoneticPr fontId="2"/>
  </si>
  <si>
    <t>世帯</t>
    <rPh sb="0" eb="2">
      <t>セタイ</t>
    </rPh>
    <phoneticPr fontId="2"/>
  </si>
  <si>
    <t>水洗化率</t>
    <rPh sb="0" eb="3">
      <t>スイセンカ</t>
    </rPh>
    <rPh sb="3" eb="4">
      <t>リツ</t>
    </rPh>
    <phoneticPr fontId="2"/>
  </si>
  <si>
    <t>処理量</t>
    <rPh sb="0" eb="2">
      <t>ショリ</t>
    </rPh>
    <rPh sb="2" eb="3">
      <t>リョウ</t>
    </rPh>
    <phoneticPr fontId="2"/>
  </si>
  <si>
    <t>処理場数</t>
    <rPh sb="0" eb="2">
      <t>ショリ</t>
    </rPh>
    <rPh sb="2" eb="3">
      <t>バ</t>
    </rPh>
    <rPh sb="3" eb="4">
      <t>スウ</t>
    </rPh>
    <phoneticPr fontId="2"/>
  </si>
  <si>
    <t>ポ　　ン　　プ　　場　　数</t>
    <rPh sb="9" eb="10">
      <t>ジョウ</t>
    </rPh>
    <rPh sb="12" eb="13">
      <t>スウ</t>
    </rPh>
    <phoneticPr fontId="2"/>
  </si>
  <si>
    <t>管きょ延長</t>
    <rPh sb="0" eb="1">
      <t>カン</t>
    </rPh>
    <rPh sb="3" eb="5">
      <t>エンチョウ</t>
    </rPh>
    <phoneticPr fontId="2"/>
  </si>
  <si>
    <t>箇所</t>
    <rPh sb="0" eb="2">
      <t>カショ</t>
    </rPh>
    <phoneticPr fontId="2"/>
  </si>
  <si>
    <t>ha</t>
    <phoneticPr fontId="2"/>
  </si>
  <si>
    <t>ｋｍ</t>
    <phoneticPr fontId="2"/>
  </si>
  <si>
    <t>ﾏﾝﾎｰﾙﾎﾟﾝﾌﾟ</t>
    <phoneticPr fontId="2"/>
  </si>
  <si>
    <t>水  洗  化</t>
    <rPh sb="0" eb="1">
      <t>ミズ</t>
    </rPh>
    <rPh sb="3" eb="4">
      <t>ススグ</t>
    </rPh>
    <rPh sb="6" eb="7">
      <t>カ</t>
    </rPh>
    <phoneticPr fontId="2"/>
  </si>
  <si>
    <t>汚    水</t>
    <rPh sb="0" eb="1">
      <t>キタナ</t>
    </rPh>
    <rPh sb="5" eb="6">
      <t>ミズ</t>
    </rPh>
    <phoneticPr fontId="2"/>
  </si>
  <si>
    <t>雨    水</t>
    <rPh sb="0" eb="1">
      <t>アメ</t>
    </rPh>
    <rPh sb="5" eb="6">
      <t>ミズ</t>
    </rPh>
    <phoneticPr fontId="2"/>
  </si>
  <si>
    <t>(１日あたり）</t>
    <rPh sb="2" eb="3">
      <t>ニチ</t>
    </rPh>
    <phoneticPr fontId="2"/>
  </si>
  <si>
    <t>普　及　率</t>
    <rPh sb="0" eb="1">
      <t>ススム</t>
    </rPh>
    <rPh sb="2" eb="3">
      <t>オヨブ</t>
    </rPh>
    <rPh sb="4" eb="5">
      <t>リツ</t>
    </rPh>
    <phoneticPr fontId="2"/>
  </si>
  <si>
    <t>（b/a）</t>
    <phoneticPr fontId="2"/>
  </si>
  <si>
    <t>％</t>
    <phoneticPr fontId="2"/>
  </si>
  <si>
    <t>人　　口（ｃ）</t>
    <rPh sb="0" eb="1">
      <t>ヒト</t>
    </rPh>
    <rPh sb="3" eb="4">
      <t>クチ</t>
    </rPh>
    <phoneticPr fontId="2"/>
  </si>
  <si>
    <t>（c/b）</t>
    <phoneticPr fontId="2"/>
  </si>
  <si>
    <t>公共下水道</t>
  </si>
  <si>
    <t>特定環境保全公共下水道</t>
  </si>
  <si>
    <t>農業集落排水</t>
  </si>
  <si>
    <t>計</t>
  </si>
  <si>
    <t>漁業集落排水</t>
  </si>
  <si>
    <t>㎥</t>
    <phoneticPr fontId="2"/>
  </si>
  <si>
    <t>　　　　 ５月</t>
  </si>
  <si>
    <t>６月</t>
  </si>
  <si>
    <t>７月</t>
  </si>
  <si>
    <t>８月</t>
  </si>
  <si>
    <t>９月</t>
  </si>
  <si>
    <t>１０月</t>
  </si>
  <si>
    <t>１１月</t>
  </si>
  <si>
    <t>１２月</t>
  </si>
  <si>
    <t>２月</t>
  </si>
  <si>
    <t>３月</t>
  </si>
  <si>
    <t>３３　　　ガ　ス　供　給　状　況</t>
    <rPh sb="9" eb="10">
      <t>トモ</t>
    </rPh>
    <rPh sb="11" eb="12">
      <t>キュウ</t>
    </rPh>
    <rPh sb="13" eb="14">
      <t>ジョウ</t>
    </rPh>
    <rPh sb="15" eb="16">
      <t>イワン</t>
    </rPh>
    <phoneticPr fontId="2"/>
  </si>
  <si>
    <t xml:space="preserve">％ </t>
    <phoneticPr fontId="2"/>
  </si>
  <si>
    <t>浴場業</t>
    <rPh sb="0" eb="1">
      <t>ヨク</t>
    </rPh>
    <rPh sb="1" eb="2">
      <t>バ</t>
    </rPh>
    <rPh sb="2" eb="3">
      <t>ギョウ</t>
    </rPh>
    <phoneticPr fontId="2"/>
  </si>
  <si>
    <t>　　２５年度</t>
  </si>
  <si>
    <t>　　２６年度</t>
  </si>
  <si>
    <t>平成２６年度</t>
    <phoneticPr fontId="2"/>
  </si>
  <si>
    <t>平成２７年度</t>
    <phoneticPr fontId="2"/>
  </si>
  <si>
    <r>
      <rPr>
        <sz val="8"/>
        <color theme="0"/>
        <rFont val="ＭＳ Ｐ明朝"/>
        <family val="1"/>
        <charset val="128"/>
      </rPr>
      <t>（注）</t>
    </r>
    <r>
      <rPr>
        <sz val="8"/>
        <rFont val="ＭＳ Ｐ明朝"/>
        <family val="1"/>
        <charset val="128"/>
      </rPr>
      <t>２．平成27年度の最大給水量は寒波による影響があった1月を除外する。</t>
    </r>
    <rPh sb="5" eb="7">
      <t>ヘイセイ</t>
    </rPh>
    <rPh sb="9" eb="10">
      <t>ネン</t>
    </rPh>
    <rPh sb="10" eb="11">
      <t>ド</t>
    </rPh>
    <rPh sb="12" eb="14">
      <t>サイダイ</t>
    </rPh>
    <rPh sb="14" eb="16">
      <t>キュウスイ</t>
    </rPh>
    <rPh sb="16" eb="17">
      <t>リョウ</t>
    </rPh>
    <rPh sb="18" eb="20">
      <t>カンパ</t>
    </rPh>
    <rPh sb="23" eb="25">
      <t>エイキョウ</t>
    </rPh>
    <rPh sb="30" eb="31">
      <t>ガツ</t>
    </rPh>
    <rPh sb="32" eb="34">
      <t>ジョガイ</t>
    </rPh>
    <phoneticPr fontId="2"/>
  </si>
  <si>
    <t>総　　　　　　数</t>
    <rPh sb="0" eb="1">
      <t>フサ</t>
    </rPh>
    <rPh sb="7" eb="8">
      <t>カズ</t>
    </rPh>
    <phoneticPr fontId="2"/>
  </si>
  <si>
    <t>年 度 ・ 月</t>
    <rPh sb="0" eb="1">
      <t>ネン</t>
    </rPh>
    <rPh sb="2" eb="3">
      <t>タビ</t>
    </rPh>
    <rPh sb="6" eb="7">
      <t>ツキ</t>
    </rPh>
    <phoneticPr fontId="2"/>
  </si>
  <si>
    <t xml:space="preserve">３５　　　　下　水　道　施　設　及　び </t>
    <rPh sb="6" eb="7">
      <t>シタ</t>
    </rPh>
    <rPh sb="8" eb="9">
      <t>ミズ</t>
    </rPh>
    <rPh sb="10" eb="11">
      <t>ミチ</t>
    </rPh>
    <rPh sb="12" eb="13">
      <t>シ</t>
    </rPh>
    <rPh sb="14" eb="15">
      <t>セツ</t>
    </rPh>
    <rPh sb="16" eb="17">
      <t>オヨ</t>
    </rPh>
    <phoneticPr fontId="2"/>
  </si>
  <si>
    <t xml:space="preserve"> 処　理　状　況</t>
    <rPh sb="1" eb="2">
      <t>トコロ</t>
    </rPh>
    <rPh sb="3" eb="4">
      <t>リ</t>
    </rPh>
    <rPh sb="5" eb="6">
      <t>ジョウ</t>
    </rPh>
    <rPh sb="7" eb="8">
      <t>キョウ</t>
    </rPh>
    <phoneticPr fontId="2"/>
  </si>
  <si>
    <t>３４　　　　水　　道　　供　　給　</t>
    <rPh sb="6" eb="7">
      <t>ミズ</t>
    </rPh>
    <rPh sb="9" eb="10">
      <t>ミチ</t>
    </rPh>
    <rPh sb="12" eb="13">
      <t>トモ</t>
    </rPh>
    <rPh sb="15" eb="16">
      <t>キュウ</t>
    </rPh>
    <phoneticPr fontId="2"/>
  </si>
  <si>
    <t>　状　　況</t>
    <rPh sb="1" eb="2">
      <t>ジョウ</t>
    </rPh>
    <rPh sb="4" eb="5">
      <t>イワン</t>
    </rPh>
    <phoneticPr fontId="2"/>
  </si>
  <si>
    <t>（単位　　人、戸、ｍ、㎥）</t>
    <phoneticPr fontId="2"/>
  </si>
  <si>
    <t>　　２７年度</t>
  </si>
  <si>
    <t>平成２８年度</t>
    <phoneticPr fontId="2"/>
  </si>
  <si>
    <t>資料　　市上下水道局事業管理課</t>
    <phoneticPr fontId="2"/>
  </si>
  <si>
    <t>資料　　市上下水道局事業管理課　　</t>
    <rPh sb="0" eb="2">
      <t>シリョウ</t>
    </rPh>
    <rPh sb="4" eb="5">
      <t>イチ</t>
    </rPh>
    <rPh sb="5" eb="7">
      <t>ジョウゲ</t>
    </rPh>
    <rPh sb="7" eb="10">
      <t>スイドウキョク</t>
    </rPh>
    <rPh sb="10" eb="12">
      <t>ジギョウ</t>
    </rPh>
    <rPh sb="12" eb="15">
      <t>カンリカ</t>
    </rPh>
    <phoneticPr fontId="2"/>
  </si>
  <si>
    <t>　本表は、西部ガス（株）長崎支社における長崎市内のガス需給状況を掲げたものである。</t>
    <rPh sb="1" eb="2">
      <t>ホン</t>
    </rPh>
    <rPh sb="2" eb="3">
      <t>ピョウ</t>
    </rPh>
    <rPh sb="5" eb="7">
      <t>サイブ</t>
    </rPh>
    <rPh sb="10" eb="11">
      <t>カブ</t>
    </rPh>
    <rPh sb="12" eb="14">
      <t>ナガサキ</t>
    </rPh>
    <rPh sb="14" eb="16">
      <t>シシャ</t>
    </rPh>
    <rPh sb="20" eb="24">
      <t>ナガサキシナイ</t>
    </rPh>
    <rPh sb="27" eb="29">
      <t>ジュキュウ</t>
    </rPh>
    <rPh sb="29" eb="31">
      <t>ジョウキョウ</t>
    </rPh>
    <rPh sb="32" eb="33">
      <t>カカ</t>
    </rPh>
    <phoneticPr fontId="2"/>
  </si>
  <si>
    <t>１月</t>
    <phoneticPr fontId="2"/>
  </si>
  <si>
    <t>２月</t>
    <phoneticPr fontId="2"/>
  </si>
  <si>
    <t>３月</t>
    <phoneticPr fontId="2"/>
  </si>
  <si>
    <t>平成２５年度</t>
    <rPh sb="5" eb="6">
      <t>ド</t>
    </rPh>
    <phoneticPr fontId="2"/>
  </si>
  <si>
    <t>平成２６年度</t>
    <rPh sb="5" eb="6">
      <t>ド</t>
    </rPh>
    <phoneticPr fontId="2"/>
  </si>
  <si>
    <t>平成２７年度</t>
    <rPh sb="5" eb="6">
      <t>ド</t>
    </rPh>
    <phoneticPr fontId="2"/>
  </si>
  <si>
    <t>電　灯</t>
    <rPh sb="0" eb="1">
      <t>デン</t>
    </rPh>
    <rPh sb="2" eb="3">
      <t>ヒ</t>
    </rPh>
    <phoneticPr fontId="2"/>
  </si>
  <si>
    <t>総　　数</t>
    <rPh sb="0" eb="1">
      <t>ソウ</t>
    </rPh>
    <rPh sb="3" eb="4">
      <t>カズ</t>
    </rPh>
    <phoneticPr fontId="2"/>
  </si>
  <si>
    <t>総数</t>
    <phoneticPr fontId="2"/>
  </si>
  <si>
    <t>電　力</t>
    <rPh sb="0" eb="1">
      <t>デン</t>
    </rPh>
    <rPh sb="2" eb="3">
      <t>リョク</t>
    </rPh>
    <phoneticPr fontId="2"/>
  </si>
  <si>
    <t>３２　　　電　灯　、　電　力　供　給　状　況　　</t>
    <rPh sb="7" eb="8">
      <t>ヒ</t>
    </rPh>
    <rPh sb="13" eb="14">
      <t>リョク</t>
    </rPh>
    <phoneticPr fontId="2"/>
  </si>
  <si>
    <t>４月</t>
  </si>
  <si>
    <t>５月</t>
  </si>
  <si>
    <t>Ⅶ　　電　気　、　ガ　ス　及　び　水　道</t>
    <rPh sb="13" eb="14">
      <t>オヨ</t>
    </rPh>
    <rPh sb="17" eb="18">
      <t>ミズ</t>
    </rPh>
    <rPh sb="19" eb="20">
      <t>ミチ</t>
    </rPh>
    <phoneticPr fontId="2"/>
  </si>
  <si>
    <t>２６年度　</t>
    <phoneticPr fontId="2"/>
  </si>
  <si>
    <t>２７年度　</t>
    <phoneticPr fontId="2"/>
  </si>
  <si>
    <t>（単位　　百万kWh）</t>
    <phoneticPr fontId="2"/>
  </si>
  <si>
    <t>（単位　　㎥）</t>
    <rPh sb="1" eb="3">
      <t>タンイ</t>
    </rPh>
    <phoneticPr fontId="2"/>
  </si>
  <si>
    <t>　本表は、九州電力（株）長崎営業所管内における電灯、電力供給状況を掲げたものである。四捨五入の関係で内訳の計と総数とは必ずしも一致しない。</t>
    <rPh sb="5" eb="7">
      <t>キュウシュウ</t>
    </rPh>
    <rPh sb="7" eb="9">
      <t>デンリョク</t>
    </rPh>
    <rPh sb="10" eb="11">
      <t>カブ</t>
    </rPh>
    <rPh sb="12" eb="14">
      <t>ナガサキ</t>
    </rPh>
    <rPh sb="14" eb="16">
      <t>エイギョウ</t>
    </rPh>
    <rPh sb="16" eb="17">
      <t>ショ</t>
    </rPh>
    <rPh sb="17" eb="19">
      <t>カンナイ</t>
    </rPh>
    <rPh sb="23" eb="25">
      <t>デントウ</t>
    </rPh>
    <rPh sb="26" eb="28">
      <t>デンリョク</t>
    </rPh>
    <rPh sb="28" eb="30">
      <t>キョウキュウ</t>
    </rPh>
    <rPh sb="30" eb="32">
      <t>ジョウキョウ</t>
    </rPh>
    <rPh sb="33" eb="34">
      <t>カカ</t>
    </rPh>
    <phoneticPr fontId="2"/>
  </si>
  <si>
    <t>資料　　九州電力（株）長崎支社</t>
    <rPh sb="0" eb="2">
      <t>シリョウ</t>
    </rPh>
    <rPh sb="4" eb="6">
      <t>キュウシュウ</t>
    </rPh>
    <rPh sb="6" eb="8">
      <t>デンリョク</t>
    </rPh>
    <rPh sb="9" eb="10">
      <t>カブ</t>
    </rPh>
    <rPh sb="11" eb="13">
      <t>ナガサキ</t>
    </rPh>
    <rPh sb="13" eb="15">
      <t>シシャ</t>
    </rPh>
    <phoneticPr fontId="2"/>
  </si>
  <si>
    <t>資料　　西部ガス（株）長崎支社　</t>
    <rPh sb="14" eb="15">
      <t>シャ</t>
    </rPh>
    <phoneticPr fontId="2"/>
  </si>
  <si>
    <t>資料　　西部ガス（株）長崎支社　　　　　</t>
    <rPh sb="0" eb="2">
      <t>シリョウ</t>
    </rPh>
    <rPh sb="4" eb="6">
      <t>サイブ</t>
    </rPh>
    <rPh sb="9" eb="10">
      <t>カブ</t>
    </rPh>
    <rPh sb="11" eb="13">
      <t>ナガサキ</t>
    </rPh>
    <rPh sb="13" eb="15">
      <t>シシャ</t>
    </rPh>
    <phoneticPr fontId="2"/>
  </si>
  <si>
    <t>年　度　・　種　別</t>
    <rPh sb="0" eb="1">
      <t>ネン</t>
    </rPh>
    <rPh sb="2" eb="3">
      <t>ド</t>
    </rPh>
    <rPh sb="6" eb="7">
      <t>タネ</t>
    </rPh>
    <rPh sb="8" eb="9">
      <t>ベツ</t>
    </rPh>
    <phoneticPr fontId="2"/>
  </si>
  <si>
    <t>平成２８年度</t>
    <rPh sb="5" eb="6">
      <t>ド</t>
    </rPh>
    <phoneticPr fontId="2"/>
  </si>
  <si>
    <t>平　成　２　９　年　度</t>
    <rPh sb="10" eb="11">
      <t>ド</t>
    </rPh>
    <phoneticPr fontId="2"/>
  </si>
  <si>
    <t>　　平成　２５年度</t>
    <rPh sb="2" eb="4">
      <t>ヘイセイ</t>
    </rPh>
    <phoneticPr fontId="2"/>
  </si>
  <si>
    <t>　　２８年度</t>
  </si>
  <si>
    <t>　　２９年度</t>
    <phoneticPr fontId="2"/>
  </si>
  <si>
    <t>２９年　４月</t>
    <phoneticPr fontId="2"/>
  </si>
  <si>
    <t>３０年　１月</t>
    <phoneticPr fontId="2"/>
  </si>
  <si>
    <t>平成２５年度</t>
    <phoneticPr fontId="2"/>
  </si>
  <si>
    <t>平成２９年度</t>
    <phoneticPr fontId="2"/>
  </si>
  <si>
    <t>（注）１．導・送・配水管延長については、ずい道等を含む。</t>
    <rPh sb="5" eb="6">
      <t>ミチビ</t>
    </rPh>
    <rPh sb="7" eb="8">
      <t>オク</t>
    </rPh>
    <rPh sb="9" eb="12">
      <t>ハイスイカン</t>
    </rPh>
    <rPh sb="12" eb="14">
      <t>エンチョウ</t>
    </rPh>
    <rPh sb="22" eb="23">
      <t>ミチ</t>
    </rPh>
    <rPh sb="23" eb="24">
      <t>ナド</t>
    </rPh>
    <rPh sb="25" eb="26">
      <t>フク</t>
    </rPh>
    <phoneticPr fontId="2"/>
  </si>
  <si>
    <t>（注）　行政区域人口及び世帯数については、各年度の3月末日の住民基本台帳に基づく数値である。　　</t>
    <phoneticPr fontId="2"/>
  </si>
  <si>
    <t>平成　２５年度　</t>
    <rPh sb="0" eb="2">
      <t>ヘイセイ</t>
    </rPh>
    <rPh sb="5" eb="6">
      <t>ネン</t>
    </rPh>
    <phoneticPr fontId="2"/>
  </si>
  <si>
    <t>２８年度　</t>
  </si>
  <si>
    <t>２９年度　</t>
    <phoneticPr fontId="2"/>
  </si>
  <si>
    <t>２９年　４月　</t>
    <rPh sb="2" eb="3">
      <t>ネン</t>
    </rPh>
    <rPh sb="5" eb="6">
      <t>ガツ</t>
    </rPh>
    <phoneticPr fontId="2"/>
  </si>
  <si>
    <t>３０年　１月　</t>
    <rPh sb="2" eb="3">
      <t>ネン</t>
    </rPh>
    <rPh sb="5" eb="6">
      <t>ガツ</t>
    </rPh>
    <phoneticPr fontId="2"/>
  </si>
  <si>
    <t>２９年度　</t>
    <phoneticPr fontId="2"/>
  </si>
  <si>
    <t>貯　　　　水　　　　量</t>
    <rPh sb="0" eb="1">
      <t>チョ</t>
    </rPh>
    <rPh sb="5" eb="6">
      <t>ミズ</t>
    </rPh>
    <rPh sb="10" eb="11">
      <t>リョウ</t>
    </rPh>
    <phoneticPr fontId="2"/>
  </si>
  <si>
    <t>給　　　　　水　　　　　量</t>
    <rPh sb="0" eb="1">
      <t>キュウ</t>
    </rPh>
    <rPh sb="6" eb="7">
      <t>ミズ</t>
    </rPh>
    <rPh sb="12" eb="13">
      <t>リョウ</t>
    </rPh>
    <phoneticPr fontId="2"/>
  </si>
  <si>
    <t>　　導・送・配水管
　　延長</t>
    <rPh sb="2" eb="3">
      <t>ドウ</t>
    </rPh>
    <rPh sb="4" eb="5">
      <t>ソウ</t>
    </rPh>
    <rPh sb="6" eb="9">
      <t>ハイスイカン</t>
    </rPh>
    <phoneticPr fontId="2"/>
  </si>
  <si>
    <t>その１　　　供　　　　給　　　　量</t>
    <rPh sb="6" eb="7">
      <t>トモ</t>
    </rPh>
    <rPh sb="11" eb="12">
      <t>キュウ</t>
    </rPh>
    <rPh sb="16" eb="17">
      <t>リョウ</t>
    </rPh>
    <phoneticPr fontId="2"/>
  </si>
  <si>
    <t>その２　　需　要　家　戸　数</t>
    <rPh sb="5" eb="6">
      <t>ジュ</t>
    </rPh>
    <rPh sb="7" eb="8">
      <t>カナメ</t>
    </rPh>
    <rPh sb="9" eb="10">
      <t>イエ</t>
    </rPh>
    <rPh sb="11" eb="12">
      <t>ト</t>
    </rPh>
    <rPh sb="13" eb="14">
      <t>カズ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</si>
</sst>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2" formatCode="_ &quot;¥&quot;* #,##0_ ;_ &quot;¥&quot;* \-#,##0_ ;_ &quot;¥&quot;* &quot;-&quot;_ ;_ @_ "/>
    <numFmt numFmtId="41" formatCode="_ * #,##0_ ;_ * \-#,##0_ ;_ * &quot;-&quot;_ ;_ @_ "/>
    <numFmt numFmtId="176" formatCode="#,##0_-"/>
    <numFmt numFmtId="177" formatCode="#,##0;&quot;△ &quot;#,##0"/>
    <numFmt numFmtId="178" formatCode="#,##0_);[Red]\(#,##0\)"/>
    <numFmt numFmtId="179" formatCode="#,##0.0_);[Red]\(#,##0.0\)"/>
    <numFmt numFmtId="180" formatCode="0.0_ "/>
    <numFmt numFmtId="181" formatCode="#,##0_ "/>
    <numFmt numFmtId="182" formatCode="#,##0.0_ "/>
    <numFmt numFmtId="183" formatCode="0.0_);[Red]\(0.0\)"/>
    <numFmt numFmtId="184" formatCode="_ * #,##0.0_ ;_ * \-#,##0.0_ ;_ * &quot;-&quot;??_ ;_ @_ "/>
    <numFmt numFmtId="185" formatCode="_ * #,##0.0_ ;_ * \-#,##0.0_ ;_ * &quot;-&quot;_ ;_ @_ "/>
    <numFmt numFmtId="186" formatCode="_ * #,##0.0_ ;_ * \-#,##0.0_ ;_ * &quot;-&quot;?_ ;_ @_ "/>
    <numFmt numFmtId="187" formatCode="_ * #,##0_ ;_ * \-#,##0_ ;_ * &quot;-&quot;??_ ;_ @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8"/>
      <name val="ＭＳ Ｐ明朝"/>
      <family val="1"/>
      <charset val="128"/>
    </font>
    <font>
      <sz val="8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8"/>
      <color theme="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</cellStyleXfs>
  <cellXfs count="210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176" fontId="3" fillId="0" borderId="1" xfId="0" applyNumberFormat="1" applyFont="1" applyBorder="1" applyAlignment="1">
      <alignment vertical="center"/>
    </xf>
    <xf numFmtId="0" fontId="3" fillId="0" borderId="6" xfId="0" applyFont="1" applyBorder="1" applyAlignment="1">
      <alignment horizontal="right" vertical="center"/>
    </xf>
    <xf numFmtId="0" fontId="4" fillId="0" borderId="0" xfId="0" applyFont="1" applyAlignment="1"/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177" fontId="3" fillId="0" borderId="0" xfId="0" applyNumberFormat="1" applyFont="1" applyAlignment="1">
      <alignment vertical="center"/>
    </xf>
    <xf numFmtId="177" fontId="3" fillId="0" borderId="1" xfId="2" applyNumberFormat="1" applyFont="1" applyFill="1" applyBorder="1" applyAlignment="1">
      <alignment horizontal="right" vertical="center"/>
    </xf>
    <xf numFmtId="0" fontId="3" fillId="0" borderId="1" xfId="0" applyFont="1" applyBorder="1" applyAlignment="1"/>
    <xf numFmtId="41" fontId="3" fillId="0" borderId="0" xfId="0" applyNumberFormat="1" applyFont="1" applyBorder="1" applyAlignment="1">
      <alignment vertical="center"/>
    </xf>
    <xf numFmtId="0" fontId="3" fillId="0" borderId="0" xfId="0" applyFont="1" applyFill="1" applyAlignment="1">
      <alignment vertical="center"/>
    </xf>
    <xf numFmtId="179" fontId="3" fillId="0" borderId="0" xfId="0" applyNumberFormat="1" applyFont="1" applyFill="1" applyBorder="1"/>
    <xf numFmtId="41" fontId="3" fillId="0" borderId="0" xfId="0" applyNumberFormat="1" applyFont="1" applyFill="1" applyBorder="1"/>
    <xf numFmtId="183" fontId="3" fillId="0" borderId="0" xfId="0" applyNumberFormat="1" applyFont="1" applyFill="1" applyBorder="1"/>
    <xf numFmtId="178" fontId="3" fillId="0" borderId="0" xfId="0" applyNumberFormat="1" applyFont="1" applyFill="1" applyBorder="1"/>
    <xf numFmtId="41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Border="1" applyAlignment="1"/>
    <xf numFmtId="0" fontId="4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41" fontId="3" fillId="0" borderId="0" xfId="0" applyNumberFormat="1" applyFont="1" applyAlignment="1">
      <alignment horizontal="right" vertical="center"/>
    </xf>
    <xf numFmtId="41" fontId="3" fillId="0" borderId="0" xfId="2" applyNumberFormat="1" applyFont="1" applyFill="1" applyBorder="1" applyAlignment="1">
      <alignment horizontal="right" vertical="center"/>
    </xf>
    <xf numFmtId="41" fontId="3" fillId="0" borderId="0" xfId="2" applyNumberFormat="1" applyFont="1" applyFill="1" applyBorder="1" applyAlignment="1">
      <alignment vertical="center"/>
    </xf>
    <xf numFmtId="41" fontId="3" fillId="0" borderId="0" xfId="0" applyNumberFormat="1" applyFont="1" applyBorder="1" applyAlignment="1" applyProtection="1">
      <alignment vertical="center"/>
      <protection locked="0"/>
    </xf>
    <xf numFmtId="41" fontId="3" fillId="0" borderId="0" xfId="2" applyNumberFormat="1" applyFont="1" applyFill="1" applyBorder="1" applyAlignment="1" applyProtection="1">
      <alignment vertical="center"/>
      <protection locked="0"/>
    </xf>
    <xf numFmtId="41" fontId="3" fillId="0" borderId="0" xfId="2" applyNumberFormat="1" applyFont="1" applyBorder="1" applyAlignment="1">
      <alignment vertical="center"/>
    </xf>
    <xf numFmtId="41" fontId="3" fillId="0" borderId="0" xfId="3" applyNumberFormat="1" applyFont="1" applyFill="1" applyBorder="1"/>
    <xf numFmtId="41" fontId="3" fillId="0" borderId="0" xfId="3" applyNumberFormat="1" applyFont="1" applyFill="1" applyBorder="1" applyAlignment="1">
      <alignment horizontal="right"/>
    </xf>
    <xf numFmtId="180" fontId="3" fillId="0" borderId="0" xfId="3" applyNumberFormat="1" applyFont="1" applyFill="1" applyBorder="1"/>
    <xf numFmtId="181" fontId="3" fillId="0" borderId="0" xfId="3" applyNumberFormat="1" applyFont="1" applyFill="1" applyBorder="1"/>
    <xf numFmtId="182" fontId="3" fillId="0" borderId="0" xfId="3" applyNumberFormat="1" applyFont="1" applyFill="1" applyBorder="1"/>
    <xf numFmtId="41" fontId="3" fillId="0" borderId="0" xfId="0" applyNumberFormat="1" applyFont="1" applyFill="1" applyBorder="1" applyAlignment="1" applyProtection="1">
      <alignment horizontal="right" vertical="center"/>
      <protection locked="0"/>
    </xf>
    <xf numFmtId="41" fontId="3" fillId="0" borderId="0" xfId="2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distributed"/>
    </xf>
    <xf numFmtId="0" fontId="0" fillId="0" borderId="0" xfId="0" applyFont="1" applyFill="1"/>
    <xf numFmtId="0" fontId="3" fillId="0" borderId="0" xfId="0" applyFont="1" applyFill="1"/>
    <xf numFmtId="41" fontId="3" fillId="0" borderId="0" xfId="0" applyNumberFormat="1" applyFont="1" applyFill="1" applyAlignment="1">
      <alignment vertical="center"/>
    </xf>
    <xf numFmtId="0" fontId="3" fillId="0" borderId="14" xfId="0" applyFont="1" applyFill="1" applyBorder="1" applyAlignment="1">
      <alignment horizontal="distributed" vertical="center"/>
    </xf>
    <xf numFmtId="0" fontId="3" fillId="0" borderId="15" xfId="0" applyFont="1" applyFill="1" applyBorder="1" applyAlignment="1">
      <alignment horizontal="distributed" vertical="center"/>
    </xf>
    <xf numFmtId="0" fontId="3" fillId="0" borderId="13" xfId="0" applyFont="1" applyFill="1" applyBorder="1" applyAlignment="1">
      <alignment horizontal="center"/>
    </xf>
    <xf numFmtId="41" fontId="3" fillId="0" borderId="13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41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/>
    </xf>
    <xf numFmtId="41" fontId="3" fillId="0" borderId="18" xfId="0" applyNumberFormat="1" applyFont="1" applyFill="1" applyBorder="1" applyAlignment="1">
      <alignment horizontal="center" vertical="center"/>
    </xf>
    <xf numFmtId="41" fontId="3" fillId="0" borderId="17" xfId="0" applyNumberFormat="1" applyFont="1" applyFill="1" applyBorder="1" applyAlignment="1">
      <alignment horizontal="center" vertical="center"/>
    </xf>
    <xf numFmtId="41" fontId="3" fillId="0" borderId="16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177" fontId="3" fillId="0" borderId="0" xfId="0" applyNumberFormat="1" applyFont="1" applyFill="1" applyBorder="1"/>
    <xf numFmtId="0" fontId="3" fillId="0" borderId="0" xfId="0" applyFont="1" applyFill="1" applyBorder="1"/>
    <xf numFmtId="0" fontId="3" fillId="0" borderId="4" xfId="0" applyFont="1" applyFill="1" applyBorder="1" applyAlignment="1">
      <alignment horizontal="distributed" vertical="center"/>
    </xf>
    <xf numFmtId="179" fontId="3" fillId="0" borderId="0" xfId="0" applyNumberFormat="1" applyFont="1" applyFill="1" applyBorder="1" applyAlignment="1">
      <alignment horizontal="right" vertical="center"/>
    </xf>
    <xf numFmtId="178" fontId="3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/>
    <xf numFmtId="177" fontId="3" fillId="0" borderId="0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horizontal="left" vertical="center"/>
    </xf>
    <xf numFmtId="3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/>
    </xf>
    <xf numFmtId="179" fontId="3" fillId="0" borderId="0" xfId="1" applyNumberFormat="1" applyFont="1" applyFill="1" applyBorder="1" applyAlignment="1"/>
    <xf numFmtId="180" fontId="3" fillId="0" borderId="0" xfId="1" applyNumberFormat="1" applyFont="1" applyFill="1" applyBorder="1" applyAlignment="1"/>
    <xf numFmtId="180" fontId="3" fillId="0" borderId="0" xfId="0" applyNumberFormat="1" applyFont="1" applyFill="1" applyBorder="1" applyAlignment="1">
      <alignment horizontal="right" vertical="center"/>
    </xf>
    <xf numFmtId="184" fontId="3" fillId="0" borderId="0" xfId="0" applyNumberFormat="1" applyFont="1" applyFill="1" applyBorder="1"/>
    <xf numFmtId="179" fontId="3" fillId="0" borderId="0" xfId="3" applyNumberFormat="1" applyFont="1" applyFill="1" applyBorder="1"/>
    <xf numFmtId="178" fontId="3" fillId="0" borderId="0" xfId="3" applyNumberFormat="1" applyFont="1" applyFill="1" applyBorder="1"/>
    <xf numFmtId="0" fontId="0" fillId="0" borderId="1" xfId="0" applyFont="1" applyFill="1" applyBorder="1"/>
    <xf numFmtId="0" fontId="3" fillId="0" borderId="1" xfId="0" applyFont="1" applyFill="1" applyBorder="1" applyAlignment="1">
      <alignment horizontal="center" vertical="center"/>
    </xf>
    <xf numFmtId="41" fontId="3" fillId="0" borderId="0" xfId="0" applyNumberFormat="1" applyFont="1" applyAlignment="1">
      <alignment vertical="center"/>
    </xf>
    <xf numFmtId="41" fontId="3" fillId="0" borderId="1" xfId="0" applyNumberFormat="1" applyFont="1" applyBorder="1" applyAlignment="1">
      <alignment vertical="center"/>
    </xf>
    <xf numFmtId="0" fontId="0" fillId="0" borderId="0" xfId="0" applyFont="1" applyFill="1" applyBorder="1"/>
    <xf numFmtId="185" fontId="3" fillId="0" borderId="0" xfId="0" applyNumberFormat="1" applyFont="1" applyFill="1" applyBorder="1" applyAlignment="1">
      <alignment horizontal="right" vertical="center"/>
    </xf>
    <xf numFmtId="42" fontId="3" fillId="0" borderId="0" xfId="0" applyNumberFormat="1" applyFont="1" applyFill="1" applyBorder="1" applyAlignment="1">
      <alignment horizontal="right"/>
    </xf>
    <xf numFmtId="3" fontId="3" fillId="0" borderId="0" xfId="3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85" fontId="3" fillId="0" borderId="0" xfId="0" applyNumberFormat="1" applyFont="1" applyFill="1" applyBorder="1"/>
    <xf numFmtId="0" fontId="3" fillId="0" borderId="0" xfId="0" applyFont="1" applyAlignment="1">
      <alignment vertical="center"/>
    </xf>
    <xf numFmtId="0" fontId="3" fillId="0" borderId="8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41" fontId="4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3" fillId="0" borderId="0" xfId="0" applyFont="1" applyBorder="1" applyAlignment="1">
      <alignment horizontal="right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Alignment="1" applyProtection="1">
      <alignment vertical="center"/>
    </xf>
    <xf numFmtId="0" fontId="3" fillId="0" borderId="23" xfId="0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3" fillId="0" borderId="5" xfId="0" applyFont="1" applyBorder="1" applyAlignment="1" applyProtection="1">
      <alignment horizontal="right" vertical="center"/>
    </xf>
    <xf numFmtId="0" fontId="3" fillId="0" borderId="20" xfId="0" applyFont="1" applyBorder="1" applyAlignment="1" applyProtection="1">
      <alignment horizontal="right" vertical="center"/>
    </xf>
    <xf numFmtId="0" fontId="4" fillId="0" borderId="5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horizontal="right" vertical="center"/>
    </xf>
    <xf numFmtId="177" fontId="3" fillId="0" borderId="0" xfId="0" applyNumberFormat="1" applyFont="1" applyBorder="1" applyAlignment="1" applyProtection="1">
      <alignment vertical="center"/>
    </xf>
    <xf numFmtId="177" fontId="3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vertical="center"/>
    </xf>
    <xf numFmtId="0" fontId="6" fillId="0" borderId="0" xfId="0" applyFont="1" applyAlignment="1" applyProtection="1">
      <alignment horizontal="right" vertical="center"/>
    </xf>
    <xf numFmtId="177" fontId="3" fillId="0" borderId="0" xfId="0" applyNumberFormat="1" applyFont="1" applyBorder="1" applyAlignment="1" applyProtection="1">
      <alignment horizontal="right" vertical="center"/>
    </xf>
    <xf numFmtId="0" fontId="3" fillId="0" borderId="4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horizontal="distributed" vertical="center" justifyLastLine="1"/>
    </xf>
    <xf numFmtId="0" fontId="3" fillId="0" borderId="1" xfId="0" applyFont="1" applyBorder="1" applyAlignment="1" applyProtection="1">
      <alignment vertical="center"/>
    </xf>
    <xf numFmtId="41" fontId="3" fillId="0" borderId="1" xfId="0" applyNumberFormat="1" applyFont="1" applyFill="1" applyBorder="1"/>
    <xf numFmtId="186" fontId="3" fillId="0" borderId="0" xfId="0" applyNumberFormat="1" applyFont="1" applyFill="1" applyBorder="1"/>
    <xf numFmtId="186" fontId="3" fillId="0" borderId="0" xfId="1" applyNumberFormat="1" applyFont="1" applyFill="1" applyBorder="1" applyAlignment="1">
      <alignment horizontal="right"/>
    </xf>
    <xf numFmtId="186" fontId="3" fillId="0" borderId="0" xfId="0" applyNumberFormat="1" applyFont="1" applyFill="1" applyBorder="1" applyAlignment="1">
      <alignment horizontal="right"/>
    </xf>
    <xf numFmtId="186" fontId="3" fillId="0" borderId="0" xfId="0" applyNumberFormat="1" applyFont="1" applyFill="1" applyBorder="1" applyAlignment="1">
      <alignment horizontal="right" vertical="center"/>
    </xf>
    <xf numFmtId="186" fontId="3" fillId="0" borderId="0" xfId="3" applyNumberFormat="1" applyFont="1" applyFill="1" applyBorder="1"/>
    <xf numFmtId="186" fontId="3" fillId="0" borderId="0" xfId="3" applyNumberFormat="1" applyFont="1" applyFill="1" applyBorder="1" applyAlignment="1">
      <alignment horizontal="right"/>
    </xf>
    <xf numFmtId="186" fontId="3" fillId="0" borderId="1" xfId="0" applyNumberFormat="1" applyFont="1" applyFill="1" applyBorder="1"/>
    <xf numFmtId="186" fontId="3" fillId="0" borderId="1" xfId="0" applyNumberFormat="1" applyFont="1" applyFill="1" applyBorder="1" applyAlignment="1">
      <alignment horizontal="right"/>
    </xf>
    <xf numFmtId="187" fontId="3" fillId="0" borderId="0" xfId="2" applyNumberFormat="1" applyFont="1" applyFill="1" applyBorder="1" applyAlignment="1">
      <alignment horizontal="right" vertical="center"/>
    </xf>
    <xf numFmtId="41" fontId="3" fillId="0" borderId="0" xfId="2" applyNumberFormat="1" applyFont="1" applyFill="1" applyAlignment="1">
      <alignment vertical="center"/>
    </xf>
    <xf numFmtId="41" fontId="3" fillId="0" borderId="0" xfId="2" applyNumberFormat="1" applyFont="1" applyFill="1"/>
    <xf numFmtId="0" fontId="3" fillId="0" borderId="4" xfId="0" applyFont="1" applyFill="1" applyBorder="1" applyAlignment="1">
      <alignment horizontal="right" vertical="center"/>
    </xf>
    <xf numFmtId="41" fontId="3" fillId="0" borderId="0" xfId="0" applyNumberFormat="1" applyFont="1" applyFill="1" applyAlignment="1" applyProtection="1">
      <alignment vertical="center"/>
      <protection locked="0"/>
    </xf>
    <xf numFmtId="41" fontId="3" fillId="0" borderId="0" xfId="2" applyNumberFormat="1" applyFont="1" applyFill="1" applyAlignment="1" applyProtection="1">
      <alignment vertical="center"/>
      <protection locked="0"/>
    </xf>
    <xf numFmtId="41" fontId="3" fillId="0" borderId="1" xfId="2" applyNumberFormat="1" applyFont="1" applyFill="1" applyBorder="1" applyAlignment="1" applyProtection="1">
      <alignment vertical="center"/>
      <protection locked="0"/>
    </xf>
    <xf numFmtId="177" fontId="3" fillId="0" borderId="0" xfId="0" applyNumberFormat="1" applyFont="1" applyFill="1" applyAlignment="1">
      <alignment vertical="center"/>
    </xf>
    <xf numFmtId="177" fontId="3" fillId="0" borderId="0" xfId="2" applyNumberFormat="1" applyFont="1" applyFill="1"/>
    <xf numFmtId="177" fontId="3" fillId="0" borderId="0" xfId="0" applyNumberFormat="1" applyFont="1" applyFill="1" applyAlignment="1" applyProtection="1">
      <alignment vertical="center"/>
      <protection locked="0"/>
    </xf>
    <xf numFmtId="177" fontId="3" fillId="0" borderId="0" xfId="2" applyNumberFormat="1" applyFont="1" applyFill="1" applyAlignment="1" applyProtection="1">
      <alignment vertical="center"/>
      <protection locked="0"/>
    </xf>
    <xf numFmtId="0" fontId="3" fillId="0" borderId="6" xfId="0" applyFont="1" applyFill="1" applyBorder="1" applyAlignment="1">
      <alignment horizontal="right" vertical="center"/>
    </xf>
    <xf numFmtId="38" fontId="3" fillId="0" borderId="1" xfId="2" applyFont="1" applyFill="1" applyBorder="1" applyAlignment="1">
      <alignment vertical="center"/>
    </xf>
    <xf numFmtId="38" fontId="3" fillId="0" borderId="1" xfId="2" applyFont="1" applyFill="1" applyBorder="1" applyAlignment="1" applyProtection="1">
      <alignment vertical="center"/>
      <protection locked="0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left" vertical="top" wrapText="1"/>
    </xf>
    <xf numFmtId="0" fontId="3" fillId="0" borderId="8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3" fillId="0" borderId="1" xfId="0" applyFont="1" applyBorder="1" applyAlignment="1" applyProtection="1">
      <alignment horizontal="righ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8" xfId="0" applyFont="1" applyBorder="1" applyAlignment="1"/>
    <xf numFmtId="0" fontId="5" fillId="0" borderId="0" xfId="0" applyFont="1" applyBorder="1" applyAlignment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3" fontId="8" fillId="0" borderId="0" xfId="3" applyNumberFormat="1" applyFont="1" applyFill="1" applyBorder="1" applyAlignment="1">
      <alignment horizontal="center" vertical="center"/>
    </xf>
    <xf numFmtId="3" fontId="8" fillId="0" borderId="11" xfId="3" applyNumberFormat="1" applyFont="1" applyFill="1" applyBorder="1" applyAlignment="1">
      <alignment horizontal="center" vertical="center"/>
    </xf>
    <xf numFmtId="3" fontId="8" fillId="0" borderId="12" xfId="3" applyNumberFormat="1" applyFont="1" applyFill="1" applyBorder="1" applyAlignment="1">
      <alignment horizontal="center" vertical="center"/>
    </xf>
    <xf numFmtId="3" fontId="8" fillId="0" borderId="1" xfId="3" applyNumberFormat="1" applyFont="1" applyFill="1" applyBorder="1" applyAlignment="1">
      <alignment horizontal="center" vertical="center"/>
    </xf>
    <xf numFmtId="3" fontId="3" fillId="0" borderId="0" xfId="3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41" fontId="3" fillId="0" borderId="14" xfId="0" applyNumberFormat="1" applyFont="1" applyFill="1" applyBorder="1" applyAlignment="1">
      <alignment horizontal="center" vertical="center"/>
    </xf>
    <xf numFmtId="41" fontId="3" fillId="0" borderId="16" xfId="0" applyNumberFormat="1" applyFont="1" applyFill="1" applyBorder="1" applyAlignment="1">
      <alignment horizontal="center" vertical="center"/>
    </xf>
    <xf numFmtId="41" fontId="3" fillId="0" borderId="9" xfId="0" applyNumberFormat="1" applyFont="1" applyFill="1" applyBorder="1" applyAlignment="1">
      <alignment horizontal="center" vertical="center"/>
    </xf>
    <xf numFmtId="41" fontId="3" fillId="0" borderId="2" xfId="0" applyNumberFormat="1" applyFont="1" applyFill="1" applyBorder="1" applyAlignment="1">
      <alignment horizontal="center" vertical="center"/>
    </xf>
    <xf numFmtId="41" fontId="3" fillId="0" borderId="3" xfId="0" applyNumberFormat="1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3" fontId="3" fillId="0" borderId="11" xfId="3" applyNumberFormat="1" applyFont="1" applyFill="1" applyBorder="1" applyAlignment="1">
      <alignment horizontal="center" vertical="center"/>
    </xf>
  </cellXfs>
  <cellStyles count="4">
    <cellStyle name="パーセント" xfId="1" builtinId="5"/>
    <cellStyle name="桁区切り" xfId="2" builtinId="6"/>
    <cellStyle name="標準" xfId="0" builtinId="0"/>
    <cellStyle name="標準_07．電気、ガスおよび水道●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663</xdr:colOff>
      <xdr:row>6</xdr:row>
      <xdr:rowOff>65049</xdr:rowOff>
    </xdr:from>
    <xdr:to>
      <xdr:col>3</xdr:col>
      <xdr:colOff>130761</xdr:colOff>
      <xdr:row>10</xdr:row>
      <xdr:rowOff>111512</xdr:rowOff>
    </xdr:to>
    <xdr:sp macro="" textlink="">
      <xdr:nvSpPr>
        <xdr:cNvPr id="9" name="右中かっこ 8"/>
        <xdr:cNvSpPr/>
      </xdr:nvSpPr>
      <xdr:spPr>
        <a:xfrm>
          <a:off x="2156034" y="3069506"/>
          <a:ext cx="130098" cy="699606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9397</xdr:colOff>
      <xdr:row>18</xdr:row>
      <xdr:rowOff>69696</xdr:rowOff>
    </xdr:from>
    <xdr:to>
      <xdr:col>2</xdr:col>
      <xdr:colOff>139495</xdr:colOff>
      <xdr:row>22</xdr:row>
      <xdr:rowOff>116159</xdr:rowOff>
    </xdr:to>
    <xdr:sp macro="" textlink="">
      <xdr:nvSpPr>
        <xdr:cNvPr id="12" name="右中かっこ 11"/>
        <xdr:cNvSpPr/>
      </xdr:nvSpPr>
      <xdr:spPr>
        <a:xfrm>
          <a:off x="1469897" y="3967009"/>
          <a:ext cx="130098" cy="681463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</xdr:col>
      <xdr:colOff>3053</xdr:colOff>
      <xdr:row>18</xdr:row>
      <xdr:rowOff>69696</xdr:rowOff>
    </xdr:from>
    <xdr:to>
      <xdr:col>3</xdr:col>
      <xdr:colOff>133151</xdr:colOff>
      <xdr:row>22</xdr:row>
      <xdr:rowOff>116159</xdr:rowOff>
    </xdr:to>
    <xdr:sp macro="" textlink="">
      <xdr:nvSpPr>
        <xdr:cNvPr id="13" name="右中かっこ 12"/>
        <xdr:cNvSpPr/>
      </xdr:nvSpPr>
      <xdr:spPr>
        <a:xfrm>
          <a:off x="2158424" y="5033582"/>
          <a:ext cx="130098" cy="699606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17331</xdr:colOff>
      <xdr:row>12</xdr:row>
      <xdr:rowOff>69696</xdr:rowOff>
    </xdr:from>
    <xdr:to>
      <xdr:col>2</xdr:col>
      <xdr:colOff>147429</xdr:colOff>
      <xdr:row>16</xdr:row>
      <xdr:rowOff>116159</xdr:rowOff>
    </xdr:to>
    <xdr:sp macro="" textlink="">
      <xdr:nvSpPr>
        <xdr:cNvPr id="20" name="右中かっこ 19"/>
        <xdr:cNvSpPr/>
      </xdr:nvSpPr>
      <xdr:spPr>
        <a:xfrm>
          <a:off x="1474656" y="2079471"/>
          <a:ext cx="130098" cy="694163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</xdr:col>
      <xdr:colOff>3055</xdr:colOff>
      <xdr:row>12</xdr:row>
      <xdr:rowOff>69696</xdr:rowOff>
    </xdr:from>
    <xdr:to>
      <xdr:col>3</xdr:col>
      <xdr:colOff>133153</xdr:colOff>
      <xdr:row>16</xdr:row>
      <xdr:rowOff>116159</xdr:rowOff>
    </xdr:to>
    <xdr:sp macro="" textlink="">
      <xdr:nvSpPr>
        <xdr:cNvPr id="21" name="右中かっこ 20"/>
        <xdr:cNvSpPr/>
      </xdr:nvSpPr>
      <xdr:spPr>
        <a:xfrm>
          <a:off x="2162055" y="3014509"/>
          <a:ext cx="130098" cy="681463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9398</xdr:colOff>
      <xdr:row>24</xdr:row>
      <xdr:rowOff>69696</xdr:rowOff>
    </xdr:from>
    <xdr:to>
      <xdr:col>2</xdr:col>
      <xdr:colOff>139496</xdr:colOff>
      <xdr:row>28</xdr:row>
      <xdr:rowOff>116159</xdr:rowOff>
    </xdr:to>
    <xdr:sp macro="" textlink="">
      <xdr:nvSpPr>
        <xdr:cNvPr id="24" name="右中かっこ 23"/>
        <xdr:cNvSpPr/>
      </xdr:nvSpPr>
      <xdr:spPr>
        <a:xfrm>
          <a:off x="1469898" y="4919509"/>
          <a:ext cx="130098" cy="681463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</xdr:col>
      <xdr:colOff>3053</xdr:colOff>
      <xdr:row>24</xdr:row>
      <xdr:rowOff>69696</xdr:rowOff>
    </xdr:from>
    <xdr:to>
      <xdr:col>3</xdr:col>
      <xdr:colOff>133151</xdr:colOff>
      <xdr:row>28</xdr:row>
      <xdr:rowOff>116159</xdr:rowOff>
    </xdr:to>
    <xdr:sp macro="" textlink="">
      <xdr:nvSpPr>
        <xdr:cNvPr id="25" name="右中かっこ 24"/>
        <xdr:cNvSpPr/>
      </xdr:nvSpPr>
      <xdr:spPr>
        <a:xfrm>
          <a:off x="2155703" y="4994121"/>
          <a:ext cx="130098" cy="694163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15868</xdr:colOff>
      <xdr:row>6</xdr:row>
      <xdr:rowOff>63502</xdr:rowOff>
    </xdr:from>
    <xdr:to>
      <xdr:col>2</xdr:col>
      <xdr:colOff>145966</xdr:colOff>
      <xdr:row>10</xdr:row>
      <xdr:rowOff>109965</xdr:rowOff>
    </xdr:to>
    <xdr:sp macro="" textlink="">
      <xdr:nvSpPr>
        <xdr:cNvPr id="23" name="右中かっこ 22"/>
        <xdr:cNvSpPr/>
      </xdr:nvSpPr>
      <xdr:spPr>
        <a:xfrm>
          <a:off x="1476368" y="2055815"/>
          <a:ext cx="130098" cy="681463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9398</xdr:colOff>
      <xdr:row>30</xdr:row>
      <xdr:rowOff>69696</xdr:rowOff>
    </xdr:from>
    <xdr:to>
      <xdr:col>2</xdr:col>
      <xdr:colOff>139496</xdr:colOff>
      <xdr:row>34</xdr:row>
      <xdr:rowOff>116159</xdr:rowOff>
    </xdr:to>
    <xdr:sp macro="" textlink="">
      <xdr:nvSpPr>
        <xdr:cNvPr id="14" name="右中かっこ 13"/>
        <xdr:cNvSpPr/>
      </xdr:nvSpPr>
      <xdr:spPr>
        <a:xfrm>
          <a:off x="1469898" y="4919509"/>
          <a:ext cx="130098" cy="681463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</xdr:col>
      <xdr:colOff>3053</xdr:colOff>
      <xdr:row>30</xdr:row>
      <xdr:rowOff>69696</xdr:rowOff>
    </xdr:from>
    <xdr:to>
      <xdr:col>3</xdr:col>
      <xdr:colOff>133151</xdr:colOff>
      <xdr:row>34</xdr:row>
      <xdr:rowOff>116159</xdr:rowOff>
    </xdr:to>
    <xdr:sp macro="" textlink="">
      <xdr:nvSpPr>
        <xdr:cNvPr id="15" name="右中かっこ 14"/>
        <xdr:cNvSpPr/>
      </xdr:nvSpPr>
      <xdr:spPr>
        <a:xfrm>
          <a:off x="2162053" y="4919509"/>
          <a:ext cx="130098" cy="681463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showGridLines="0" tabSelected="1" zoomScale="115" zoomScaleNormal="115" workbookViewId="0">
      <selection sqref="A1:R1"/>
    </sheetView>
  </sheetViews>
  <sheetFormatPr defaultRowHeight="13.5" x14ac:dyDescent="0.15"/>
  <cols>
    <col min="1" max="1" width="6.25" style="104" customWidth="1"/>
    <col min="2" max="5" width="8.125" style="104" customWidth="1"/>
    <col min="6" max="6" width="7" style="101" customWidth="1"/>
    <col min="7" max="18" width="3.875" style="101" customWidth="1"/>
    <col min="19" max="16384" width="9" style="101"/>
  </cols>
  <sheetData>
    <row r="1" spans="1:19" ht="21" customHeight="1" x14ac:dyDescent="0.15">
      <c r="A1" s="148" t="s">
        <v>112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</row>
    <row r="2" spans="1:19" ht="13.5" customHeight="1" x14ac:dyDescent="0.15">
      <c r="A2" s="115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</row>
    <row r="3" spans="1:19" ht="18.75" customHeight="1" x14ac:dyDescent="0.15">
      <c r="A3" s="157" t="s">
        <v>109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</row>
    <row r="4" spans="1:19" ht="7.5" customHeight="1" x14ac:dyDescent="0.15">
      <c r="A4" s="158"/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</row>
    <row r="5" spans="1:19" ht="13.5" customHeight="1" x14ac:dyDescent="0.15">
      <c r="A5" s="149" t="s">
        <v>117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</row>
    <row r="6" spans="1:19" ht="12" customHeight="1" thickBot="1" x14ac:dyDescent="0.2">
      <c r="A6" s="159"/>
      <c r="B6" s="159"/>
      <c r="C6" s="101"/>
      <c r="D6" s="101"/>
      <c r="E6" s="101"/>
      <c r="P6" s="119"/>
      <c r="Q6" s="119"/>
      <c r="R6" s="113" t="s">
        <v>115</v>
      </c>
    </row>
    <row r="7" spans="1:19" ht="15" customHeight="1" x14ac:dyDescent="0.15">
      <c r="A7" s="150"/>
      <c r="B7" s="152" t="s">
        <v>102</v>
      </c>
      <c r="C7" s="152" t="s">
        <v>103</v>
      </c>
      <c r="D7" s="154" t="s">
        <v>104</v>
      </c>
      <c r="E7" s="154" t="s">
        <v>122</v>
      </c>
      <c r="F7" s="154" t="s">
        <v>123</v>
      </c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56"/>
    </row>
    <row r="8" spans="1:19" s="104" customFormat="1" ht="15" customHeight="1" x14ac:dyDescent="0.15">
      <c r="A8" s="151"/>
      <c r="B8" s="153"/>
      <c r="C8" s="153"/>
      <c r="D8" s="155"/>
      <c r="E8" s="155"/>
      <c r="F8" s="102" t="s">
        <v>107</v>
      </c>
      <c r="G8" s="102" t="s">
        <v>110</v>
      </c>
      <c r="H8" s="102" t="s">
        <v>111</v>
      </c>
      <c r="I8" s="102" t="s">
        <v>70</v>
      </c>
      <c r="J8" s="102" t="s">
        <v>71</v>
      </c>
      <c r="K8" s="102" t="s">
        <v>72</v>
      </c>
      <c r="L8" s="102" t="s">
        <v>73</v>
      </c>
      <c r="M8" s="102" t="s">
        <v>74</v>
      </c>
      <c r="N8" s="102" t="s">
        <v>75</v>
      </c>
      <c r="O8" s="102" t="s">
        <v>76</v>
      </c>
      <c r="P8" s="102" t="s">
        <v>99</v>
      </c>
      <c r="Q8" s="102" t="s">
        <v>100</v>
      </c>
      <c r="R8" s="103" t="s">
        <v>101</v>
      </c>
    </row>
    <row r="9" spans="1:19" ht="6" customHeight="1" x14ac:dyDescent="0.15">
      <c r="A9" s="106"/>
      <c r="B9" s="105"/>
      <c r="C9" s="105"/>
      <c r="D9" s="105"/>
      <c r="E9" s="105"/>
      <c r="F9" s="105"/>
      <c r="G9" s="105"/>
      <c r="H9" s="105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4"/>
    </row>
    <row r="10" spans="1:19" ht="12.75" customHeight="1" x14ac:dyDescent="0.15">
      <c r="A10" s="117" t="s">
        <v>106</v>
      </c>
      <c r="B10" s="116">
        <v>2482</v>
      </c>
      <c r="C10" s="116">
        <v>2381</v>
      </c>
      <c r="D10" s="116">
        <v>2324</v>
      </c>
      <c r="E10" s="116">
        <v>2342</v>
      </c>
      <c r="F10" s="116">
        <v>2236</v>
      </c>
      <c r="G10" s="116">
        <v>182</v>
      </c>
      <c r="H10" s="116">
        <v>160</v>
      </c>
      <c r="I10" s="116">
        <v>158</v>
      </c>
      <c r="J10" s="116">
        <v>188</v>
      </c>
      <c r="K10" s="116">
        <v>228</v>
      </c>
      <c r="L10" s="116">
        <v>196</v>
      </c>
      <c r="M10" s="116">
        <v>164</v>
      </c>
      <c r="N10" s="116">
        <v>159</v>
      </c>
      <c r="O10" s="116">
        <v>187</v>
      </c>
      <c r="P10" s="116">
        <v>222</v>
      </c>
      <c r="Q10" s="116">
        <v>213</v>
      </c>
      <c r="R10" s="116">
        <v>182</v>
      </c>
      <c r="S10" s="104"/>
    </row>
    <row r="11" spans="1:19" ht="12.75" customHeight="1" x14ac:dyDescent="0.15">
      <c r="A11" s="108" t="s">
        <v>105</v>
      </c>
      <c r="B11" s="109">
        <v>1133</v>
      </c>
      <c r="C11" s="109">
        <v>1084</v>
      </c>
      <c r="D11" s="109">
        <v>1065</v>
      </c>
      <c r="E11" s="109">
        <v>1087</v>
      </c>
      <c r="F11" s="109">
        <v>1067</v>
      </c>
      <c r="G11" s="110">
        <v>89</v>
      </c>
      <c r="H11" s="110">
        <v>73</v>
      </c>
      <c r="I11" s="110">
        <v>65</v>
      </c>
      <c r="J11" s="110">
        <v>81</v>
      </c>
      <c r="K11" s="110">
        <v>104</v>
      </c>
      <c r="L11" s="110">
        <v>84</v>
      </c>
      <c r="M11" s="110">
        <v>67</v>
      </c>
      <c r="N11" s="110">
        <v>71</v>
      </c>
      <c r="O11" s="110">
        <v>97</v>
      </c>
      <c r="P11" s="110">
        <v>125</v>
      </c>
      <c r="Q11" s="110">
        <v>118</v>
      </c>
      <c r="R11" s="110">
        <v>94</v>
      </c>
      <c r="S11" s="104"/>
    </row>
    <row r="12" spans="1:19" ht="12.75" customHeight="1" x14ac:dyDescent="0.15">
      <c r="A12" s="108" t="s">
        <v>108</v>
      </c>
      <c r="B12" s="109">
        <v>1349</v>
      </c>
      <c r="C12" s="109">
        <v>1296</v>
      </c>
      <c r="D12" s="109">
        <v>1259</v>
      </c>
      <c r="E12" s="109">
        <v>1255</v>
      </c>
      <c r="F12" s="109">
        <v>1170</v>
      </c>
      <c r="G12" s="111">
        <v>92</v>
      </c>
      <c r="H12" s="111">
        <v>87</v>
      </c>
      <c r="I12" s="112">
        <v>93</v>
      </c>
      <c r="J12" s="112">
        <v>107</v>
      </c>
      <c r="K12" s="112">
        <v>124</v>
      </c>
      <c r="L12" s="112">
        <v>112</v>
      </c>
      <c r="M12" s="112">
        <v>97</v>
      </c>
      <c r="N12" s="112">
        <v>88</v>
      </c>
      <c r="O12" s="112">
        <v>90</v>
      </c>
      <c r="P12" s="112">
        <v>96</v>
      </c>
      <c r="Q12" s="112">
        <v>95</v>
      </c>
      <c r="R12" s="112">
        <v>88</v>
      </c>
    </row>
    <row r="13" spans="1:19" ht="6" customHeight="1" thickBot="1" x14ac:dyDescent="0.2">
      <c r="A13" s="118"/>
      <c r="B13" s="113"/>
      <c r="C13" s="113"/>
      <c r="D13" s="113"/>
      <c r="E13" s="113"/>
      <c r="F13" s="113"/>
      <c r="G13" s="113"/>
      <c r="H13" s="113"/>
      <c r="I13" s="114"/>
      <c r="J13" s="114"/>
      <c r="K13" s="114"/>
      <c r="L13" s="114"/>
      <c r="M13" s="114"/>
      <c r="N13" s="114"/>
      <c r="O13" s="114"/>
      <c r="P13" s="114"/>
      <c r="Q13" s="114"/>
      <c r="R13" s="114"/>
    </row>
    <row r="14" spans="1:19" ht="14.25" customHeight="1" x14ac:dyDescent="0.15">
      <c r="A14" s="147" t="s">
        <v>118</v>
      </c>
      <c r="B14" s="147"/>
      <c r="C14" s="147"/>
      <c r="D14" s="147"/>
      <c r="E14" s="147"/>
      <c r="F14" s="147"/>
      <c r="G14" s="147"/>
      <c r="H14" s="147"/>
      <c r="I14" s="147"/>
      <c r="J14" s="147"/>
      <c r="K14" s="147"/>
      <c r="L14" s="147"/>
      <c r="M14" s="147"/>
      <c r="N14" s="147"/>
      <c r="O14" s="147"/>
      <c r="P14" s="147"/>
      <c r="Q14" s="147"/>
      <c r="R14" s="147"/>
    </row>
  </sheetData>
  <mergeCells count="12">
    <mergeCell ref="A14:R14"/>
    <mergeCell ref="A1:R1"/>
    <mergeCell ref="A5:R5"/>
    <mergeCell ref="A7:A8"/>
    <mergeCell ref="B7:B8"/>
    <mergeCell ref="C7:C8"/>
    <mergeCell ref="D7:D8"/>
    <mergeCell ref="E7:E8"/>
    <mergeCell ref="F7:R7"/>
    <mergeCell ref="A3:R3"/>
    <mergeCell ref="A4:R4"/>
    <mergeCell ref="A6:B6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showGridLines="0" zoomScale="115" zoomScaleNormal="115" workbookViewId="0">
      <selection sqref="A1:G1"/>
    </sheetView>
  </sheetViews>
  <sheetFormatPr defaultRowHeight="13.5" x14ac:dyDescent="0.15"/>
  <cols>
    <col min="1" max="1" width="13.625" style="1" customWidth="1"/>
    <col min="2" max="7" width="12.75" style="1" customWidth="1"/>
    <col min="8" max="16384" width="9" style="1"/>
  </cols>
  <sheetData>
    <row r="1" spans="1:7" ht="18.75" customHeight="1" x14ac:dyDescent="0.15">
      <c r="A1" s="160" t="s">
        <v>79</v>
      </c>
      <c r="B1" s="160"/>
      <c r="C1" s="160"/>
      <c r="D1" s="160"/>
      <c r="E1" s="160"/>
      <c r="F1" s="160"/>
      <c r="G1" s="160"/>
    </row>
    <row r="2" spans="1:7" ht="7.5" customHeight="1" x14ac:dyDescent="0.15">
      <c r="A2" s="144"/>
      <c r="B2" s="144"/>
      <c r="C2" s="144"/>
      <c r="D2" s="144"/>
      <c r="E2" s="144"/>
      <c r="F2" s="144"/>
      <c r="G2" s="144"/>
    </row>
    <row r="3" spans="1:7" ht="13.5" customHeight="1" x14ac:dyDescent="0.15">
      <c r="A3" s="161" t="s">
        <v>98</v>
      </c>
      <c r="B3" s="161"/>
      <c r="C3" s="161"/>
      <c r="D3" s="161"/>
      <c r="E3" s="161"/>
      <c r="F3" s="161"/>
      <c r="G3" s="161"/>
    </row>
    <row r="4" spans="1:7" ht="12" customHeight="1" x14ac:dyDescent="0.15">
      <c r="A4" s="164" t="s">
        <v>142</v>
      </c>
      <c r="B4" s="164"/>
      <c r="C4" s="164"/>
      <c r="D4" s="164"/>
      <c r="E4" s="164"/>
      <c r="F4" s="164"/>
      <c r="G4" s="164"/>
    </row>
    <row r="5" spans="1:7" ht="12" customHeight="1" thickBot="1" x14ac:dyDescent="0.2">
      <c r="C5" s="143"/>
      <c r="D5" s="143"/>
      <c r="E5" s="143"/>
      <c r="G5" s="9" t="s">
        <v>116</v>
      </c>
    </row>
    <row r="6" spans="1:7" ht="18.75" customHeight="1" x14ac:dyDescent="0.15">
      <c r="A6" s="146" t="s">
        <v>27</v>
      </c>
      <c r="B6" s="146" t="s">
        <v>87</v>
      </c>
      <c r="C6" s="146" t="s">
        <v>3</v>
      </c>
      <c r="D6" s="146" t="s">
        <v>1</v>
      </c>
      <c r="E6" s="146" t="s">
        <v>0</v>
      </c>
      <c r="F6" s="146" t="s">
        <v>32</v>
      </c>
      <c r="G6" s="145" t="s">
        <v>2</v>
      </c>
    </row>
    <row r="7" spans="1:7" ht="12.75" customHeight="1" x14ac:dyDescent="0.15">
      <c r="A7" s="8" t="s">
        <v>133</v>
      </c>
      <c r="B7" s="15">
        <v>53012468</v>
      </c>
      <c r="C7" s="15">
        <v>25539068</v>
      </c>
      <c r="D7" s="15">
        <v>10544445</v>
      </c>
      <c r="E7" s="15">
        <v>5287491</v>
      </c>
      <c r="F7" s="15">
        <v>5423393</v>
      </c>
      <c r="G7" s="15">
        <v>6218071</v>
      </c>
    </row>
    <row r="8" spans="1:7" ht="12.75" customHeight="1" x14ac:dyDescent="0.15">
      <c r="A8" s="8" t="s">
        <v>113</v>
      </c>
      <c r="B8" s="15">
        <v>52736130</v>
      </c>
      <c r="C8" s="15">
        <v>25946209</v>
      </c>
      <c r="D8" s="15">
        <v>10044068</v>
      </c>
      <c r="E8" s="15">
        <v>4618677</v>
      </c>
      <c r="F8" s="15">
        <v>4770234</v>
      </c>
      <c r="G8" s="15">
        <v>7356942</v>
      </c>
    </row>
    <row r="9" spans="1:7" ht="12.75" customHeight="1" x14ac:dyDescent="0.15">
      <c r="A9" s="8" t="s">
        <v>114</v>
      </c>
      <c r="B9" s="15">
        <v>49441930</v>
      </c>
      <c r="C9" s="15">
        <v>24971324</v>
      </c>
      <c r="D9" s="15">
        <v>10013691</v>
      </c>
      <c r="E9" s="15">
        <v>2965714</v>
      </c>
      <c r="F9" s="15">
        <v>4459395</v>
      </c>
      <c r="G9" s="15">
        <v>7031806</v>
      </c>
    </row>
    <row r="10" spans="1:7" ht="12.75" customHeight="1" x14ac:dyDescent="0.15">
      <c r="A10" s="8" t="s">
        <v>134</v>
      </c>
      <c r="B10" s="15">
        <v>49875113</v>
      </c>
      <c r="C10" s="15">
        <v>24099986</v>
      </c>
      <c r="D10" s="15">
        <v>10172014</v>
      </c>
      <c r="E10" s="15">
        <v>3328388</v>
      </c>
      <c r="F10" s="15">
        <v>4844665</v>
      </c>
      <c r="G10" s="15">
        <v>7430060</v>
      </c>
    </row>
    <row r="11" spans="1:7" ht="12.75" customHeight="1" x14ac:dyDescent="0.15">
      <c r="A11" s="8" t="s">
        <v>138</v>
      </c>
      <c r="B11" s="15">
        <f>SUM(B13:B24)</f>
        <v>51242605</v>
      </c>
      <c r="C11" s="136">
        <v>25161218</v>
      </c>
      <c r="D11" s="136">
        <v>10495397</v>
      </c>
      <c r="E11" s="136">
        <v>3013840</v>
      </c>
      <c r="F11" s="136">
        <v>4957482</v>
      </c>
      <c r="G11" s="136">
        <v>7614668</v>
      </c>
    </row>
    <row r="12" spans="1:7" ht="12" customHeight="1" x14ac:dyDescent="0.15">
      <c r="A12" s="8"/>
      <c r="B12" s="15"/>
      <c r="C12" s="136"/>
      <c r="D12" s="136"/>
      <c r="E12" s="136"/>
      <c r="F12" s="136"/>
      <c r="G12" s="136"/>
    </row>
    <row r="13" spans="1:7" ht="12.75" customHeight="1" x14ac:dyDescent="0.15">
      <c r="A13" s="8" t="s">
        <v>136</v>
      </c>
      <c r="B13" s="15">
        <f>SUM(C13:G13)</f>
        <v>4911902</v>
      </c>
      <c r="C13" s="136">
        <v>2782256</v>
      </c>
      <c r="D13" s="137">
        <v>904753</v>
      </c>
      <c r="E13" s="137">
        <v>276938</v>
      </c>
      <c r="F13" s="137">
        <v>330928</v>
      </c>
      <c r="G13" s="137">
        <v>617027</v>
      </c>
    </row>
    <row r="14" spans="1:7" s="42" customFormat="1" ht="12.75" customHeight="1" x14ac:dyDescent="0.15">
      <c r="A14" s="132" t="s">
        <v>17</v>
      </c>
      <c r="B14" s="136">
        <f t="shared" ref="B14:B24" si="0">SUM(C14:G14)</f>
        <v>3670694</v>
      </c>
      <c r="C14" s="136">
        <v>2115153</v>
      </c>
      <c r="D14" s="137">
        <v>691745</v>
      </c>
      <c r="E14" s="137">
        <v>255968</v>
      </c>
      <c r="F14" s="137">
        <v>210446</v>
      </c>
      <c r="G14" s="137">
        <v>397382</v>
      </c>
    </row>
    <row r="15" spans="1:7" s="42" customFormat="1" ht="12.75" customHeight="1" x14ac:dyDescent="0.15">
      <c r="A15" s="132" t="s">
        <v>18</v>
      </c>
      <c r="B15" s="136">
        <f t="shared" si="0"/>
        <v>3093265</v>
      </c>
      <c r="C15" s="136">
        <v>1448912</v>
      </c>
      <c r="D15" s="137">
        <v>728465</v>
      </c>
      <c r="E15" s="137">
        <v>249946</v>
      </c>
      <c r="F15" s="137">
        <v>251015</v>
      </c>
      <c r="G15" s="137">
        <v>414927</v>
      </c>
    </row>
    <row r="16" spans="1:7" s="42" customFormat="1" ht="12.75" customHeight="1" x14ac:dyDescent="0.15">
      <c r="A16" s="132" t="s">
        <v>19</v>
      </c>
      <c r="B16" s="136">
        <f>SUM(C16:G16)</f>
        <v>3446927</v>
      </c>
      <c r="C16" s="136">
        <v>1295034</v>
      </c>
      <c r="D16" s="137">
        <v>838296</v>
      </c>
      <c r="E16" s="137">
        <v>281821</v>
      </c>
      <c r="F16" s="137">
        <v>420901</v>
      </c>
      <c r="G16" s="137">
        <v>610875</v>
      </c>
    </row>
    <row r="17" spans="1:8" s="42" customFormat="1" ht="12.75" customHeight="1" x14ac:dyDescent="0.15">
      <c r="A17" s="132" t="s">
        <v>20</v>
      </c>
      <c r="B17" s="136">
        <f t="shared" si="0"/>
        <v>3850478</v>
      </c>
      <c r="C17" s="136">
        <v>992008</v>
      </c>
      <c r="D17" s="138">
        <v>1019791</v>
      </c>
      <c r="E17" s="138">
        <v>283692</v>
      </c>
      <c r="F17" s="139">
        <v>670376</v>
      </c>
      <c r="G17" s="139">
        <v>884611</v>
      </c>
    </row>
    <row r="18" spans="1:8" s="42" customFormat="1" ht="12.75" customHeight="1" x14ac:dyDescent="0.15">
      <c r="A18" s="132" t="s">
        <v>21</v>
      </c>
      <c r="B18" s="136">
        <f t="shared" si="0"/>
        <v>3812490</v>
      </c>
      <c r="C18" s="136">
        <v>981488</v>
      </c>
      <c r="D18" s="139">
        <v>1054367</v>
      </c>
      <c r="E18" s="139">
        <v>250897</v>
      </c>
      <c r="F18" s="139">
        <v>600648</v>
      </c>
      <c r="G18" s="139">
        <v>925090</v>
      </c>
    </row>
    <row r="19" spans="1:8" ht="12.75" customHeight="1" x14ac:dyDescent="0.15">
      <c r="A19" s="8" t="s">
        <v>22</v>
      </c>
      <c r="B19" s="15">
        <f t="shared" si="0"/>
        <v>3402752</v>
      </c>
      <c r="C19" s="136">
        <v>1310148</v>
      </c>
      <c r="D19" s="139">
        <v>830985</v>
      </c>
      <c r="E19" s="139">
        <v>239069</v>
      </c>
      <c r="F19" s="139">
        <v>383398</v>
      </c>
      <c r="G19" s="139">
        <v>639152</v>
      </c>
      <c r="H19" s="42"/>
    </row>
    <row r="20" spans="1:8" s="42" customFormat="1" ht="12.75" customHeight="1" x14ac:dyDescent="0.15">
      <c r="A20" s="132" t="s">
        <v>23</v>
      </c>
      <c r="B20" s="136">
        <f t="shared" si="0"/>
        <v>3571300</v>
      </c>
      <c r="C20" s="136">
        <v>1858284</v>
      </c>
      <c r="D20" s="139">
        <v>744996</v>
      </c>
      <c r="E20" s="139">
        <v>247085</v>
      </c>
      <c r="F20" s="139">
        <v>251637</v>
      </c>
      <c r="G20" s="139">
        <v>469298</v>
      </c>
    </row>
    <row r="21" spans="1:8" s="42" customFormat="1" ht="12.75" customHeight="1" x14ac:dyDescent="0.15">
      <c r="A21" s="132" t="s">
        <v>24</v>
      </c>
      <c r="B21" s="136">
        <f t="shared" si="0"/>
        <v>4322412</v>
      </c>
      <c r="C21" s="136">
        <v>2496347</v>
      </c>
      <c r="D21" s="139">
        <v>759290</v>
      </c>
      <c r="E21" s="139">
        <v>235322</v>
      </c>
      <c r="F21" s="139">
        <v>318553</v>
      </c>
      <c r="G21" s="139">
        <v>512900</v>
      </c>
    </row>
    <row r="22" spans="1:8" ht="12.75" customHeight="1" x14ac:dyDescent="0.15">
      <c r="A22" s="8" t="s">
        <v>137</v>
      </c>
      <c r="B22" s="15">
        <f t="shared" si="0"/>
        <v>6338452</v>
      </c>
      <c r="C22" s="136">
        <v>3741657</v>
      </c>
      <c r="D22" s="110">
        <v>1048925</v>
      </c>
      <c r="E22" s="110">
        <v>261050</v>
      </c>
      <c r="F22" s="110">
        <v>521810</v>
      </c>
      <c r="G22" s="110">
        <v>765010</v>
      </c>
    </row>
    <row r="23" spans="1:8" ht="12.75" customHeight="1" x14ac:dyDescent="0.15">
      <c r="A23" s="8" t="s">
        <v>25</v>
      </c>
      <c r="B23" s="15">
        <f t="shared" si="0"/>
        <v>5705105</v>
      </c>
      <c r="C23" s="136">
        <v>3264404</v>
      </c>
      <c r="D23" s="110">
        <v>939609</v>
      </c>
      <c r="E23" s="110">
        <v>235366</v>
      </c>
      <c r="F23" s="110">
        <v>557865</v>
      </c>
      <c r="G23" s="110">
        <v>707861</v>
      </c>
    </row>
    <row r="24" spans="1:8" s="42" customFormat="1" ht="12.75" customHeight="1" thickBot="1" x14ac:dyDescent="0.2">
      <c r="A24" s="140" t="s">
        <v>26</v>
      </c>
      <c r="B24" s="136">
        <f t="shared" si="0"/>
        <v>5116828</v>
      </c>
      <c r="C24" s="141">
        <v>2875527</v>
      </c>
      <c r="D24" s="142">
        <v>934175</v>
      </c>
      <c r="E24" s="142">
        <v>196686</v>
      </c>
      <c r="F24" s="142">
        <v>439905</v>
      </c>
      <c r="G24" s="142">
        <v>670535</v>
      </c>
    </row>
    <row r="25" spans="1:8" s="12" customFormat="1" ht="14.25" customHeight="1" x14ac:dyDescent="0.15">
      <c r="A25" s="165" t="s">
        <v>120</v>
      </c>
      <c r="B25" s="165"/>
      <c r="C25" s="165"/>
      <c r="D25" s="165"/>
      <c r="E25" s="165"/>
      <c r="F25" s="165"/>
      <c r="G25" s="165"/>
    </row>
    <row r="26" spans="1:8" ht="7.5" customHeight="1" x14ac:dyDescent="0.15">
      <c r="A26" s="144"/>
      <c r="B26" s="144"/>
      <c r="C26" s="144"/>
      <c r="D26" s="144"/>
      <c r="E26" s="144"/>
      <c r="F26" s="144"/>
      <c r="G26" s="144"/>
    </row>
    <row r="27" spans="1:8" ht="12" customHeight="1" x14ac:dyDescent="0.15">
      <c r="A27" s="162" t="s">
        <v>143</v>
      </c>
      <c r="B27" s="162"/>
      <c r="C27" s="162"/>
      <c r="D27" s="162"/>
      <c r="E27" s="162"/>
      <c r="F27" s="162"/>
      <c r="G27" s="162"/>
    </row>
    <row r="28" spans="1:8" ht="12" customHeight="1" thickBot="1" x14ac:dyDescent="0.2">
      <c r="A28" s="163"/>
      <c r="B28" s="163"/>
      <c r="C28" s="143"/>
      <c r="D28" s="143"/>
      <c r="E28" s="143"/>
      <c r="F28" s="143"/>
      <c r="G28" s="9" t="s">
        <v>30</v>
      </c>
    </row>
    <row r="29" spans="1:8" ht="18.75" customHeight="1" x14ac:dyDescent="0.15">
      <c r="A29" s="146" t="s">
        <v>27</v>
      </c>
      <c r="B29" s="146" t="s">
        <v>87</v>
      </c>
      <c r="C29" s="146" t="s">
        <v>3</v>
      </c>
      <c r="D29" s="146" t="s">
        <v>1</v>
      </c>
      <c r="E29" s="146" t="s">
        <v>0</v>
      </c>
      <c r="F29" s="146" t="s">
        <v>32</v>
      </c>
      <c r="G29" s="145" t="s">
        <v>2</v>
      </c>
    </row>
    <row r="30" spans="1:8" ht="12.75" customHeight="1" x14ac:dyDescent="0.15">
      <c r="A30" s="8" t="s">
        <v>133</v>
      </c>
      <c r="B30" s="84">
        <v>112550</v>
      </c>
      <c r="C30" s="84">
        <v>104402</v>
      </c>
      <c r="D30" s="84">
        <v>6052</v>
      </c>
      <c r="E30" s="84">
        <v>198</v>
      </c>
      <c r="F30" s="84">
        <v>1089</v>
      </c>
      <c r="G30" s="84">
        <v>809</v>
      </c>
    </row>
    <row r="31" spans="1:8" ht="12.75" customHeight="1" x14ac:dyDescent="0.15">
      <c r="A31" s="8" t="s">
        <v>113</v>
      </c>
      <c r="B31" s="84">
        <v>112074</v>
      </c>
      <c r="C31" s="84">
        <v>104029</v>
      </c>
      <c r="D31" s="84">
        <v>5955</v>
      </c>
      <c r="E31" s="84">
        <v>199</v>
      </c>
      <c r="F31" s="84">
        <v>1084</v>
      </c>
      <c r="G31" s="84">
        <v>807</v>
      </c>
    </row>
    <row r="32" spans="1:8" ht="12.75" customHeight="1" x14ac:dyDescent="0.15">
      <c r="A32" s="8" t="s">
        <v>114</v>
      </c>
      <c r="B32" s="84">
        <v>111258</v>
      </c>
      <c r="C32" s="84">
        <v>103365</v>
      </c>
      <c r="D32" s="84">
        <v>5829</v>
      </c>
      <c r="E32" s="84">
        <v>198</v>
      </c>
      <c r="F32" s="84">
        <v>1075</v>
      </c>
      <c r="G32" s="84">
        <v>791</v>
      </c>
    </row>
    <row r="33" spans="1:7" ht="12.75" customHeight="1" x14ac:dyDescent="0.15">
      <c r="A33" s="8" t="s">
        <v>134</v>
      </c>
      <c r="B33" s="84">
        <v>110172</v>
      </c>
      <c r="C33" s="84">
        <v>102469</v>
      </c>
      <c r="D33" s="84">
        <v>5647</v>
      </c>
      <c r="E33" s="84">
        <v>198</v>
      </c>
      <c r="F33" s="84">
        <v>1076</v>
      </c>
      <c r="G33" s="84">
        <v>782</v>
      </c>
    </row>
    <row r="34" spans="1:7" s="42" customFormat="1" ht="12.75" customHeight="1" x14ac:dyDescent="0.15">
      <c r="A34" s="132" t="s">
        <v>135</v>
      </c>
      <c r="B34" s="47">
        <f>B47</f>
        <v>108990</v>
      </c>
      <c r="C34" s="47">
        <v>101438</v>
      </c>
      <c r="D34" s="47">
        <v>5515</v>
      </c>
      <c r="E34" s="47">
        <v>191</v>
      </c>
      <c r="F34" s="47">
        <v>1071</v>
      </c>
      <c r="G34" s="47">
        <v>775</v>
      </c>
    </row>
    <row r="35" spans="1:7" ht="12" customHeight="1" x14ac:dyDescent="0.15">
      <c r="A35" s="8"/>
      <c r="B35" s="84"/>
      <c r="C35" s="84"/>
      <c r="D35" s="84"/>
      <c r="E35" s="84"/>
      <c r="F35" s="84"/>
      <c r="G35" s="84"/>
    </row>
    <row r="36" spans="1:7" ht="12.75" customHeight="1" x14ac:dyDescent="0.15">
      <c r="A36" s="8" t="s">
        <v>136</v>
      </c>
      <c r="B36" s="84">
        <f>SUM(C36:G36)</f>
        <v>110251</v>
      </c>
      <c r="C36" s="130">
        <v>102549</v>
      </c>
      <c r="D36" s="131">
        <v>5648</v>
      </c>
      <c r="E36" s="131">
        <v>198</v>
      </c>
      <c r="F36" s="131">
        <v>1075</v>
      </c>
      <c r="G36" s="131">
        <v>781</v>
      </c>
    </row>
    <row r="37" spans="1:7" s="42" customFormat="1" ht="12.75" customHeight="1" x14ac:dyDescent="0.15">
      <c r="A37" s="132" t="s">
        <v>17</v>
      </c>
      <c r="B37" s="47">
        <f t="shared" ref="B37:B46" si="1">SUM(C37:G37)</f>
        <v>110026</v>
      </c>
      <c r="C37" s="130">
        <v>102336</v>
      </c>
      <c r="D37" s="131">
        <v>5636</v>
      </c>
      <c r="E37" s="131">
        <v>197</v>
      </c>
      <c r="F37" s="131">
        <v>1076</v>
      </c>
      <c r="G37" s="131">
        <v>781</v>
      </c>
    </row>
    <row r="38" spans="1:7" ht="12.75" customHeight="1" x14ac:dyDescent="0.15">
      <c r="A38" s="8" t="s">
        <v>18</v>
      </c>
      <c r="B38" s="84">
        <f t="shared" si="1"/>
        <v>109967</v>
      </c>
      <c r="C38" s="130">
        <v>102275</v>
      </c>
      <c r="D38" s="131">
        <v>5637</v>
      </c>
      <c r="E38" s="131">
        <v>197</v>
      </c>
      <c r="F38" s="131">
        <v>1076</v>
      </c>
      <c r="G38" s="131">
        <v>782</v>
      </c>
    </row>
    <row r="39" spans="1:7" ht="12.75" customHeight="1" x14ac:dyDescent="0.15">
      <c r="A39" s="8" t="s">
        <v>19</v>
      </c>
      <c r="B39" s="84">
        <f>SUM(C39:G39)</f>
        <v>109898</v>
      </c>
      <c r="C39" s="130">
        <v>102217</v>
      </c>
      <c r="D39" s="131">
        <v>5626</v>
      </c>
      <c r="E39" s="131">
        <v>196</v>
      </c>
      <c r="F39" s="131">
        <v>1076</v>
      </c>
      <c r="G39" s="131">
        <v>783</v>
      </c>
    </row>
    <row r="40" spans="1:7" s="42" customFormat="1" ht="12.75" customHeight="1" x14ac:dyDescent="0.15">
      <c r="A40" s="132" t="s">
        <v>20</v>
      </c>
      <c r="B40" s="47">
        <f t="shared" si="1"/>
        <v>109788</v>
      </c>
      <c r="C40" s="133">
        <v>102109</v>
      </c>
      <c r="D40" s="133">
        <v>5627</v>
      </c>
      <c r="E40" s="134">
        <v>196</v>
      </c>
      <c r="F40" s="134">
        <v>1073</v>
      </c>
      <c r="G40" s="134">
        <v>783</v>
      </c>
    </row>
    <row r="41" spans="1:7" ht="12.75" customHeight="1" x14ac:dyDescent="0.15">
      <c r="A41" s="8" t="s">
        <v>21</v>
      </c>
      <c r="B41" s="84">
        <f t="shared" si="1"/>
        <v>109677</v>
      </c>
      <c r="C41" s="134">
        <v>102003</v>
      </c>
      <c r="D41" s="134">
        <v>5618</v>
      </c>
      <c r="E41" s="134">
        <v>196</v>
      </c>
      <c r="F41" s="134">
        <v>1076</v>
      </c>
      <c r="G41" s="134">
        <v>784</v>
      </c>
    </row>
    <row r="42" spans="1:7" s="42" customFormat="1" ht="12.75" customHeight="1" x14ac:dyDescent="0.15">
      <c r="A42" s="132" t="s">
        <v>22</v>
      </c>
      <c r="B42" s="47">
        <f>SUM(C42:G42)</f>
        <v>109643</v>
      </c>
      <c r="C42" s="134">
        <v>101978</v>
      </c>
      <c r="D42" s="134">
        <v>5610</v>
      </c>
      <c r="E42" s="134">
        <v>196</v>
      </c>
      <c r="F42" s="134">
        <v>1079</v>
      </c>
      <c r="G42" s="134">
        <v>780</v>
      </c>
    </row>
    <row r="43" spans="1:7" s="42" customFormat="1" ht="12.75" customHeight="1" x14ac:dyDescent="0.15">
      <c r="A43" s="132" t="s">
        <v>23</v>
      </c>
      <c r="B43" s="47">
        <f t="shared" si="1"/>
        <v>109522</v>
      </c>
      <c r="C43" s="134">
        <v>101869</v>
      </c>
      <c r="D43" s="134">
        <v>5597</v>
      </c>
      <c r="E43" s="134">
        <v>196</v>
      </c>
      <c r="F43" s="134">
        <v>1079</v>
      </c>
      <c r="G43" s="134">
        <v>781</v>
      </c>
    </row>
    <row r="44" spans="1:7" ht="12.75" customHeight="1" x14ac:dyDescent="0.15">
      <c r="A44" s="8" t="s">
        <v>24</v>
      </c>
      <c r="B44" s="84">
        <f t="shared" si="1"/>
        <v>109380</v>
      </c>
      <c r="C44" s="134">
        <v>101739</v>
      </c>
      <c r="D44" s="134">
        <v>5584</v>
      </c>
      <c r="E44" s="134">
        <v>195</v>
      </c>
      <c r="F44" s="134">
        <v>1081</v>
      </c>
      <c r="G44" s="134">
        <v>781</v>
      </c>
    </row>
    <row r="45" spans="1:7" ht="12.75" customHeight="1" x14ac:dyDescent="0.15">
      <c r="A45" s="8" t="s">
        <v>137</v>
      </c>
      <c r="B45" s="84">
        <f t="shared" si="1"/>
        <v>109237</v>
      </c>
      <c r="C45" s="33">
        <v>101639</v>
      </c>
      <c r="D45" s="33">
        <v>5543</v>
      </c>
      <c r="E45" s="33">
        <v>195</v>
      </c>
      <c r="F45" s="33">
        <v>1080</v>
      </c>
      <c r="G45" s="33">
        <v>780</v>
      </c>
    </row>
    <row r="46" spans="1:7" ht="12.75" customHeight="1" x14ac:dyDescent="0.15">
      <c r="A46" s="8" t="s">
        <v>25</v>
      </c>
      <c r="B46" s="84">
        <f t="shared" si="1"/>
        <v>109085</v>
      </c>
      <c r="C46" s="33">
        <v>101527</v>
      </c>
      <c r="D46" s="33">
        <v>5510</v>
      </c>
      <c r="E46" s="33">
        <v>194</v>
      </c>
      <c r="F46" s="33">
        <v>1076</v>
      </c>
      <c r="G46" s="33">
        <v>778</v>
      </c>
    </row>
    <row r="47" spans="1:7" ht="12.75" customHeight="1" thickBot="1" x14ac:dyDescent="0.2">
      <c r="A47" s="11" t="s">
        <v>26</v>
      </c>
      <c r="B47" s="85">
        <f>SUM(C47:G47)</f>
        <v>108990</v>
      </c>
      <c r="C47" s="135">
        <v>101438</v>
      </c>
      <c r="D47" s="135">
        <v>5515</v>
      </c>
      <c r="E47" s="135">
        <v>191</v>
      </c>
      <c r="F47" s="135">
        <v>1071</v>
      </c>
      <c r="G47" s="135">
        <v>775</v>
      </c>
    </row>
    <row r="48" spans="1:7" ht="13.5" customHeight="1" x14ac:dyDescent="0.15">
      <c r="A48" s="144" t="s">
        <v>119</v>
      </c>
      <c r="B48" s="144"/>
      <c r="C48" s="144"/>
      <c r="D48" s="144"/>
      <c r="E48" s="144"/>
      <c r="F48" s="144"/>
      <c r="G48" s="144"/>
    </row>
    <row r="49" spans="1:7" ht="13.5" customHeight="1" x14ac:dyDescent="0.15">
      <c r="A49" s="144"/>
      <c r="B49" s="144"/>
      <c r="C49" s="144"/>
      <c r="D49" s="144"/>
      <c r="E49" s="144"/>
      <c r="F49" s="144"/>
      <c r="G49" s="144"/>
    </row>
  </sheetData>
  <mergeCells count="6">
    <mergeCell ref="A1:G1"/>
    <mergeCell ref="A3:G3"/>
    <mergeCell ref="A27:G27"/>
    <mergeCell ref="A28:B28"/>
    <mergeCell ref="A4:G4"/>
    <mergeCell ref="A25:G25"/>
  </mergeCells>
  <phoneticPr fontId="2"/>
  <pageMargins left="0.59055118110236227" right="0.59055118110236227" top="0.78740157480314965" bottom="0.3937007874015748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U70"/>
  <sheetViews>
    <sheetView showGridLines="0" zoomScale="115" zoomScaleNormal="115" workbookViewId="0">
      <selection sqref="A1:L1"/>
    </sheetView>
  </sheetViews>
  <sheetFormatPr defaultRowHeight="13.5" x14ac:dyDescent="0.15"/>
  <cols>
    <col min="1" max="1" width="10" style="2" customWidth="1"/>
    <col min="2" max="2" width="9.625" style="2" customWidth="1"/>
    <col min="3" max="4" width="8.75" style="2" customWidth="1"/>
    <col min="5" max="7" width="6.25" style="2" customWidth="1"/>
    <col min="8" max="9" width="8.75" style="2" customWidth="1"/>
    <col min="10" max="12" width="6.25" style="2" customWidth="1"/>
    <col min="13" max="13" width="12.125" style="1" customWidth="1"/>
    <col min="14" max="21" width="10" style="1" customWidth="1"/>
    <col min="22" max="16384" width="9" style="1"/>
  </cols>
  <sheetData>
    <row r="1" spans="1:21" ht="17.25" x14ac:dyDescent="0.15">
      <c r="A1" s="176" t="s">
        <v>91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66" t="s">
        <v>92</v>
      </c>
      <c r="N1" s="166"/>
      <c r="O1" s="166"/>
      <c r="P1" s="166"/>
      <c r="Q1" s="166"/>
      <c r="R1" s="166"/>
      <c r="S1" s="166"/>
      <c r="T1" s="166"/>
      <c r="U1" s="166"/>
    </row>
    <row r="2" spans="1:21" ht="12" customHeight="1" thickBot="1" x14ac:dyDescent="0.2">
      <c r="E2" s="3"/>
      <c r="F2" s="3"/>
      <c r="G2" s="3"/>
      <c r="H2" s="3"/>
      <c r="M2" s="25"/>
      <c r="N2" s="17"/>
      <c r="O2" s="17"/>
      <c r="P2" s="17"/>
      <c r="Q2" s="17"/>
      <c r="R2" s="17"/>
      <c r="S2" s="17"/>
      <c r="T2" s="17"/>
      <c r="U2" s="99" t="s">
        <v>93</v>
      </c>
    </row>
    <row r="3" spans="1:21" ht="13.5" customHeight="1" x14ac:dyDescent="0.15">
      <c r="A3" s="178" t="s">
        <v>28</v>
      </c>
      <c r="B3" s="186" t="s">
        <v>4</v>
      </c>
      <c r="C3" s="168" t="s">
        <v>29</v>
      </c>
      <c r="D3" s="168"/>
      <c r="E3" s="168"/>
      <c r="F3" s="168"/>
      <c r="G3" s="168"/>
      <c r="H3" s="177" t="s">
        <v>33</v>
      </c>
      <c r="I3" s="168"/>
      <c r="J3" s="168"/>
      <c r="K3" s="168"/>
      <c r="L3" s="168"/>
      <c r="M3" s="173" t="s">
        <v>141</v>
      </c>
      <c r="N3" s="168" t="s">
        <v>139</v>
      </c>
      <c r="O3" s="168"/>
      <c r="P3" s="169"/>
      <c r="Q3" s="168" t="s">
        <v>140</v>
      </c>
      <c r="R3" s="168"/>
      <c r="S3" s="168"/>
      <c r="T3" s="168"/>
      <c r="U3" s="170" t="s">
        <v>88</v>
      </c>
    </row>
    <row r="4" spans="1:21" ht="13.5" customHeight="1" x14ac:dyDescent="0.15">
      <c r="A4" s="179"/>
      <c r="B4" s="187"/>
      <c r="C4" s="181" t="s">
        <v>7</v>
      </c>
      <c r="D4" s="184" t="s">
        <v>8</v>
      </c>
      <c r="E4" s="182"/>
      <c r="F4" s="181" t="s">
        <v>9</v>
      </c>
      <c r="G4" s="181" t="s">
        <v>10</v>
      </c>
      <c r="H4" s="181" t="s">
        <v>7</v>
      </c>
      <c r="I4" s="184" t="s">
        <v>8</v>
      </c>
      <c r="J4" s="182"/>
      <c r="K4" s="181" t="s">
        <v>9</v>
      </c>
      <c r="L4" s="183" t="s">
        <v>10</v>
      </c>
      <c r="M4" s="174"/>
      <c r="N4" s="167" t="s">
        <v>16</v>
      </c>
      <c r="O4" s="167" t="s">
        <v>12</v>
      </c>
      <c r="P4" s="167" t="s">
        <v>13</v>
      </c>
      <c r="Q4" s="167" t="s">
        <v>16</v>
      </c>
      <c r="R4" s="167" t="s">
        <v>11</v>
      </c>
      <c r="S4" s="167" t="s">
        <v>14</v>
      </c>
      <c r="T4" s="167" t="s">
        <v>15</v>
      </c>
      <c r="U4" s="171"/>
    </row>
    <row r="5" spans="1:21" ht="13.5" customHeight="1" x14ac:dyDescent="0.15">
      <c r="A5" s="180"/>
      <c r="B5" s="188"/>
      <c r="C5" s="182"/>
      <c r="D5" s="13" t="s">
        <v>6</v>
      </c>
      <c r="E5" s="13" t="s">
        <v>5</v>
      </c>
      <c r="F5" s="182"/>
      <c r="G5" s="182"/>
      <c r="H5" s="185"/>
      <c r="I5" s="13" t="s">
        <v>6</v>
      </c>
      <c r="J5" s="13" t="s">
        <v>81</v>
      </c>
      <c r="K5" s="182"/>
      <c r="L5" s="184"/>
      <c r="M5" s="175"/>
      <c r="N5" s="167"/>
      <c r="O5" s="167"/>
      <c r="P5" s="167"/>
      <c r="Q5" s="167"/>
      <c r="R5" s="167"/>
      <c r="S5" s="167"/>
      <c r="T5" s="167"/>
      <c r="U5" s="172"/>
    </row>
    <row r="6" spans="1:21" ht="4.5" customHeight="1" x14ac:dyDescent="0.15">
      <c r="A6" s="5"/>
      <c r="B6" s="7"/>
      <c r="C6" s="7"/>
      <c r="D6" s="7"/>
      <c r="E6" s="7"/>
      <c r="F6" s="7"/>
      <c r="G6" s="7"/>
      <c r="H6" s="4"/>
      <c r="I6" s="7"/>
      <c r="J6" s="7"/>
      <c r="K6" s="4"/>
      <c r="L6" s="4"/>
      <c r="M6" s="6"/>
      <c r="N6" s="6"/>
      <c r="O6" s="6"/>
      <c r="P6" s="6"/>
      <c r="Q6" s="6"/>
      <c r="R6" s="6"/>
      <c r="S6" s="6"/>
      <c r="T6" s="6"/>
      <c r="U6" s="26"/>
    </row>
    <row r="7" spans="1:21" ht="13.5" customHeight="1" x14ac:dyDescent="0.15">
      <c r="A7" s="8" t="s">
        <v>124</v>
      </c>
      <c r="B7" s="29">
        <v>424303</v>
      </c>
      <c r="C7" s="29">
        <v>215839</v>
      </c>
      <c r="D7" s="29">
        <v>215803</v>
      </c>
      <c r="E7" s="29">
        <v>7</v>
      </c>
      <c r="F7" s="30" t="s">
        <v>31</v>
      </c>
      <c r="G7" s="29">
        <v>29</v>
      </c>
      <c r="H7" s="29">
        <v>40634626</v>
      </c>
      <c r="I7" s="29">
        <v>40573439</v>
      </c>
      <c r="J7" s="29">
        <v>9488</v>
      </c>
      <c r="K7" s="29" t="s">
        <v>31</v>
      </c>
      <c r="L7" s="29">
        <v>51699</v>
      </c>
      <c r="M7" s="18">
        <v>2464413</v>
      </c>
      <c r="N7" s="18">
        <v>15988000</v>
      </c>
      <c r="O7" s="18">
        <v>17180000</v>
      </c>
      <c r="P7" s="18">
        <v>13919000</v>
      </c>
      <c r="Q7" s="18">
        <v>45184770</v>
      </c>
      <c r="R7" s="18">
        <v>123794</v>
      </c>
      <c r="S7" s="18">
        <v>140650</v>
      </c>
      <c r="T7" s="18">
        <v>111780</v>
      </c>
      <c r="U7" s="27" t="s">
        <v>82</v>
      </c>
    </row>
    <row r="8" spans="1:21" ht="13.5" customHeight="1" x14ac:dyDescent="0.15">
      <c r="A8" s="8" t="s">
        <v>83</v>
      </c>
      <c r="B8" s="30">
        <v>421386</v>
      </c>
      <c r="C8" s="30">
        <v>216974</v>
      </c>
      <c r="D8" s="30">
        <v>216937</v>
      </c>
      <c r="E8" s="30">
        <v>7</v>
      </c>
      <c r="F8" s="30" t="s">
        <v>31</v>
      </c>
      <c r="G8" s="30">
        <v>30</v>
      </c>
      <c r="H8" s="30">
        <v>39949795</v>
      </c>
      <c r="I8" s="30">
        <v>39875553</v>
      </c>
      <c r="J8" s="30">
        <v>6979</v>
      </c>
      <c r="K8" s="30" t="s">
        <v>31</v>
      </c>
      <c r="L8" s="30">
        <v>67263</v>
      </c>
      <c r="M8" s="18">
        <v>2507176</v>
      </c>
      <c r="N8" s="31">
        <v>16214000</v>
      </c>
      <c r="O8" s="31">
        <v>17181000</v>
      </c>
      <c r="P8" s="31">
        <v>13821000</v>
      </c>
      <c r="Q8" s="31">
        <v>44655530</v>
      </c>
      <c r="R8" s="31">
        <v>122344</v>
      </c>
      <c r="S8" s="31">
        <v>133010</v>
      </c>
      <c r="T8" s="31">
        <v>108480</v>
      </c>
      <c r="U8" s="27" t="s">
        <v>83</v>
      </c>
    </row>
    <row r="9" spans="1:21" ht="13.5" customHeight="1" x14ac:dyDescent="0.15">
      <c r="A9" s="8" t="s">
        <v>94</v>
      </c>
      <c r="B9" s="30">
        <v>420796</v>
      </c>
      <c r="C9" s="30">
        <v>218166</v>
      </c>
      <c r="D9" s="30">
        <v>218130</v>
      </c>
      <c r="E9" s="30">
        <v>6</v>
      </c>
      <c r="F9" s="30">
        <v>0</v>
      </c>
      <c r="G9" s="30">
        <v>30</v>
      </c>
      <c r="H9" s="30">
        <v>40181008</v>
      </c>
      <c r="I9" s="30">
        <v>40095459</v>
      </c>
      <c r="J9" s="30">
        <v>7234</v>
      </c>
      <c r="K9" s="30">
        <v>0</v>
      </c>
      <c r="L9" s="30">
        <v>78315</v>
      </c>
      <c r="M9" s="32">
        <v>2546108</v>
      </c>
      <c r="N9" s="31">
        <v>14726000</v>
      </c>
      <c r="O9" s="31">
        <v>17284000</v>
      </c>
      <c r="P9" s="31">
        <v>14682000</v>
      </c>
      <c r="Q9" s="31">
        <v>45306210</v>
      </c>
      <c r="R9" s="33">
        <v>123787</v>
      </c>
      <c r="S9" s="31">
        <v>136220</v>
      </c>
      <c r="T9" s="31">
        <v>109270</v>
      </c>
      <c r="U9" s="27" t="s">
        <v>94</v>
      </c>
    </row>
    <row r="10" spans="1:21" ht="13.5" customHeight="1" x14ac:dyDescent="0.15">
      <c r="A10" s="8" t="s">
        <v>125</v>
      </c>
      <c r="B10" s="30">
        <v>414652</v>
      </c>
      <c r="C10" s="30">
        <v>218272</v>
      </c>
      <c r="D10" s="30">
        <v>218230</v>
      </c>
      <c r="E10" s="30">
        <v>6</v>
      </c>
      <c r="F10" s="30">
        <v>0</v>
      </c>
      <c r="G10" s="30">
        <v>36</v>
      </c>
      <c r="H10" s="30">
        <v>40088201</v>
      </c>
      <c r="I10" s="30">
        <v>39980454</v>
      </c>
      <c r="J10" s="30">
        <v>7341</v>
      </c>
      <c r="K10" s="30">
        <v>0</v>
      </c>
      <c r="L10" s="30">
        <v>100406</v>
      </c>
      <c r="M10" s="32">
        <v>2553484</v>
      </c>
      <c r="N10" s="31">
        <v>14367000</v>
      </c>
      <c r="O10" s="31">
        <v>17252000</v>
      </c>
      <c r="P10" s="31">
        <v>14367000</v>
      </c>
      <c r="Q10" s="31">
        <v>44901270</v>
      </c>
      <c r="R10" s="33">
        <v>123017</v>
      </c>
      <c r="S10" s="31">
        <v>135560</v>
      </c>
      <c r="T10" s="31">
        <v>112510</v>
      </c>
      <c r="U10" s="27" t="s">
        <v>125</v>
      </c>
    </row>
    <row r="11" spans="1:21" ht="13.5" customHeight="1" x14ac:dyDescent="0.15">
      <c r="A11" s="8" t="s">
        <v>126</v>
      </c>
      <c r="B11" s="30">
        <f>B26</f>
        <v>408851</v>
      </c>
      <c r="C11" s="30">
        <f>C26</f>
        <v>217438</v>
      </c>
      <c r="D11" s="30">
        <f>D26</f>
        <v>217395</v>
      </c>
      <c r="E11" s="30">
        <f>E26</f>
        <v>6</v>
      </c>
      <c r="F11" s="30">
        <f t="shared" ref="F11:G11" si="0">F26</f>
        <v>0</v>
      </c>
      <c r="G11" s="30">
        <f t="shared" si="0"/>
        <v>37</v>
      </c>
      <c r="H11" s="30">
        <f>SUM(H13:H26)</f>
        <v>39641036</v>
      </c>
      <c r="I11" s="30">
        <f>SUM(I13:I26)</f>
        <v>39512382</v>
      </c>
      <c r="J11" s="30">
        <f>SUM(J13:J26)</f>
        <v>6807</v>
      </c>
      <c r="K11" s="30">
        <f>SUM(K13:K26)</f>
        <v>0</v>
      </c>
      <c r="L11" s="30">
        <f>SUM(L13:L26)</f>
        <v>121847</v>
      </c>
      <c r="M11" s="32">
        <v>2580175</v>
      </c>
      <c r="N11" s="30">
        <f>N26</f>
        <v>15851000</v>
      </c>
      <c r="O11" s="30">
        <f>MAX(O13:O26)</f>
        <v>17150000</v>
      </c>
      <c r="P11" s="30">
        <f>MIN(P13:P26)</f>
        <v>12374000</v>
      </c>
      <c r="Q11" s="30">
        <f>SUM(Q13:Q26)</f>
        <v>45098710</v>
      </c>
      <c r="R11" s="129">
        <f>Q11/365</f>
        <v>123558.10958904109</v>
      </c>
      <c r="S11" s="30">
        <f>MAX(S13:S26)</f>
        <v>134610</v>
      </c>
      <c r="T11" s="30">
        <f>MIN(T13:T26)</f>
        <v>113330</v>
      </c>
      <c r="U11" s="27" t="s">
        <v>126</v>
      </c>
    </row>
    <row r="12" spans="1:21" ht="9" customHeight="1" x14ac:dyDescent="0.15">
      <c r="A12" s="8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4"/>
      <c r="N12" s="31"/>
      <c r="O12" s="31"/>
      <c r="P12" s="31"/>
      <c r="Q12" s="34"/>
      <c r="R12" s="31"/>
      <c r="S12" s="31"/>
      <c r="T12" s="31"/>
      <c r="U12" s="27"/>
    </row>
    <row r="13" spans="1:21" ht="13.5" customHeight="1" x14ac:dyDescent="0.15">
      <c r="A13" s="8" t="s">
        <v>127</v>
      </c>
      <c r="B13" s="40">
        <v>414239</v>
      </c>
      <c r="C13" s="30">
        <f>D13+E13+F13+G13</f>
        <v>218249</v>
      </c>
      <c r="D13" s="41">
        <v>218207</v>
      </c>
      <c r="E13" s="41">
        <v>6</v>
      </c>
      <c r="F13" s="30">
        <v>0</v>
      </c>
      <c r="G13" s="41">
        <v>36</v>
      </c>
      <c r="H13" s="30">
        <f>SUM(I13,J13,K13,L13)</f>
        <v>3069555</v>
      </c>
      <c r="I13" s="41">
        <v>3058930</v>
      </c>
      <c r="J13" s="41">
        <v>544</v>
      </c>
      <c r="K13" s="30">
        <v>0</v>
      </c>
      <c r="L13" s="41">
        <v>10081</v>
      </c>
      <c r="M13" s="29" t="s">
        <v>31</v>
      </c>
      <c r="N13" s="33">
        <v>16727000</v>
      </c>
      <c r="O13" s="33">
        <v>17034000</v>
      </c>
      <c r="P13" s="33">
        <v>14129000</v>
      </c>
      <c r="Q13" s="33">
        <v>3623780</v>
      </c>
      <c r="R13" s="33">
        <v>120793</v>
      </c>
      <c r="S13" s="33">
        <v>128390</v>
      </c>
      <c r="T13" s="33">
        <v>114560</v>
      </c>
      <c r="U13" s="27" t="s">
        <v>127</v>
      </c>
    </row>
    <row r="14" spans="1:21" ht="13.5" customHeight="1" x14ac:dyDescent="0.15">
      <c r="A14" s="8" t="s">
        <v>69</v>
      </c>
      <c r="B14" s="41">
        <v>413828</v>
      </c>
      <c r="C14" s="30">
        <f t="shared" ref="C14:C16" si="1">D14+E14+F14+G14</f>
        <v>217864</v>
      </c>
      <c r="D14" s="41">
        <v>217822</v>
      </c>
      <c r="E14" s="41">
        <v>6</v>
      </c>
      <c r="F14" s="30">
        <v>0</v>
      </c>
      <c r="G14" s="41">
        <v>36</v>
      </c>
      <c r="H14" s="30">
        <f t="shared" ref="H14:H16" si="2">SUM(I14,J14,K14,L14)</f>
        <v>3266763</v>
      </c>
      <c r="I14" s="41">
        <v>3256160</v>
      </c>
      <c r="J14" s="41">
        <v>593</v>
      </c>
      <c r="K14" s="30">
        <v>0</v>
      </c>
      <c r="L14" s="41">
        <v>10010</v>
      </c>
      <c r="M14" s="29" t="s">
        <v>31</v>
      </c>
      <c r="N14" s="33">
        <v>16211000</v>
      </c>
      <c r="O14" s="33">
        <v>16878000</v>
      </c>
      <c r="P14" s="33">
        <v>16211000</v>
      </c>
      <c r="Q14" s="33">
        <v>3763550</v>
      </c>
      <c r="R14" s="33">
        <v>121405</v>
      </c>
      <c r="S14" s="33">
        <v>126340</v>
      </c>
      <c r="T14" s="33">
        <v>114970</v>
      </c>
      <c r="U14" s="27" t="s">
        <v>69</v>
      </c>
    </row>
    <row r="15" spans="1:21" ht="13.5" customHeight="1" x14ac:dyDescent="0.15">
      <c r="A15" s="8" t="s">
        <v>70</v>
      </c>
      <c r="B15" s="41">
        <v>414513</v>
      </c>
      <c r="C15" s="30">
        <f t="shared" si="1"/>
        <v>217881</v>
      </c>
      <c r="D15" s="41">
        <v>217840</v>
      </c>
      <c r="E15" s="41">
        <v>6</v>
      </c>
      <c r="F15" s="30">
        <v>0</v>
      </c>
      <c r="G15" s="41">
        <v>35</v>
      </c>
      <c r="H15" s="30">
        <f t="shared" si="2"/>
        <v>3399532</v>
      </c>
      <c r="I15" s="41">
        <v>3385915</v>
      </c>
      <c r="J15" s="41">
        <v>575</v>
      </c>
      <c r="K15" s="30">
        <v>0</v>
      </c>
      <c r="L15" s="41">
        <v>13042</v>
      </c>
      <c r="M15" s="29" t="s">
        <v>31</v>
      </c>
      <c r="N15" s="33">
        <v>15382000</v>
      </c>
      <c r="O15" s="33">
        <v>15817000</v>
      </c>
      <c r="P15" s="33">
        <v>14955000</v>
      </c>
      <c r="Q15" s="33">
        <v>3660560</v>
      </c>
      <c r="R15" s="33">
        <v>122019</v>
      </c>
      <c r="S15" s="33">
        <v>126960</v>
      </c>
      <c r="T15" s="33">
        <v>115020</v>
      </c>
      <c r="U15" s="27" t="s">
        <v>70</v>
      </c>
    </row>
    <row r="16" spans="1:21" ht="13.5" customHeight="1" x14ac:dyDescent="0.15">
      <c r="A16" s="8" t="s">
        <v>71</v>
      </c>
      <c r="B16" s="41">
        <v>413125</v>
      </c>
      <c r="C16" s="30">
        <f t="shared" si="1"/>
        <v>217876</v>
      </c>
      <c r="D16" s="41">
        <v>217835</v>
      </c>
      <c r="E16" s="41">
        <v>6</v>
      </c>
      <c r="F16" s="30">
        <v>0</v>
      </c>
      <c r="G16" s="41">
        <v>35</v>
      </c>
      <c r="H16" s="30">
        <f t="shared" si="2"/>
        <v>3361442</v>
      </c>
      <c r="I16" s="41">
        <v>3349492</v>
      </c>
      <c r="J16" s="41">
        <v>560</v>
      </c>
      <c r="K16" s="30">
        <v>0</v>
      </c>
      <c r="L16" s="41">
        <v>11390</v>
      </c>
      <c r="M16" s="29" t="s">
        <v>31</v>
      </c>
      <c r="N16" s="33">
        <v>16197000</v>
      </c>
      <c r="O16" s="33">
        <v>16641000</v>
      </c>
      <c r="P16" s="33">
        <v>15663000</v>
      </c>
      <c r="Q16" s="33">
        <v>3919930</v>
      </c>
      <c r="R16" s="33">
        <v>126449</v>
      </c>
      <c r="S16" s="33">
        <v>133450</v>
      </c>
      <c r="T16" s="33">
        <v>117870</v>
      </c>
      <c r="U16" s="27" t="s">
        <v>71</v>
      </c>
    </row>
    <row r="17" spans="1:21" ht="9" customHeight="1" x14ac:dyDescent="0.15">
      <c r="A17" s="8"/>
      <c r="B17" s="41"/>
      <c r="D17" s="41"/>
      <c r="E17" s="41"/>
      <c r="F17" s="30"/>
      <c r="G17" s="41"/>
      <c r="H17" s="30"/>
      <c r="I17" s="41"/>
      <c r="J17" s="41"/>
      <c r="K17" s="30"/>
      <c r="L17" s="41"/>
      <c r="M17" s="30"/>
      <c r="N17" s="33"/>
      <c r="O17" s="33"/>
      <c r="P17" s="33"/>
      <c r="Q17" s="33"/>
      <c r="R17" s="33"/>
      <c r="S17" s="33"/>
      <c r="T17" s="33"/>
      <c r="U17" s="27"/>
    </row>
    <row r="18" spans="1:21" ht="13.5" customHeight="1" x14ac:dyDescent="0.15">
      <c r="A18" s="8" t="s">
        <v>72</v>
      </c>
      <c r="B18" s="41">
        <v>412641</v>
      </c>
      <c r="C18" s="30">
        <f>D18+E18+F18+G18</f>
        <v>217670</v>
      </c>
      <c r="D18" s="41">
        <v>217629</v>
      </c>
      <c r="E18" s="41">
        <v>6</v>
      </c>
      <c r="F18" s="30">
        <v>0</v>
      </c>
      <c r="G18" s="41">
        <v>35</v>
      </c>
      <c r="H18" s="30">
        <f>SUM(I18,J18,K18,L18)</f>
        <v>3390550</v>
      </c>
      <c r="I18" s="41">
        <v>3383368</v>
      </c>
      <c r="J18" s="41">
        <v>551</v>
      </c>
      <c r="K18" s="30">
        <v>0</v>
      </c>
      <c r="L18" s="41">
        <v>6631</v>
      </c>
      <c r="M18" s="29" t="s">
        <v>31</v>
      </c>
      <c r="N18" s="33">
        <v>16594000</v>
      </c>
      <c r="O18" s="33">
        <v>16594000</v>
      </c>
      <c r="P18" s="33">
        <v>15384000</v>
      </c>
      <c r="Q18" s="33">
        <v>4017980</v>
      </c>
      <c r="R18" s="33">
        <v>129612</v>
      </c>
      <c r="S18" s="33">
        <v>134610</v>
      </c>
      <c r="T18" s="33">
        <v>121050</v>
      </c>
      <c r="U18" s="27" t="s">
        <v>72</v>
      </c>
    </row>
    <row r="19" spans="1:21" ht="13.5" customHeight="1" x14ac:dyDescent="0.15">
      <c r="A19" s="8" t="s">
        <v>73</v>
      </c>
      <c r="B19" s="41">
        <v>412252</v>
      </c>
      <c r="C19" s="30">
        <f t="shared" ref="C19:C21" si="3">D19+E19+F19+G19</f>
        <v>217754</v>
      </c>
      <c r="D19" s="41">
        <v>217714</v>
      </c>
      <c r="E19" s="41">
        <v>6</v>
      </c>
      <c r="F19" s="30">
        <v>0</v>
      </c>
      <c r="G19" s="41">
        <v>34</v>
      </c>
      <c r="H19" s="30">
        <f t="shared" ref="H19:H21" si="4">SUM(I19,J19,K19,L19)</f>
        <v>3511376</v>
      </c>
      <c r="I19" s="41">
        <v>3502042</v>
      </c>
      <c r="J19" s="41">
        <v>558</v>
      </c>
      <c r="K19" s="30">
        <v>0</v>
      </c>
      <c r="L19" s="41">
        <v>8776</v>
      </c>
      <c r="M19" s="29" t="s">
        <v>31</v>
      </c>
      <c r="N19" s="33">
        <v>14483000</v>
      </c>
      <c r="O19" s="33">
        <v>16601000</v>
      </c>
      <c r="P19" s="33">
        <v>16424000</v>
      </c>
      <c r="Q19" s="33">
        <v>3737790</v>
      </c>
      <c r="R19" s="33">
        <v>124593</v>
      </c>
      <c r="S19" s="33">
        <v>128690</v>
      </c>
      <c r="T19" s="33">
        <v>113330</v>
      </c>
      <c r="U19" s="27" t="s">
        <v>73</v>
      </c>
    </row>
    <row r="20" spans="1:21" ht="13.5" customHeight="1" x14ac:dyDescent="0.15">
      <c r="A20" s="8" t="s">
        <v>74</v>
      </c>
      <c r="B20" s="41">
        <v>412013</v>
      </c>
      <c r="C20" s="30">
        <f t="shared" si="3"/>
        <v>217711</v>
      </c>
      <c r="D20" s="41">
        <v>217671</v>
      </c>
      <c r="E20" s="41">
        <v>6</v>
      </c>
      <c r="F20" s="30">
        <v>0</v>
      </c>
      <c r="G20" s="41">
        <v>34</v>
      </c>
      <c r="H20" s="30">
        <f t="shared" si="4"/>
        <v>3347618</v>
      </c>
      <c r="I20" s="41">
        <v>3337966</v>
      </c>
      <c r="J20" s="41">
        <v>479</v>
      </c>
      <c r="K20" s="30">
        <v>0</v>
      </c>
      <c r="L20" s="41">
        <v>9173</v>
      </c>
      <c r="M20" s="29" t="s">
        <v>31</v>
      </c>
      <c r="N20" s="33">
        <v>17121000</v>
      </c>
      <c r="O20" s="33">
        <v>17121000</v>
      </c>
      <c r="P20" s="33">
        <v>16574000</v>
      </c>
      <c r="Q20" s="33">
        <v>3851560</v>
      </c>
      <c r="R20" s="33">
        <v>124244</v>
      </c>
      <c r="S20" s="33">
        <v>128570</v>
      </c>
      <c r="T20" s="33">
        <v>116820</v>
      </c>
      <c r="U20" s="27" t="s">
        <v>74</v>
      </c>
    </row>
    <row r="21" spans="1:21" ht="13.5" customHeight="1" x14ac:dyDescent="0.15">
      <c r="A21" s="8" t="s">
        <v>75</v>
      </c>
      <c r="B21" s="41">
        <v>411741</v>
      </c>
      <c r="C21" s="30">
        <f t="shared" si="3"/>
        <v>217523</v>
      </c>
      <c r="D21" s="41">
        <v>217482</v>
      </c>
      <c r="E21" s="41">
        <v>6</v>
      </c>
      <c r="F21" s="30">
        <v>0</v>
      </c>
      <c r="G21" s="41">
        <v>35</v>
      </c>
      <c r="H21" s="30">
        <f t="shared" si="4"/>
        <v>3241609</v>
      </c>
      <c r="I21" s="41">
        <v>3232207</v>
      </c>
      <c r="J21" s="41">
        <v>516</v>
      </c>
      <c r="K21" s="30">
        <v>0</v>
      </c>
      <c r="L21" s="41">
        <v>8886</v>
      </c>
      <c r="M21" s="29" t="s">
        <v>31</v>
      </c>
      <c r="N21" s="33">
        <v>16749000</v>
      </c>
      <c r="O21" s="33">
        <v>17150000</v>
      </c>
      <c r="P21" s="33">
        <v>16749000</v>
      </c>
      <c r="Q21" s="33">
        <v>3712190</v>
      </c>
      <c r="R21" s="33">
        <v>123740</v>
      </c>
      <c r="S21" s="33">
        <v>128920</v>
      </c>
      <c r="T21" s="33">
        <v>117780</v>
      </c>
      <c r="U21" s="27" t="s">
        <v>75</v>
      </c>
    </row>
    <row r="22" spans="1:21" ht="9" customHeight="1" x14ac:dyDescent="0.15">
      <c r="A22" s="8"/>
      <c r="B22" s="41"/>
      <c r="C22" s="30"/>
      <c r="D22" s="41"/>
      <c r="E22" s="41"/>
      <c r="F22" s="30"/>
      <c r="G22" s="41"/>
      <c r="H22" s="30"/>
      <c r="I22" s="41"/>
      <c r="J22" s="41"/>
      <c r="K22" s="30"/>
      <c r="L22" s="41"/>
      <c r="M22" s="30"/>
      <c r="N22" s="33"/>
      <c r="O22" s="33"/>
      <c r="P22" s="33"/>
      <c r="Q22" s="33"/>
      <c r="R22" s="33"/>
      <c r="S22" s="33"/>
      <c r="T22" s="33"/>
      <c r="U22" s="27"/>
    </row>
    <row r="23" spans="1:21" ht="13.5" customHeight="1" x14ac:dyDescent="0.15">
      <c r="A23" s="8" t="s">
        <v>76</v>
      </c>
      <c r="B23" s="41">
        <v>411332</v>
      </c>
      <c r="C23" s="30">
        <f>D23+E23+F23+G23</f>
        <v>217347</v>
      </c>
      <c r="D23" s="41">
        <v>217306</v>
      </c>
      <c r="E23" s="41">
        <v>6</v>
      </c>
      <c r="F23" s="30">
        <v>0</v>
      </c>
      <c r="G23" s="41">
        <v>35</v>
      </c>
      <c r="H23" s="30">
        <f>SUM(I23,J23,K23,L23)</f>
        <v>3282830</v>
      </c>
      <c r="I23" s="41">
        <v>3269982</v>
      </c>
      <c r="J23" s="41">
        <v>711</v>
      </c>
      <c r="K23" s="30">
        <v>0</v>
      </c>
      <c r="L23" s="41">
        <v>12137</v>
      </c>
      <c r="M23" s="29" t="s">
        <v>31</v>
      </c>
      <c r="N23" s="33">
        <v>15534000</v>
      </c>
      <c r="O23" s="33">
        <v>16454000</v>
      </c>
      <c r="P23" s="33">
        <v>15534000</v>
      </c>
      <c r="Q23" s="33">
        <v>3873860</v>
      </c>
      <c r="R23" s="33">
        <v>124963</v>
      </c>
      <c r="S23" s="33">
        <v>131600</v>
      </c>
      <c r="T23" s="33">
        <v>117620</v>
      </c>
      <c r="U23" s="27" t="s">
        <v>76</v>
      </c>
    </row>
    <row r="24" spans="1:21" ht="13.5" customHeight="1" x14ac:dyDescent="0.15">
      <c r="A24" s="8" t="s">
        <v>128</v>
      </c>
      <c r="B24" s="41">
        <v>410923</v>
      </c>
      <c r="C24" s="30">
        <f t="shared" ref="C24:C26" si="5">D24+E24+F24+G24</f>
        <v>217244</v>
      </c>
      <c r="D24" s="41">
        <v>217202</v>
      </c>
      <c r="E24" s="41">
        <v>6</v>
      </c>
      <c r="F24" s="30">
        <v>0</v>
      </c>
      <c r="G24" s="41">
        <v>36</v>
      </c>
      <c r="H24" s="30">
        <f t="shared" ref="H24:H26" si="6">SUM(I24,J24,K24,L24)</f>
        <v>3306994</v>
      </c>
      <c r="I24" s="41">
        <v>3296259</v>
      </c>
      <c r="J24" s="41">
        <v>604</v>
      </c>
      <c r="K24" s="30">
        <v>0</v>
      </c>
      <c r="L24" s="41">
        <v>10131</v>
      </c>
      <c r="M24" s="29" t="s">
        <v>31</v>
      </c>
      <c r="N24" s="33">
        <v>14288000</v>
      </c>
      <c r="O24" s="33">
        <v>15241000</v>
      </c>
      <c r="P24" s="33">
        <v>14288000</v>
      </c>
      <c r="Q24" s="33">
        <v>3781500</v>
      </c>
      <c r="R24" s="33">
        <v>121984</v>
      </c>
      <c r="S24" s="33">
        <v>127400</v>
      </c>
      <c r="T24" s="33">
        <v>114480</v>
      </c>
      <c r="U24" s="27" t="s">
        <v>128</v>
      </c>
    </row>
    <row r="25" spans="1:21" ht="13.5" customHeight="1" x14ac:dyDescent="0.15">
      <c r="A25" s="8" t="s">
        <v>77</v>
      </c>
      <c r="B25" s="41">
        <v>410410</v>
      </c>
      <c r="C25" s="30">
        <f t="shared" si="5"/>
        <v>217047</v>
      </c>
      <c r="D25" s="41">
        <v>217004</v>
      </c>
      <c r="E25" s="41">
        <v>6</v>
      </c>
      <c r="F25" s="30">
        <v>0</v>
      </c>
      <c r="G25" s="41">
        <v>37</v>
      </c>
      <c r="H25" s="30">
        <f t="shared" si="6"/>
        <v>3338032</v>
      </c>
      <c r="I25" s="41">
        <v>3326440</v>
      </c>
      <c r="J25" s="41">
        <v>541</v>
      </c>
      <c r="K25" s="30">
        <v>0</v>
      </c>
      <c r="L25" s="41">
        <v>11051</v>
      </c>
      <c r="M25" s="29" t="s">
        <v>31</v>
      </c>
      <c r="N25" s="33">
        <v>12374000</v>
      </c>
      <c r="O25" s="33">
        <v>13458000</v>
      </c>
      <c r="P25" s="33">
        <v>12374000</v>
      </c>
      <c r="Q25" s="33">
        <v>3413380</v>
      </c>
      <c r="R25" s="33">
        <v>121906</v>
      </c>
      <c r="S25" s="33">
        <v>125830</v>
      </c>
      <c r="T25" s="33">
        <v>115220</v>
      </c>
      <c r="U25" s="27" t="s">
        <v>77</v>
      </c>
    </row>
    <row r="26" spans="1:21" ht="13.5" customHeight="1" x14ac:dyDescent="0.15">
      <c r="A26" s="8" t="s">
        <v>78</v>
      </c>
      <c r="B26" s="41">
        <v>408851</v>
      </c>
      <c r="C26" s="30">
        <f t="shared" si="5"/>
        <v>217438</v>
      </c>
      <c r="D26" s="41">
        <v>217395</v>
      </c>
      <c r="E26" s="41">
        <v>6</v>
      </c>
      <c r="F26" s="30">
        <v>0</v>
      </c>
      <c r="G26" s="41">
        <v>37</v>
      </c>
      <c r="H26" s="30">
        <f t="shared" si="6"/>
        <v>3124735</v>
      </c>
      <c r="I26" s="41">
        <v>3113621</v>
      </c>
      <c r="J26" s="41">
        <v>575</v>
      </c>
      <c r="K26" s="30">
        <v>0</v>
      </c>
      <c r="L26" s="41">
        <v>10539</v>
      </c>
      <c r="M26" s="29" t="s">
        <v>31</v>
      </c>
      <c r="N26" s="33">
        <v>15851000</v>
      </c>
      <c r="O26" s="33">
        <v>15851000</v>
      </c>
      <c r="P26" s="33">
        <v>12819000</v>
      </c>
      <c r="Q26" s="33">
        <v>3742630</v>
      </c>
      <c r="R26" s="33">
        <v>120730</v>
      </c>
      <c r="S26" s="33">
        <v>124280</v>
      </c>
      <c r="T26" s="33">
        <v>115110</v>
      </c>
      <c r="U26" s="27" t="s">
        <v>78</v>
      </c>
    </row>
    <row r="27" spans="1:21" ht="4.5" customHeight="1" thickBot="1" x14ac:dyDescent="0.2">
      <c r="A27" s="14"/>
      <c r="B27" s="3"/>
      <c r="C27" s="16"/>
      <c r="D27" s="3"/>
      <c r="E27" s="3"/>
      <c r="F27" s="3"/>
      <c r="G27" s="3"/>
      <c r="H27" s="16"/>
      <c r="I27" s="3"/>
      <c r="J27" s="3"/>
      <c r="K27" s="3"/>
      <c r="L27" s="3"/>
      <c r="M27" s="10"/>
      <c r="N27" s="10"/>
      <c r="O27" s="10"/>
      <c r="P27" s="10"/>
      <c r="Q27" s="10"/>
      <c r="R27" s="10"/>
      <c r="S27" s="10"/>
      <c r="T27" s="10"/>
      <c r="U27" s="28"/>
    </row>
    <row r="28" spans="1:21" ht="13.5" customHeight="1" x14ac:dyDescent="0.15">
      <c r="A28" s="93" t="s">
        <v>96</v>
      </c>
      <c r="B28" s="94"/>
      <c r="C28" s="94"/>
      <c r="D28" s="93" t="s">
        <v>131</v>
      </c>
      <c r="E28" s="92"/>
      <c r="F28" s="92"/>
      <c r="G28" s="92"/>
      <c r="H28" s="92"/>
      <c r="I28" s="92"/>
      <c r="J28" s="92"/>
      <c r="K28" s="92"/>
      <c r="L28" s="92"/>
      <c r="M28" s="92"/>
    </row>
    <row r="29" spans="1:21" x14ac:dyDescent="0.15">
      <c r="A29" s="92"/>
      <c r="B29" s="92"/>
      <c r="C29" s="92"/>
      <c r="D29" s="92" t="s">
        <v>86</v>
      </c>
      <c r="E29" s="92"/>
      <c r="F29" s="92"/>
      <c r="G29" s="92"/>
      <c r="H29" s="92"/>
      <c r="I29" s="92"/>
      <c r="J29" s="92"/>
      <c r="K29" s="92"/>
      <c r="L29" s="92"/>
    </row>
    <row r="30" spans="1:21" x14ac:dyDescent="0.15"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</row>
    <row r="31" spans="1:21" x14ac:dyDescent="0.15">
      <c r="C31" s="84"/>
      <c r="H31" s="84"/>
    </row>
    <row r="32" spans="1:21" x14ac:dyDescent="0.15">
      <c r="C32" s="84"/>
      <c r="H32" s="84"/>
    </row>
    <row r="33" spans="3:8" x14ac:dyDescent="0.15">
      <c r="C33" s="84"/>
      <c r="H33" s="84"/>
    </row>
    <row r="34" spans="3:8" x14ac:dyDescent="0.15">
      <c r="C34" s="84"/>
      <c r="H34" s="84"/>
    </row>
    <row r="35" spans="3:8" x14ac:dyDescent="0.15">
      <c r="C35" s="84"/>
      <c r="H35" s="84"/>
    </row>
    <row r="36" spans="3:8" x14ac:dyDescent="0.15">
      <c r="C36" s="84"/>
      <c r="H36" s="84"/>
    </row>
    <row r="37" spans="3:8" x14ac:dyDescent="0.15">
      <c r="C37" s="84"/>
      <c r="H37" s="84"/>
    </row>
    <row r="38" spans="3:8" x14ac:dyDescent="0.15">
      <c r="C38" s="84"/>
      <c r="H38" s="84"/>
    </row>
    <row r="39" spans="3:8" x14ac:dyDescent="0.15">
      <c r="C39" s="84"/>
      <c r="H39" s="84"/>
    </row>
    <row r="40" spans="3:8" x14ac:dyDescent="0.15">
      <c r="C40" s="84"/>
      <c r="H40" s="84"/>
    </row>
    <row r="41" spans="3:8" x14ac:dyDescent="0.15">
      <c r="C41" s="84"/>
      <c r="H41" s="84"/>
    </row>
    <row r="42" spans="3:8" x14ac:dyDescent="0.15">
      <c r="C42" s="84"/>
      <c r="H42" s="84"/>
    </row>
    <row r="43" spans="3:8" x14ac:dyDescent="0.15">
      <c r="C43" s="84"/>
      <c r="H43" s="84"/>
    </row>
    <row r="44" spans="3:8" x14ac:dyDescent="0.15">
      <c r="C44" s="84"/>
      <c r="H44" s="84"/>
    </row>
    <row r="45" spans="3:8" x14ac:dyDescent="0.15">
      <c r="C45" s="84"/>
      <c r="H45" s="84"/>
    </row>
    <row r="46" spans="3:8" x14ac:dyDescent="0.15">
      <c r="C46" s="84"/>
      <c r="H46" s="84"/>
    </row>
    <row r="47" spans="3:8" x14ac:dyDescent="0.15">
      <c r="C47" s="84"/>
    </row>
    <row r="48" spans="3:8" x14ac:dyDescent="0.15">
      <c r="C48" s="84"/>
    </row>
    <row r="49" spans="3:3" x14ac:dyDescent="0.15">
      <c r="C49" s="84"/>
    </row>
    <row r="50" spans="3:3" x14ac:dyDescent="0.15">
      <c r="C50" s="84"/>
    </row>
    <row r="51" spans="3:3" x14ac:dyDescent="0.15">
      <c r="C51" s="84"/>
    </row>
    <row r="52" spans="3:3" x14ac:dyDescent="0.15">
      <c r="C52" s="84"/>
    </row>
    <row r="53" spans="3:3" x14ac:dyDescent="0.15">
      <c r="C53" s="84"/>
    </row>
    <row r="54" spans="3:3" x14ac:dyDescent="0.15">
      <c r="C54" s="84"/>
    </row>
    <row r="55" spans="3:3" x14ac:dyDescent="0.15">
      <c r="C55" s="84"/>
    </row>
    <row r="56" spans="3:3" x14ac:dyDescent="0.15">
      <c r="C56" s="84"/>
    </row>
    <row r="57" spans="3:3" x14ac:dyDescent="0.15">
      <c r="C57" s="84"/>
    </row>
    <row r="58" spans="3:3" x14ac:dyDescent="0.15">
      <c r="C58" s="84"/>
    </row>
    <row r="59" spans="3:3" x14ac:dyDescent="0.15">
      <c r="C59" s="84"/>
    </row>
    <row r="60" spans="3:3" x14ac:dyDescent="0.15">
      <c r="C60" s="84"/>
    </row>
    <row r="61" spans="3:3" x14ac:dyDescent="0.15">
      <c r="C61" s="84"/>
    </row>
    <row r="62" spans="3:3" x14ac:dyDescent="0.15">
      <c r="C62" s="84"/>
    </row>
    <row r="63" spans="3:3" x14ac:dyDescent="0.15">
      <c r="C63" s="84"/>
    </row>
    <row r="64" spans="3:3" x14ac:dyDescent="0.15">
      <c r="C64" s="84"/>
    </row>
    <row r="65" spans="3:3" x14ac:dyDescent="0.15">
      <c r="C65" s="84"/>
    </row>
    <row r="66" spans="3:3" x14ac:dyDescent="0.15">
      <c r="C66" s="84"/>
    </row>
    <row r="67" spans="3:3" x14ac:dyDescent="0.15">
      <c r="C67" s="84"/>
    </row>
    <row r="68" spans="3:3" x14ac:dyDescent="0.15">
      <c r="C68" s="84"/>
    </row>
    <row r="69" spans="3:3" x14ac:dyDescent="0.15">
      <c r="C69" s="84"/>
    </row>
    <row r="70" spans="3:3" x14ac:dyDescent="0.15">
      <c r="C70" s="84"/>
    </row>
  </sheetData>
  <mergeCells count="25">
    <mergeCell ref="A1:L1"/>
    <mergeCell ref="H3:L3"/>
    <mergeCell ref="C3:G3"/>
    <mergeCell ref="A3:A5"/>
    <mergeCell ref="C4:C5"/>
    <mergeCell ref="L4:L5"/>
    <mergeCell ref="K4:K5"/>
    <mergeCell ref="I4:J4"/>
    <mergeCell ref="D4:E4"/>
    <mergeCell ref="F4:F5"/>
    <mergeCell ref="G4:G5"/>
    <mergeCell ref="H4:H5"/>
    <mergeCell ref="B3:B5"/>
    <mergeCell ref="M1:U1"/>
    <mergeCell ref="N4:N5"/>
    <mergeCell ref="O4:O5"/>
    <mergeCell ref="P4:P5"/>
    <mergeCell ref="Q3:T3"/>
    <mergeCell ref="N3:P3"/>
    <mergeCell ref="U3:U5"/>
    <mergeCell ref="Q4:Q5"/>
    <mergeCell ref="R4:R5"/>
    <mergeCell ref="S4:S5"/>
    <mergeCell ref="T4:T5"/>
    <mergeCell ref="M3:M5"/>
  </mergeCells>
  <phoneticPr fontId="2"/>
  <pageMargins left="0.4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T36"/>
  <sheetViews>
    <sheetView showGridLines="0" zoomScale="115" zoomScaleNormal="115" workbookViewId="0">
      <selection sqref="A1:J1"/>
    </sheetView>
  </sheetViews>
  <sheetFormatPr defaultRowHeight="13.5" x14ac:dyDescent="0.15"/>
  <cols>
    <col min="1" max="1" width="1.75" style="45" customWidth="1"/>
    <col min="2" max="2" width="17.375" style="45" bestFit="1" customWidth="1"/>
    <col min="3" max="19" width="9.125" style="45" customWidth="1"/>
    <col min="20" max="20" width="10" style="45" customWidth="1"/>
    <col min="21" max="16384" width="9" style="45"/>
  </cols>
  <sheetData>
    <row r="1" spans="1:20" s="42" customFormat="1" ht="17.25" x14ac:dyDescent="0.15">
      <c r="A1" s="202" t="s">
        <v>89</v>
      </c>
      <c r="B1" s="202"/>
      <c r="C1" s="202"/>
      <c r="D1" s="202"/>
      <c r="E1" s="202"/>
      <c r="F1" s="202"/>
      <c r="G1" s="202"/>
      <c r="H1" s="202"/>
      <c r="I1" s="202"/>
      <c r="J1" s="202"/>
      <c r="K1" s="194" t="s">
        <v>90</v>
      </c>
      <c r="L1" s="194"/>
      <c r="M1" s="194"/>
      <c r="N1" s="194"/>
      <c r="O1" s="194"/>
      <c r="P1" s="194"/>
      <c r="Q1" s="194"/>
      <c r="R1" s="194"/>
      <c r="S1" s="194"/>
      <c r="T1" s="194"/>
    </row>
    <row r="2" spans="1:20" ht="12" customHeight="1" thickBot="1" x14ac:dyDescent="0.2">
      <c r="A2" s="43"/>
      <c r="B2" s="43"/>
      <c r="C2" s="44"/>
      <c r="D2" s="44"/>
      <c r="E2" s="44"/>
      <c r="F2" s="44"/>
      <c r="G2" s="44"/>
      <c r="H2" s="44"/>
      <c r="I2" s="44"/>
      <c r="K2" s="46"/>
      <c r="L2" s="47"/>
      <c r="M2" s="47"/>
      <c r="N2" s="19"/>
      <c r="O2" s="47"/>
      <c r="P2" s="47"/>
      <c r="Q2" s="47"/>
      <c r="R2" s="47"/>
      <c r="S2" s="47"/>
      <c r="T2" s="19"/>
    </row>
    <row r="3" spans="1:20" x14ac:dyDescent="0.15">
      <c r="A3" s="205" t="s">
        <v>121</v>
      </c>
      <c r="B3" s="206"/>
      <c r="C3" s="48" t="s">
        <v>34</v>
      </c>
      <c r="D3" s="48" t="s">
        <v>34</v>
      </c>
      <c r="E3" s="48" t="s">
        <v>35</v>
      </c>
      <c r="F3" s="48" t="s">
        <v>35</v>
      </c>
      <c r="G3" s="48" t="s">
        <v>36</v>
      </c>
      <c r="H3" s="48" t="s">
        <v>37</v>
      </c>
      <c r="I3" s="48" t="s">
        <v>37</v>
      </c>
      <c r="J3" s="49" t="s">
        <v>37</v>
      </c>
      <c r="K3" s="50" t="s">
        <v>58</v>
      </c>
      <c r="L3" s="51" t="s">
        <v>54</v>
      </c>
      <c r="M3" s="51" t="s">
        <v>54</v>
      </c>
      <c r="N3" s="52" t="s">
        <v>45</v>
      </c>
      <c r="O3" s="53" t="s">
        <v>46</v>
      </c>
      <c r="P3" s="195" t="s">
        <v>47</v>
      </c>
      <c r="Q3" s="197" t="s">
        <v>48</v>
      </c>
      <c r="R3" s="198"/>
      <c r="S3" s="199"/>
      <c r="T3" s="200" t="s">
        <v>49</v>
      </c>
    </row>
    <row r="4" spans="1:20" x14ac:dyDescent="0.15">
      <c r="A4" s="207"/>
      <c r="B4" s="208"/>
      <c r="C4" s="54" t="s">
        <v>38</v>
      </c>
      <c r="D4" s="54" t="s">
        <v>39</v>
      </c>
      <c r="E4" s="54" t="s">
        <v>40</v>
      </c>
      <c r="F4" s="54" t="s">
        <v>41</v>
      </c>
      <c r="G4" s="54" t="s">
        <v>40</v>
      </c>
      <c r="H4" s="54" t="s">
        <v>40</v>
      </c>
      <c r="I4" s="54" t="s">
        <v>42</v>
      </c>
      <c r="J4" s="55" t="s">
        <v>39</v>
      </c>
      <c r="K4" s="56" t="s">
        <v>59</v>
      </c>
      <c r="L4" s="57" t="s">
        <v>61</v>
      </c>
      <c r="M4" s="57" t="s">
        <v>39</v>
      </c>
      <c r="N4" s="54" t="s">
        <v>62</v>
      </c>
      <c r="O4" s="58" t="s">
        <v>57</v>
      </c>
      <c r="P4" s="196"/>
      <c r="Q4" s="59" t="s">
        <v>55</v>
      </c>
      <c r="R4" s="59" t="s">
        <v>56</v>
      </c>
      <c r="S4" s="59" t="s">
        <v>53</v>
      </c>
      <c r="T4" s="201"/>
    </row>
    <row r="5" spans="1:20" ht="12.95" customHeight="1" x14ac:dyDescent="0.15">
      <c r="A5" s="203"/>
      <c r="B5" s="204"/>
      <c r="C5" s="61" t="s">
        <v>43</v>
      </c>
      <c r="D5" s="61" t="s">
        <v>44</v>
      </c>
      <c r="E5" s="61" t="s">
        <v>51</v>
      </c>
      <c r="F5" s="61" t="s">
        <v>43</v>
      </c>
      <c r="G5" s="61" t="s">
        <v>51</v>
      </c>
      <c r="H5" s="61" t="s">
        <v>51</v>
      </c>
      <c r="I5" s="61" t="s">
        <v>43</v>
      </c>
      <c r="J5" s="61" t="s">
        <v>44</v>
      </c>
      <c r="K5" s="62" t="s">
        <v>60</v>
      </c>
      <c r="L5" s="24" t="s">
        <v>43</v>
      </c>
      <c r="M5" s="24" t="s">
        <v>44</v>
      </c>
      <c r="N5" s="61" t="s">
        <v>80</v>
      </c>
      <c r="O5" s="24" t="s">
        <v>68</v>
      </c>
      <c r="P5" s="24" t="s">
        <v>50</v>
      </c>
      <c r="Q5" s="24" t="s">
        <v>50</v>
      </c>
      <c r="R5" s="24" t="s">
        <v>50</v>
      </c>
      <c r="S5" s="24" t="s">
        <v>50</v>
      </c>
      <c r="T5" s="61" t="s">
        <v>52</v>
      </c>
    </row>
    <row r="6" spans="1:20" ht="12.95" customHeight="1" x14ac:dyDescent="0.15">
      <c r="A6" s="63" t="s">
        <v>129</v>
      </c>
      <c r="B6" s="64"/>
      <c r="C6" s="74"/>
      <c r="D6" s="74"/>
      <c r="E6" s="63"/>
      <c r="F6" s="63"/>
      <c r="G6" s="71"/>
      <c r="H6" s="71"/>
      <c r="I6" s="71"/>
      <c r="J6" s="71"/>
      <c r="K6" s="75"/>
      <c r="L6" s="24"/>
      <c r="M6" s="24"/>
      <c r="N6" s="61"/>
      <c r="O6" s="24"/>
      <c r="P6" s="24"/>
      <c r="Q6" s="24"/>
      <c r="R6" s="24"/>
      <c r="S6" s="24"/>
      <c r="T6" s="61"/>
    </row>
    <row r="7" spans="1:20" ht="12.95" customHeight="1" x14ac:dyDescent="0.15">
      <c r="A7" s="63"/>
      <c r="B7" s="67" t="s">
        <v>63</v>
      </c>
      <c r="C7" s="209">
        <v>437315</v>
      </c>
      <c r="D7" s="193">
        <v>206858</v>
      </c>
      <c r="E7" s="20">
        <v>6780.6</v>
      </c>
      <c r="F7" s="23">
        <v>387730</v>
      </c>
      <c r="G7" s="20">
        <v>820</v>
      </c>
      <c r="H7" s="20">
        <v>5509.5</v>
      </c>
      <c r="I7" s="23">
        <v>399049</v>
      </c>
      <c r="J7" s="23">
        <v>188522</v>
      </c>
      <c r="K7" s="76">
        <v>91.249785623635134</v>
      </c>
      <c r="L7" s="21">
        <v>379810</v>
      </c>
      <c r="M7" s="21">
        <v>179315</v>
      </c>
      <c r="N7" s="22">
        <v>95.178787567441589</v>
      </c>
      <c r="O7" s="21">
        <v>131096</v>
      </c>
      <c r="P7" s="21">
        <v>9</v>
      </c>
      <c r="Q7" s="21">
        <v>17</v>
      </c>
      <c r="R7" s="21">
        <v>2</v>
      </c>
      <c r="S7" s="21">
        <v>118</v>
      </c>
      <c r="T7" s="20">
        <v>1702.6</v>
      </c>
    </row>
    <row r="8" spans="1:20" ht="12.95" customHeight="1" x14ac:dyDescent="0.15">
      <c r="A8" s="63"/>
      <c r="B8" s="67" t="s">
        <v>64</v>
      </c>
      <c r="C8" s="209"/>
      <c r="D8" s="193"/>
      <c r="E8" s="20">
        <v>189.7</v>
      </c>
      <c r="F8" s="23">
        <v>6870</v>
      </c>
      <c r="G8" s="24" t="s">
        <v>31</v>
      </c>
      <c r="H8" s="20">
        <v>166.6</v>
      </c>
      <c r="I8" s="23">
        <v>6082</v>
      </c>
      <c r="J8" s="23">
        <v>3183</v>
      </c>
      <c r="K8" s="20">
        <v>1.3907595211689514</v>
      </c>
      <c r="L8" s="21">
        <v>4657</v>
      </c>
      <c r="M8" s="21">
        <v>2498</v>
      </c>
      <c r="N8" s="22">
        <v>76.570207168694509</v>
      </c>
      <c r="O8" s="24" t="s">
        <v>31</v>
      </c>
      <c r="P8" s="24">
        <v>3</v>
      </c>
      <c r="Q8" s="24" t="s">
        <v>31</v>
      </c>
      <c r="R8" s="24" t="s">
        <v>31</v>
      </c>
      <c r="S8" s="24">
        <v>41</v>
      </c>
      <c r="T8" s="20">
        <v>105.7</v>
      </c>
    </row>
    <row r="9" spans="1:20" ht="12.95" customHeight="1" x14ac:dyDescent="0.15">
      <c r="A9" s="63"/>
      <c r="B9" s="67" t="s">
        <v>65</v>
      </c>
      <c r="C9" s="209"/>
      <c r="D9" s="193"/>
      <c r="E9" s="68">
        <v>162.9</v>
      </c>
      <c r="F9" s="69">
        <v>9400</v>
      </c>
      <c r="G9" s="68">
        <v>162.9</v>
      </c>
      <c r="H9" s="68">
        <v>162.9</v>
      </c>
      <c r="I9" s="69">
        <v>5100</v>
      </c>
      <c r="J9" s="69">
        <v>1943</v>
      </c>
      <c r="K9" s="68">
        <v>1.1662074248539382</v>
      </c>
      <c r="L9" s="24">
        <v>4260</v>
      </c>
      <c r="M9" s="24">
        <v>1623</v>
      </c>
      <c r="N9" s="22">
        <v>83.529411764705884</v>
      </c>
      <c r="O9" s="24">
        <v>1069</v>
      </c>
      <c r="P9" s="24">
        <v>5</v>
      </c>
      <c r="Q9" s="24" t="s">
        <v>31</v>
      </c>
      <c r="R9" s="24" t="s">
        <v>31</v>
      </c>
      <c r="S9" s="24">
        <v>101</v>
      </c>
      <c r="T9" s="68">
        <v>77.599999999999994</v>
      </c>
    </row>
    <row r="10" spans="1:20" ht="12.95" customHeight="1" x14ac:dyDescent="0.15">
      <c r="A10" s="70"/>
      <c r="B10" s="67" t="s">
        <v>67</v>
      </c>
      <c r="C10" s="209"/>
      <c r="D10" s="193"/>
      <c r="E10" s="37">
        <v>140.4</v>
      </c>
      <c r="F10" s="38">
        <v>6969</v>
      </c>
      <c r="G10" s="37">
        <v>140.4</v>
      </c>
      <c r="H10" s="39">
        <v>140.4</v>
      </c>
      <c r="I10" s="38">
        <v>3032</v>
      </c>
      <c r="J10" s="38">
        <v>1572</v>
      </c>
      <c r="K10" s="68">
        <v>0.69332174748179232</v>
      </c>
      <c r="L10" s="35">
        <v>2773</v>
      </c>
      <c r="M10" s="35">
        <v>1441</v>
      </c>
      <c r="N10" s="22">
        <v>91.457783641160944</v>
      </c>
      <c r="O10" s="35">
        <v>739</v>
      </c>
      <c r="P10" s="35">
        <v>4</v>
      </c>
      <c r="Q10" s="35">
        <v>2</v>
      </c>
      <c r="R10" s="36" t="s">
        <v>31</v>
      </c>
      <c r="S10" s="35">
        <v>20</v>
      </c>
      <c r="T10" s="37">
        <v>41.7</v>
      </c>
    </row>
    <row r="11" spans="1:20" ht="12.95" customHeight="1" x14ac:dyDescent="0.15">
      <c r="A11" s="63"/>
      <c r="B11" s="67" t="s">
        <v>66</v>
      </c>
      <c r="C11" s="209"/>
      <c r="D11" s="193"/>
      <c r="E11" s="20">
        <v>7273.5999999999995</v>
      </c>
      <c r="F11" s="23">
        <v>410969</v>
      </c>
      <c r="G11" s="20">
        <v>1123.3</v>
      </c>
      <c r="H11" s="20">
        <v>5979.4</v>
      </c>
      <c r="I11" s="23">
        <v>413263</v>
      </c>
      <c r="J11" s="23">
        <v>195220</v>
      </c>
      <c r="K11" s="20">
        <v>94.500074317139806</v>
      </c>
      <c r="L11" s="23">
        <v>391500</v>
      </c>
      <c r="M11" s="23">
        <v>184877</v>
      </c>
      <c r="N11" s="20">
        <v>94.733861971674216</v>
      </c>
      <c r="O11" s="23">
        <v>132904</v>
      </c>
      <c r="P11" s="23">
        <v>21</v>
      </c>
      <c r="Q11" s="23">
        <v>19</v>
      </c>
      <c r="R11" s="23">
        <v>2</v>
      </c>
      <c r="S11" s="23">
        <v>280</v>
      </c>
      <c r="T11" s="20">
        <v>1927.6</v>
      </c>
    </row>
    <row r="12" spans="1:20" ht="12.95" customHeight="1" x14ac:dyDescent="0.15">
      <c r="A12" s="63" t="s">
        <v>84</v>
      </c>
      <c r="B12" s="64"/>
      <c r="C12" s="89"/>
      <c r="D12" s="89"/>
      <c r="E12" s="63"/>
      <c r="F12" s="63"/>
      <c r="G12" s="65"/>
      <c r="H12" s="65"/>
      <c r="I12" s="65"/>
      <c r="J12" s="65"/>
      <c r="K12" s="66"/>
      <c r="L12" s="72"/>
      <c r="M12" s="72"/>
      <c r="N12" s="61"/>
      <c r="O12" s="24"/>
      <c r="P12" s="24"/>
      <c r="Q12" s="24"/>
      <c r="R12" s="24"/>
      <c r="S12" s="24"/>
      <c r="T12" s="61"/>
    </row>
    <row r="13" spans="1:20" ht="12.95" customHeight="1" x14ac:dyDescent="0.15">
      <c r="A13" s="63"/>
      <c r="B13" s="67" t="s">
        <v>63</v>
      </c>
      <c r="C13" s="209">
        <v>434332</v>
      </c>
      <c r="D13" s="193">
        <v>207566</v>
      </c>
      <c r="E13" s="20">
        <v>6780.6</v>
      </c>
      <c r="F13" s="23">
        <v>387730</v>
      </c>
      <c r="G13" s="20">
        <v>820</v>
      </c>
      <c r="H13" s="20">
        <v>5542.1</v>
      </c>
      <c r="I13" s="23">
        <v>398661</v>
      </c>
      <c r="J13" s="23">
        <v>190171</v>
      </c>
      <c r="K13" s="77">
        <v>91.787158210769633</v>
      </c>
      <c r="L13" s="21">
        <v>381988</v>
      </c>
      <c r="M13" s="21">
        <v>182083</v>
      </c>
      <c r="N13" s="22">
        <v>95.817749917850009</v>
      </c>
      <c r="O13" s="21">
        <v>133920</v>
      </c>
      <c r="P13" s="21">
        <v>9</v>
      </c>
      <c r="Q13" s="21">
        <v>17</v>
      </c>
      <c r="R13" s="21">
        <v>2</v>
      </c>
      <c r="S13" s="21">
        <v>121</v>
      </c>
      <c r="T13" s="20">
        <v>1714.2</v>
      </c>
    </row>
    <row r="14" spans="1:20" ht="12.95" customHeight="1" x14ac:dyDescent="0.15">
      <c r="A14" s="63"/>
      <c r="B14" s="67" t="s">
        <v>64</v>
      </c>
      <c r="C14" s="209"/>
      <c r="D14" s="193"/>
      <c r="E14" s="20">
        <v>189.7</v>
      </c>
      <c r="F14" s="23">
        <v>6870</v>
      </c>
      <c r="G14" s="24" t="s">
        <v>31</v>
      </c>
      <c r="H14" s="20">
        <v>167</v>
      </c>
      <c r="I14" s="23">
        <v>5931</v>
      </c>
      <c r="J14" s="23">
        <v>3168</v>
      </c>
      <c r="K14" s="77">
        <v>1.3655452510982382</v>
      </c>
      <c r="L14" s="21">
        <v>4711</v>
      </c>
      <c r="M14" s="21">
        <v>2563</v>
      </c>
      <c r="N14" s="22">
        <v>79.430112965773063</v>
      </c>
      <c r="O14" s="24" t="s">
        <v>31</v>
      </c>
      <c r="P14" s="24">
        <v>3</v>
      </c>
      <c r="Q14" s="24" t="s">
        <v>31</v>
      </c>
      <c r="R14" s="24" t="s">
        <v>31</v>
      </c>
      <c r="S14" s="24">
        <v>41</v>
      </c>
      <c r="T14" s="20">
        <v>105.8</v>
      </c>
    </row>
    <row r="15" spans="1:20" ht="12.95" customHeight="1" x14ac:dyDescent="0.15">
      <c r="A15" s="63"/>
      <c r="B15" s="67" t="s">
        <v>65</v>
      </c>
      <c r="C15" s="209"/>
      <c r="D15" s="193"/>
      <c r="E15" s="68">
        <v>162.9</v>
      </c>
      <c r="F15" s="69">
        <v>9400</v>
      </c>
      <c r="G15" s="68">
        <v>162.9</v>
      </c>
      <c r="H15" s="68">
        <v>162.9</v>
      </c>
      <c r="I15" s="69">
        <v>5048</v>
      </c>
      <c r="J15" s="69">
        <v>2153</v>
      </c>
      <c r="K15" s="78">
        <v>1.162244550251881</v>
      </c>
      <c r="L15" s="24">
        <v>4170</v>
      </c>
      <c r="M15" s="24">
        <v>1787</v>
      </c>
      <c r="N15" s="79">
        <v>82.606973058637081</v>
      </c>
      <c r="O15" s="24">
        <v>1113</v>
      </c>
      <c r="P15" s="24">
        <v>5</v>
      </c>
      <c r="Q15" s="24" t="s">
        <v>31</v>
      </c>
      <c r="R15" s="24" t="s">
        <v>31</v>
      </c>
      <c r="S15" s="24">
        <v>101</v>
      </c>
      <c r="T15" s="68">
        <v>77.599999999999994</v>
      </c>
    </row>
    <row r="16" spans="1:20" ht="12.95" customHeight="1" x14ac:dyDescent="0.15">
      <c r="A16" s="70"/>
      <c r="B16" s="67" t="s">
        <v>67</v>
      </c>
      <c r="C16" s="209"/>
      <c r="D16" s="193"/>
      <c r="E16" s="80">
        <v>140.4</v>
      </c>
      <c r="F16" s="81">
        <v>6969</v>
      </c>
      <c r="G16" s="80">
        <v>140.4</v>
      </c>
      <c r="H16" s="80">
        <v>140.4</v>
      </c>
      <c r="I16" s="81">
        <v>2950</v>
      </c>
      <c r="J16" s="81">
        <v>1562</v>
      </c>
      <c r="K16" s="80">
        <v>0.67920392694989085</v>
      </c>
      <c r="L16" s="35">
        <v>2472</v>
      </c>
      <c r="M16" s="35">
        <v>1314</v>
      </c>
      <c r="N16" s="79">
        <v>83.79661016949153</v>
      </c>
      <c r="O16" s="35">
        <v>740</v>
      </c>
      <c r="P16" s="35">
        <v>4</v>
      </c>
      <c r="Q16" s="35">
        <v>2</v>
      </c>
      <c r="R16" s="36" t="s">
        <v>31</v>
      </c>
      <c r="S16" s="35">
        <v>21</v>
      </c>
      <c r="T16" s="80">
        <v>41.7</v>
      </c>
    </row>
    <row r="17" spans="1:20" ht="12.75" customHeight="1" x14ac:dyDescent="0.15">
      <c r="A17" s="86"/>
      <c r="B17" s="60" t="s">
        <v>66</v>
      </c>
      <c r="C17" s="209"/>
      <c r="D17" s="193"/>
      <c r="E17" s="20">
        <v>7273.5999999999995</v>
      </c>
      <c r="F17" s="23">
        <v>410969</v>
      </c>
      <c r="G17" s="20">
        <v>1123.3</v>
      </c>
      <c r="H17" s="20">
        <v>6012.4</v>
      </c>
      <c r="I17" s="23">
        <v>412590</v>
      </c>
      <c r="J17" s="23">
        <v>197054</v>
      </c>
      <c r="K17" s="20">
        <v>94.994151939069653</v>
      </c>
      <c r="L17" s="21">
        <v>393341</v>
      </c>
      <c r="M17" s="21">
        <v>187747</v>
      </c>
      <c r="N17" s="22">
        <v>95.334593664412608</v>
      </c>
      <c r="O17" s="21">
        <v>135773</v>
      </c>
      <c r="P17" s="21">
        <v>21</v>
      </c>
      <c r="Q17" s="21">
        <v>19</v>
      </c>
      <c r="R17" s="21">
        <v>2</v>
      </c>
      <c r="S17" s="21">
        <v>284</v>
      </c>
      <c r="T17" s="20">
        <v>1939.3</v>
      </c>
    </row>
    <row r="18" spans="1:20" ht="12.95" customHeight="1" x14ac:dyDescent="0.15">
      <c r="A18" s="63" t="s">
        <v>85</v>
      </c>
      <c r="B18" s="64"/>
      <c r="C18" s="74"/>
      <c r="D18" s="74"/>
      <c r="E18" s="63"/>
      <c r="F18" s="63"/>
      <c r="G18" s="65"/>
      <c r="H18" s="65"/>
      <c r="I18" s="65"/>
      <c r="J18" s="65"/>
      <c r="K18" s="66"/>
      <c r="L18" s="72"/>
      <c r="M18" s="72"/>
      <c r="N18" s="61"/>
      <c r="O18" s="24"/>
      <c r="P18" s="24"/>
      <c r="Q18" s="24"/>
      <c r="R18" s="24"/>
      <c r="S18" s="24"/>
      <c r="T18" s="61"/>
    </row>
    <row r="19" spans="1:20" ht="12.95" customHeight="1" x14ac:dyDescent="0.15">
      <c r="A19" s="63"/>
      <c r="B19" s="67" t="s">
        <v>63</v>
      </c>
      <c r="C19" s="189">
        <v>433729</v>
      </c>
      <c r="D19" s="189">
        <v>210535</v>
      </c>
      <c r="E19" s="20">
        <v>6780.6</v>
      </c>
      <c r="F19" s="23">
        <v>387730</v>
      </c>
      <c r="G19" s="20">
        <v>823.4</v>
      </c>
      <c r="H19" s="20">
        <v>5562.6</v>
      </c>
      <c r="I19" s="23">
        <v>399309</v>
      </c>
      <c r="J19" s="23">
        <v>193070</v>
      </c>
      <c r="K19" s="77">
        <v>92.1</v>
      </c>
      <c r="L19" s="21">
        <v>384464</v>
      </c>
      <c r="M19" s="21">
        <v>185694</v>
      </c>
      <c r="N19" s="22">
        <v>96.3</v>
      </c>
      <c r="O19" s="21">
        <v>135534</v>
      </c>
      <c r="P19" s="21">
        <v>9</v>
      </c>
      <c r="Q19" s="21">
        <v>17</v>
      </c>
      <c r="R19" s="21">
        <v>2</v>
      </c>
      <c r="S19" s="21">
        <v>125</v>
      </c>
      <c r="T19" s="20">
        <v>1722</v>
      </c>
    </row>
    <row r="20" spans="1:20" ht="12.95" customHeight="1" x14ac:dyDescent="0.15">
      <c r="A20" s="63"/>
      <c r="B20" s="67" t="s">
        <v>64</v>
      </c>
      <c r="C20" s="189"/>
      <c r="D20" s="189"/>
      <c r="E20" s="20">
        <v>189.7</v>
      </c>
      <c r="F20" s="23">
        <v>6870</v>
      </c>
      <c r="G20" s="88" t="s">
        <v>31</v>
      </c>
      <c r="H20" s="87">
        <v>167</v>
      </c>
      <c r="I20" s="23">
        <v>5847</v>
      </c>
      <c r="J20" s="23">
        <v>3171</v>
      </c>
      <c r="K20" s="77">
        <v>1.3</v>
      </c>
      <c r="L20" s="21">
        <v>4771</v>
      </c>
      <c r="M20" s="21">
        <v>2626</v>
      </c>
      <c r="N20" s="22">
        <v>81.599999999999994</v>
      </c>
      <c r="O20" s="24" t="s">
        <v>31</v>
      </c>
      <c r="P20" s="24">
        <v>3</v>
      </c>
      <c r="Q20" s="24" t="s">
        <v>31</v>
      </c>
      <c r="R20" s="24" t="s">
        <v>31</v>
      </c>
      <c r="S20" s="24">
        <v>41</v>
      </c>
      <c r="T20" s="20">
        <v>105.8</v>
      </c>
    </row>
    <row r="21" spans="1:20" ht="12.95" customHeight="1" x14ac:dyDescent="0.15">
      <c r="A21" s="63"/>
      <c r="B21" s="67" t="s">
        <v>65</v>
      </c>
      <c r="C21" s="189"/>
      <c r="D21" s="189"/>
      <c r="E21" s="68">
        <v>162.9</v>
      </c>
      <c r="F21" s="69">
        <v>9400</v>
      </c>
      <c r="G21" s="68">
        <v>162.9</v>
      </c>
      <c r="H21" s="68">
        <v>162.9</v>
      </c>
      <c r="I21" s="69">
        <v>4968</v>
      </c>
      <c r="J21" s="69">
        <v>2155</v>
      </c>
      <c r="K21" s="78">
        <v>1.1000000000000001</v>
      </c>
      <c r="L21" s="24">
        <v>4138</v>
      </c>
      <c r="M21" s="24">
        <v>1795</v>
      </c>
      <c r="N21" s="79">
        <v>83.3</v>
      </c>
      <c r="O21" s="24">
        <v>1109</v>
      </c>
      <c r="P21" s="24">
        <v>5</v>
      </c>
      <c r="Q21" s="24" t="s">
        <v>31</v>
      </c>
      <c r="R21" s="24" t="s">
        <v>31</v>
      </c>
      <c r="S21" s="24">
        <v>101</v>
      </c>
      <c r="T21" s="68">
        <v>77.599999999999994</v>
      </c>
    </row>
    <row r="22" spans="1:20" ht="12.95" customHeight="1" x14ac:dyDescent="0.15">
      <c r="A22" s="70"/>
      <c r="B22" s="67" t="s">
        <v>67</v>
      </c>
      <c r="C22" s="189"/>
      <c r="D22" s="189"/>
      <c r="E22" s="80">
        <v>140.4</v>
      </c>
      <c r="F22" s="81">
        <v>6969</v>
      </c>
      <c r="G22" s="80">
        <v>140.4</v>
      </c>
      <c r="H22" s="80">
        <v>140.4</v>
      </c>
      <c r="I22" s="81">
        <v>2797</v>
      </c>
      <c r="J22" s="81">
        <v>1470</v>
      </c>
      <c r="K22" s="80">
        <v>0.6</v>
      </c>
      <c r="L22" s="35">
        <v>2364</v>
      </c>
      <c r="M22" s="35">
        <v>1246</v>
      </c>
      <c r="N22" s="79">
        <v>84.5</v>
      </c>
      <c r="O22" s="35">
        <v>739</v>
      </c>
      <c r="P22" s="35">
        <v>4</v>
      </c>
      <c r="Q22" s="35">
        <v>2</v>
      </c>
      <c r="R22" s="36" t="s">
        <v>31</v>
      </c>
      <c r="S22" s="35">
        <v>21</v>
      </c>
      <c r="T22" s="80">
        <v>41.7</v>
      </c>
    </row>
    <row r="23" spans="1:20" ht="12.95" customHeight="1" x14ac:dyDescent="0.15">
      <c r="A23" s="86"/>
      <c r="B23" s="90" t="s">
        <v>66</v>
      </c>
      <c r="C23" s="189"/>
      <c r="D23" s="189"/>
      <c r="E23" s="20">
        <v>7273.5999999999995</v>
      </c>
      <c r="F23" s="23">
        <v>410969</v>
      </c>
      <c r="G23" s="20">
        <v>1126.7</v>
      </c>
      <c r="H23" s="20">
        <v>6032.9</v>
      </c>
      <c r="I23" s="23">
        <v>412921</v>
      </c>
      <c r="J23" s="23">
        <v>199866</v>
      </c>
      <c r="K23" s="20">
        <v>95.2</v>
      </c>
      <c r="L23" s="23">
        <v>395737</v>
      </c>
      <c r="M23" s="23">
        <v>191361</v>
      </c>
      <c r="N23" s="22">
        <v>95.8</v>
      </c>
      <c r="O23" s="21">
        <v>137382</v>
      </c>
      <c r="P23" s="21">
        <v>21</v>
      </c>
      <c r="Q23" s="21">
        <v>19</v>
      </c>
      <c r="R23" s="21">
        <v>2</v>
      </c>
      <c r="S23" s="21">
        <v>288</v>
      </c>
      <c r="T23" s="91">
        <v>1947.1</v>
      </c>
    </row>
    <row r="24" spans="1:20" ht="12.95" customHeight="1" x14ac:dyDescent="0.15">
      <c r="A24" s="63" t="s">
        <v>95</v>
      </c>
      <c r="B24" s="64"/>
      <c r="C24" s="74"/>
      <c r="D24" s="74"/>
      <c r="E24" s="63"/>
      <c r="F24" s="63"/>
      <c r="G24" s="65"/>
      <c r="H24" s="65"/>
      <c r="I24" s="65"/>
      <c r="J24" s="65"/>
      <c r="K24" s="66"/>
      <c r="L24" s="72"/>
      <c r="M24" s="72"/>
      <c r="N24" s="61"/>
      <c r="O24" s="24"/>
      <c r="P24" s="24"/>
      <c r="Q24" s="24"/>
      <c r="R24" s="24"/>
      <c r="S24" s="24"/>
      <c r="T24" s="61"/>
    </row>
    <row r="25" spans="1:20" ht="12.95" customHeight="1" x14ac:dyDescent="0.15">
      <c r="A25" s="63"/>
      <c r="B25" s="67" t="s">
        <v>63</v>
      </c>
      <c r="C25" s="190">
        <v>430026</v>
      </c>
      <c r="D25" s="189">
        <v>210344</v>
      </c>
      <c r="E25" s="20">
        <v>6780.6</v>
      </c>
      <c r="F25" s="23">
        <v>387730</v>
      </c>
      <c r="G25" s="20">
        <v>823.7</v>
      </c>
      <c r="H25" s="20">
        <v>5573.5</v>
      </c>
      <c r="I25" s="23">
        <v>397340</v>
      </c>
      <c r="J25" s="23">
        <v>194015</v>
      </c>
      <c r="K25" s="77">
        <v>92.39906424262719</v>
      </c>
      <c r="L25" s="21">
        <v>384109</v>
      </c>
      <c r="M25" s="21">
        <v>187372</v>
      </c>
      <c r="N25" s="22">
        <v>96.670106206271711</v>
      </c>
      <c r="O25" s="21">
        <v>129746</v>
      </c>
      <c r="P25" s="21">
        <v>9</v>
      </c>
      <c r="Q25" s="21">
        <v>17</v>
      </c>
      <c r="R25" s="21">
        <v>2</v>
      </c>
      <c r="S25" s="21">
        <v>127</v>
      </c>
      <c r="T25" s="20">
        <v>1726</v>
      </c>
    </row>
    <row r="26" spans="1:20" ht="12.95" customHeight="1" x14ac:dyDescent="0.15">
      <c r="A26" s="63"/>
      <c r="B26" s="67" t="s">
        <v>64</v>
      </c>
      <c r="C26" s="190"/>
      <c r="D26" s="189"/>
      <c r="E26" s="20">
        <v>189.7</v>
      </c>
      <c r="F26" s="23">
        <v>6870</v>
      </c>
      <c r="G26" s="88" t="s">
        <v>31</v>
      </c>
      <c r="H26" s="87">
        <v>167.4</v>
      </c>
      <c r="I26" s="23">
        <v>5718</v>
      </c>
      <c r="J26" s="23">
        <v>3143</v>
      </c>
      <c r="K26" s="77">
        <v>1.3296870421788449</v>
      </c>
      <c r="L26" s="21">
        <v>4726</v>
      </c>
      <c r="M26" s="21">
        <v>2629</v>
      </c>
      <c r="N26" s="22">
        <v>82.651276670164393</v>
      </c>
      <c r="O26" s="24" t="s">
        <v>31</v>
      </c>
      <c r="P26" s="24">
        <v>3</v>
      </c>
      <c r="Q26" s="24" t="s">
        <v>31</v>
      </c>
      <c r="R26" s="24" t="s">
        <v>31</v>
      </c>
      <c r="S26" s="24">
        <v>41</v>
      </c>
      <c r="T26" s="20">
        <v>106.5</v>
      </c>
    </row>
    <row r="27" spans="1:20" ht="12.95" customHeight="1" x14ac:dyDescent="0.15">
      <c r="A27" s="63"/>
      <c r="B27" s="67" t="s">
        <v>65</v>
      </c>
      <c r="C27" s="190"/>
      <c r="D27" s="189"/>
      <c r="E27" s="68">
        <v>162.9</v>
      </c>
      <c r="F27" s="69">
        <v>9400</v>
      </c>
      <c r="G27" s="68">
        <v>162.9</v>
      </c>
      <c r="H27" s="68">
        <v>162.9</v>
      </c>
      <c r="I27" s="69">
        <v>4792</v>
      </c>
      <c r="J27" s="69">
        <v>2109</v>
      </c>
      <c r="K27" s="78">
        <v>1.1143512252747507</v>
      </c>
      <c r="L27" s="24">
        <v>4036</v>
      </c>
      <c r="M27" s="24">
        <v>1783</v>
      </c>
      <c r="N27" s="79">
        <v>84.223706176961599</v>
      </c>
      <c r="O27" s="24">
        <v>1109</v>
      </c>
      <c r="P27" s="24">
        <v>5</v>
      </c>
      <c r="Q27" s="24" t="s">
        <v>31</v>
      </c>
      <c r="R27" s="24" t="s">
        <v>31</v>
      </c>
      <c r="S27" s="24">
        <v>101</v>
      </c>
      <c r="T27" s="68">
        <v>77.599999999999994</v>
      </c>
    </row>
    <row r="28" spans="1:20" ht="12.95" customHeight="1" x14ac:dyDescent="0.15">
      <c r="A28" s="70"/>
      <c r="B28" s="67" t="s">
        <v>67</v>
      </c>
      <c r="C28" s="190"/>
      <c r="D28" s="189"/>
      <c r="E28" s="80">
        <v>140.4</v>
      </c>
      <c r="F28" s="81">
        <v>6969</v>
      </c>
      <c r="G28" s="80">
        <v>140.4</v>
      </c>
      <c r="H28" s="80">
        <v>140.4</v>
      </c>
      <c r="I28" s="81">
        <v>2692</v>
      </c>
      <c r="J28" s="81">
        <v>1426</v>
      </c>
      <c r="K28" s="80">
        <v>0.62600865994149191</v>
      </c>
      <c r="L28" s="35">
        <v>2300</v>
      </c>
      <c r="M28" s="35">
        <v>1222</v>
      </c>
      <c r="N28" s="79">
        <v>85.43833580980683</v>
      </c>
      <c r="O28" s="35">
        <v>726</v>
      </c>
      <c r="P28" s="35">
        <v>4</v>
      </c>
      <c r="Q28" s="35">
        <v>2</v>
      </c>
      <c r="R28" s="36" t="s">
        <v>31</v>
      </c>
      <c r="S28" s="35">
        <v>21</v>
      </c>
      <c r="T28" s="80">
        <v>41.7</v>
      </c>
    </row>
    <row r="29" spans="1:20" ht="12.95" customHeight="1" x14ac:dyDescent="0.15">
      <c r="A29" s="86"/>
      <c r="B29" s="100" t="s">
        <v>66</v>
      </c>
      <c r="C29" s="190"/>
      <c r="D29" s="189"/>
      <c r="E29" s="20">
        <v>7273.5999999999995</v>
      </c>
      <c r="F29" s="23">
        <v>410969</v>
      </c>
      <c r="G29" s="20">
        <v>1127</v>
      </c>
      <c r="H29" s="20">
        <v>6044.1999999999989</v>
      </c>
      <c r="I29" s="23">
        <v>410542</v>
      </c>
      <c r="J29" s="23">
        <v>200693</v>
      </c>
      <c r="K29" s="20">
        <v>95.469111170022273</v>
      </c>
      <c r="L29" s="23">
        <v>395171</v>
      </c>
      <c r="M29" s="23">
        <v>193006</v>
      </c>
      <c r="N29" s="22">
        <v>96.255925094143834</v>
      </c>
      <c r="O29" s="21">
        <v>131581</v>
      </c>
      <c r="P29" s="21">
        <v>21</v>
      </c>
      <c r="Q29" s="21">
        <v>19</v>
      </c>
      <c r="R29" s="21">
        <v>2</v>
      </c>
      <c r="S29" s="21">
        <v>290</v>
      </c>
      <c r="T29" s="91">
        <v>1951.8</v>
      </c>
    </row>
    <row r="30" spans="1:20" ht="12.95" customHeight="1" x14ac:dyDescent="0.15">
      <c r="A30" s="63" t="s">
        <v>130</v>
      </c>
      <c r="B30" s="64"/>
      <c r="C30" s="74"/>
      <c r="D30" s="74"/>
      <c r="E30" s="63"/>
      <c r="F30" s="63"/>
      <c r="G30" s="65"/>
      <c r="H30" s="65"/>
      <c r="I30" s="65"/>
      <c r="J30" s="65"/>
      <c r="K30" s="66"/>
      <c r="L30" s="72"/>
      <c r="M30" s="72"/>
      <c r="N30" s="61"/>
      <c r="O30" s="24"/>
      <c r="P30" s="24"/>
      <c r="Q30" s="24"/>
      <c r="R30" s="24"/>
      <c r="S30" s="24"/>
      <c r="T30" s="61"/>
    </row>
    <row r="31" spans="1:20" ht="12.95" customHeight="1" x14ac:dyDescent="0.15">
      <c r="A31" s="63"/>
      <c r="B31" s="67" t="s">
        <v>63</v>
      </c>
      <c r="C31" s="189">
        <v>424094</v>
      </c>
      <c r="D31" s="189">
        <v>208293</v>
      </c>
      <c r="E31" s="121">
        <v>6780.6</v>
      </c>
      <c r="F31" s="21">
        <v>387730</v>
      </c>
      <c r="G31" s="121">
        <v>823.7</v>
      </c>
      <c r="H31" s="121">
        <v>5607.4</v>
      </c>
      <c r="I31" s="21">
        <v>392988</v>
      </c>
      <c r="J31" s="21">
        <v>192515</v>
      </c>
      <c r="K31" s="122">
        <f>I31/C31*100</f>
        <v>92.665305333251595</v>
      </c>
      <c r="L31" s="21">
        <v>381740</v>
      </c>
      <c r="M31" s="21">
        <v>186845</v>
      </c>
      <c r="N31" s="123">
        <f>L31/I31*100</f>
        <v>97.137826091381925</v>
      </c>
      <c r="O31" s="21">
        <v>129078</v>
      </c>
      <c r="P31" s="21">
        <v>9</v>
      </c>
      <c r="Q31" s="21">
        <v>17</v>
      </c>
      <c r="R31" s="21">
        <v>2</v>
      </c>
      <c r="S31" s="21">
        <v>131</v>
      </c>
      <c r="T31" s="121">
        <v>1729.6</v>
      </c>
    </row>
    <row r="32" spans="1:20" ht="12.95" customHeight="1" x14ac:dyDescent="0.15">
      <c r="A32" s="63"/>
      <c r="B32" s="67" t="s">
        <v>64</v>
      </c>
      <c r="C32" s="189"/>
      <c r="D32" s="189"/>
      <c r="E32" s="121">
        <v>189.7</v>
      </c>
      <c r="F32" s="21">
        <v>6870</v>
      </c>
      <c r="G32" s="121">
        <v>0</v>
      </c>
      <c r="H32" s="121">
        <v>166.8</v>
      </c>
      <c r="I32" s="21">
        <v>5589</v>
      </c>
      <c r="J32" s="21">
        <v>3117</v>
      </c>
      <c r="K32" s="122">
        <f>I32/C31*100</f>
        <v>1.3178682084632181</v>
      </c>
      <c r="L32" s="21">
        <v>4653</v>
      </c>
      <c r="M32" s="21">
        <v>2625</v>
      </c>
      <c r="N32" s="123">
        <f t="shared" ref="N32:N34" si="0">L32/I32*100</f>
        <v>83.252818035426728</v>
      </c>
      <c r="O32" s="21">
        <v>0</v>
      </c>
      <c r="P32" s="24">
        <v>3</v>
      </c>
      <c r="Q32" s="21">
        <v>0</v>
      </c>
      <c r="R32" s="21">
        <v>0</v>
      </c>
      <c r="S32" s="24">
        <v>42</v>
      </c>
      <c r="T32" s="121">
        <v>106.6</v>
      </c>
    </row>
    <row r="33" spans="1:20" ht="12.95" customHeight="1" x14ac:dyDescent="0.15">
      <c r="A33" s="63"/>
      <c r="B33" s="67" t="s">
        <v>65</v>
      </c>
      <c r="C33" s="190"/>
      <c r="D33" s="189"/>
      <c r="E33" s="124">
        <v>162.9</v>
      </c>
      <c r="F33" s="24">
        <v>9400</v>
      </c>
      <c r="G33" s="124">
        <v>162.9</v>
      </c>
      <c r="H33" s="124">
        <v>162.9</v>
      </c>
      <c r="I33" s="24">
        <v>4852</v>
      </c>
      <c r="J33" s="24">
        <v>2172</v>
      </c>
      <c r="K33" s="124">
        <f>I33/C31*100</f>
        <v>1.1440859809381883</v>
      </c>
      <c r="L33" s="24">
        <v>4164</v>
      </c>
      <c r="M33" s="24">
        <v>1866</v>
      </c>
      <c r="N33" s="123">
        <f t="shared" si="0"/>
        <v>85.82028029678483</v>
      </c>
      <c r="O33" s="24">
        <v>1066</v>
      </c>
      <c r="P33" s="24">
        <v>5</v>
      </c>
      <c r="Q33" s="21">
        <v>0</v>
      </c>
      <c r="R33" s="21">
        <v>0</v>
      </c>
      <c r="S33" s="24">
        <v>101</v>
      </c>
      <c r="T33" s="124">
        <v>77.599999999999994</v>
      </c>
    </row>
    <row r="34" spans="1:20" ht="12.95" customHeight="1" x14ac:dyDescent="0.15">
      <c r="A34" s="70"/>
      <c r="B34" s="67" t="s">
        <v>67</v>
      </c>
      <c r="C34" s="190"/>
      <c r="D34" s="189"/>
      <c r="E34" s="125">
        <v>140.4</v>
      </c>
      <c r="F34" s="35">
        <v>6969</v>
      </c>
      <c r="G34" s="125">
        <v>140.4</v>
      </c>
      <c r="H34" s="125">
        <v>140.4</v>
      </c>
      <c r="I34" s="35">
        <v>2614</v>
      </c>
      <c r="J34" s="35">
        <v>1417</v>
      </c>
      <c r="K34" s="126">
        <f>I34/C31*100</f>
        <v>0.6163727852787354</v>
      </c>
      <c r="L34" s="35">
        <v>2274</v>
      </c>
      <c r="M34" s="35">
        <v>1234</v>
      </c>
      <c r="N34" s="123">
        <f t="shared" si="0"/>
        <v>86.99311400153023</v>
      </c>
      <c r="O34" s="35">
        <v>700</v>
      </c>
      <c r="P34" s="35">
        <v>4</v>
      </c>
      <c r="Q34" s="35">
        <v>2</v>
      </c>
      <c r="R34" s="21">
        <v>0</v>
      </c>
      <c r="S34" s="35">
        <v>21</v>
      </c>
      <c r="T34" s="125">
        <v>41.7</v>
      </c>
    </row>
    <row r="35" spans="1:20" ht="12.95" customHeight="1" thickBot="1" x14ac:dyDescent="0.2">
      <c r="A35" s="82"/>
      <c r="B35" s="83" t="s">
        <v>66</v>
      </c>
      <c r="C35" s="191"/>
      <c r="D35" s="192"/>
      <c r="E35" s="127">
        <f>SUM(E31:E34)</f>
        <v>7273.5999999999995</v>
      </c>
      <c r="F35" s="120">
        <f>SUM(F31:F34)</f>
        <v>410969</v>
      </c>
      <c r="G35" s="127">
        <f>SUM(G31:G34)</f>
        <v>1127</v>
      </c>
      <c r="H35" s="127">
        <f>SUM(H31:H34)</f>
        <v>6077.4999999999991</v>
      </c>
      <c r="I35" s="120">
        <f t="shared" ref="I35:J35" si="1">SUM(I31:I34)</f>
        <v>406043</v>
      </c>
      <c r="J35" s="120">
        <f t="shared" si="1"/>
        <v>199221</v>
      </c>
      <c r="K35" s="128">
        <f>I35/C31*100</f>
        <v>95.743632307931733</v>
      </c>
      <c r="L35" s="120">
        <f t="shared" ref="L35:O35" si="2">SUM(L31:L34)</f>
        <v>392831</v>
      </c>
      <c r="M35" s="120">
        <f t="shared" si="2"/>
        <v>192570</v>
      </c>
      <c r="N35" s="128">
        <f>L35/I35*100</f>
        <v>96.746157426676476</v>
      </c>
      <c r="O35" s="120">
        <f t="shared" si="2"/>
        <v>130844</v>
      </c>
      <c r="P35" s="120">
        <f>SUM(P31:P34)</f>
        <v>21</v>
      </c>
      <c r="Q35" s="120">
        <f t="shared" ref="Q35:S35" si="3">SUM(Q31:Q34)</f>
        <v>19</v>
      </c>
      <c r="R35" s="120">
        <f t="shared" si="3"/>
        <v>2</v>
      </c>
      <c r="S35" s="120">
        <f t="shared" si="3"/>
        <v>295</v>
      </c>
      <c r="T35" s="127">
        <f>SUM(T31:T34)</f>
        <v>1955.4999999999998</v>
      </c>
    </row>
    <row r="36" spans="1:20" s="98" customFormat="1" ht="12.95" customHeight="1" x14ac:dyDescent="0.15">
      <c r="A36" s="95" t="s">
        <v>97</v>
      </c>
      <c r="B36" s="95"/>
      <c r="C36" s="96"/>
      <c r="D36" s="19" t="s">
        <v>132</v>
      </c>
      <c r="E36" s="42"/>
      <c r="F36" s="42"/>
      <c r="H36" s="42"/>
      <c r="I36" s="42"/>
      <c r="J36" s="42"/>
      <c r="K36" s="73"/>
      <c r="L36" s="97"/>
      <c r="M36" s="73"/>
      <c r="N36" s="63"/>
      <c r="O36" s="73"/>
      <c r="P36" s="72"/>
      <c r="Q36" s="72"/>
      <c r="R36" s="72"/>
      <c r="S36" s="72"/>
      <c r="T36" s="71"/>
    </row>
  </sheetData>
  <mergeCells count="17">
    <mergeCell ref="A5:B5"/>
    <mergeCell ref="A3:B4"/>
    <mergeCell ref="D19:D23"/>
    <mergeCell ref="C19:C23"/>
    <mergeCell ref="D13:D17"/>
    <mergeCell ref="C13:C17"/>
    <mergeCell ref="C7:C11"/>
    <mergeCell ref="K1:T1"/>
    <mergeCell ref="P3:P4"/>
    <mergeCell ref="Q3:S3"/>
    <mergeCell ref="T3:T4"/>
    <mergeCell ref="A1:J1"/>
    <mergeCell ref="C31:C35"/>
    <mergeCell ref="D31:D35"/>
    <mergeCell ref="D7:D11"/>
    <mergeCell ref="C25:C29"/>
    <mergeCell ref="D25:D29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ignoredErrors>
    <ignoredError sqref="N3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電灯・電力供給状況</vt:lpstr>
      <vt:lpstr>ガス供給状況</vt:lpstr>
      <vt:lpstr>水道供給状況</vt:lpstr>
      <vt:lpstr>下水道施設及び処理状況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2018-12-25T01:21:08Z</cp:lastPrinted>
  <dcterms:created xsi:type="dcterms:W3CDTF">2000-03-22T07:37:19Z</dcterms:created>
  <dcterms:modified xsi:type="dcterms:W3CDTF">2019-03-22T02:57:43Z</dcterms:modified>
</cp:coreProperties>
</file>