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2情報\04ホームページ作成伺\統計課ホームページ\HTML\toukei_data\nenkan\28年版\02　○統計表\"/>
    </mc:Choice>
  </mc:AlternateContent>
  <bookViews>
    <workbookView xWindow="0" yWindow="0" windowWidth="19200" windowHeight="1107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62" r:id="rId4"/>
    <sheet name="高等学校の概況" sheetId="63" r:id="rId5"/>
    <sheet name="短期大学の概況" sheetId="64" r:id="rId6"/>
    <sheet name="大学の概況" sheetId="65" r:id="rId7"/>
    <sheet name="各種・専修学校の概況その1・2" sheetId="66" r:id="rId8"/>
    <sheet name="特別支援学校の概況" sheetId="67" r:id="rId9"/>
    <sheet name="中学校卒業後の状況" sheetId="9" r:id="rId10"/>
    <sheet name="高等学校卒業後の状況（Ⅰ）その１" sheetId="10" r:id="rId11"/>
    <sheet name="高等学校卒業後の状況（Ⅱ）その２" sheetId="11" r:id="rId12"/>
    <sheet name="高等学校卒業後の状況（Ⅱ）その３" sheetId="12" r:id="rId13"/>
    <sheet name="年齢別体位状況" sheetId="42" r:id="rId14"/>
    <sheet name="文化ホールの利用状況" sheetId="33" r:id="rId15"/>
    <sheet name="市民会館の利用状況" sheetId="18" r:id="rId16"/>
    <sheet name="長崎歴史文化博物館 その１" sheetId="48" r:id="rId17"/>
    <sheet name="長崎歴史文化博物館 その２" sheetId="49" r:id="rId18"/>
    <sheet name="長崎歴史文化博物館 その3・4" sheetId="51" r:id="rId19"/>
    <sheet name="長崎県美術館 その１" sheetId="44" r:id="rId20"/>
    <sheet name="長崎県美術館 その２" sheetId="45" r:id="rId21"/>
    <sheet name="長崎県美術館 その３・4" sheetId="52" r:id="rId22"/>
    <sheet name="科学館の状況 その１・２" sheetId="28" r:id="rId23"/>
    <sheet name="科学館の状況 その３" sheetId="38" r:id="rId24"/>
    <sheet name="図書館・図書室の利用状況" sheetId="61" r:id="rId25"/>
    <sheet name="長崎市永井記念館の利用状況" sheetId="60" r:id="rId26"/>
    <sheet name="長崎市文化財一覧" sheetId="59" r:id="rId27"/>
  </sheets>
  <definedNames>
    <definedName name="_xlnm.Print_Area" localSheetId="19">'長崎県美術館 その１'!$A$1:$N$29</definedName>
    <definedName name="_xlnm.Print_Area" localSheetId="20">'長崎県美術館 その２'!$A$1:$H$18</definedName>
    <definedName name="_xlnm.Print_Area" localSheetId="13">年齢別体位状況!$A$1:$AB$28</definedName>
    <definedName name="_xlnm.Print_Area" localSheetId="14">文化ホールの利用状況!$A$1:$X$23</definedName>
  </definedNames>
  <calcPr calcId="152511"/>
</workbook>
</file>

<file path=xl/calcChain.xml><?xml version="1.0" encoding="utf-8"?>
<calcChain xmlns="http://schemas.openxmlformats.org/spreadsheetml/2006/main">
  <c r="H10" i="12" l="1"/>
  <c r="C13" i="62" l="1"/>
  <c r="AI12" i="67" l="1"/>
  <c r="AH12" i="67"/>
  <c r="Z12" i="67"/>
  <c r="Y12" i="67"/>
  <c r="K12" i="67"/>
  <c r="H12" i="67" s="1"/>
  <c r="J12" i="67"/>
  <c r="C12" i="67"/>
  <c r="P13" i="66"/>
  <c r="G13" i="66"/>
  <c r="C13" i="66"/>
  <c r="S19" i="65"/>
  <c r="P19" i="65"/>
  <c r="M19" i="65"/>
  <c r="I19" i="65"/>
  <c r="F19" i="65"/>
  <c r="C19" i="65"/>
  <c r="S18" i="65"/>
  <c r="P18" i="65"/>
  <c r="M18" i="65"/>
  <c r="I18" i="65"/>
  <c r="I16" i="65" s="1"/>
  <c r="F18" i="65"/>
  <c r="C18" i="65"/>
  <c r="C16" i="65" s="1"/>
  <c r="U16" i="65"/>
  <c r="T16" i="65"/>
  <c r="S16" i="65"/>
  <c r="R16" i="65"/>
  <c r="Q16" i="65"/>
  <c r="P16" i="65"/>
  <c r="O16" i="65"/>
  <c r="N16" i="65"/>
  <c r="M16" i="65"/>
  <c r="L16" i="65"/>
  <c r="K16" i="65"/>
  <c r="J16" i="65"/>
  <c r="H16" i="65"/>
  <c r="G16" i="65"/>
  <c r="F16" i="65"/>
  <c r="E16" i="65"/>
  <c r="D16" i="65"/>
  <c r="B16" i="65"/>
  <c r="S19" i="64"/>
  <c r="N19" i="64"/>
  <c r="S18" i="64"/>
  <c r="S16" i="64" s="1"/>
  <c r="P18" i="64"/>
  <c r="P16" i="64" s="1"/>
  <c r="O18" i="64"/>
  <c r="O16" i="64" s="1"/>
  <c r="N18" i="64"/>
  <c r="M18" i="64" s="1"/>
  <c r="M16" i="64" s="1"/>
  <c r="U16" i="64"/>
  <c r="T16" i="64"/>
  <c r="R16" i="64"/>
  <c r="Q16" i="64"/>
  <c r="L16" i="64"/>
  <c r="K16" i="64"/>
  <c r="J16" i="64"/>
  <c r="I16" i="64"/>
  <c r="H16" i="64"/>
  <c r="G16" i="64"/>
  <c r="F16" i="64"/>
  <c r="E16" i="64"/>
  <c r="D16" i="64"/>
  <c r="C16" i="64"/>
  <c r="B16" i="64"/>
  <c r="AR18" i="63"/>
  <c r="AI18" i="63"/>
  <c r="AH18" i="63"/>
  <c r="X18" i="63"/>
  <c r="W18" i="63"/>
  <c r="N18" i="63"/>
  <c r="I18" i="63"/>
  <c r="D18" i="63"/>
  <c r="AI17" i="63"/>
  <c r="AH17" i="63"/>
  <c r="X17" i="63"/>
  <c r="W17" i="63"/>
  <c r="N17" i="63"/>
  <c r="I17" i="63"/>
  <c r="I15" i="63" s="1"/>
  <c r="D17" i="63"/>
  <c r="AT15" i="63"/>
  <c r="AS15" i="63"/>
  <c r="AR15" i="63"/>
  <c r="AQ15" i="63"/>
  <c r="AP15" i="63"/>
  <c r="AO15" i="63"/>
  <c r="AN15" i="63"/>
  <c r="AM15" i="63"/>
  <c r="AL15" i="63"/>
  <c r="AK15" i="63"/>
  <c r="AJ15" i="63"/>
  <c r="AF15" i="63"/>
  <c r="AE15" i="63"/>
  <c r="AD15" i="63"/>
  <c r="AC15" i="63"/>
  <c r="AB15" i="63"/>
  <c r="AA15" i="63"/>
  <c r="Z15" i="63"/>
  <c r="Y15" i="63"/>
  <c r="U15" i="63"/>
  <c r="T15" i="63"/>
  <c r="S15" i="63"/>
  <c r="R15" i="63"/>
  <c r="Q15" i="63"/>
  <c r="P15" i="63"/>
  <c r="O15" i="63"/>
  <c r="M15" i="63"/>
  <c r="L15" i="63"/>
  <c r="K15" i="63"/>
  <c r="J15" i="63"/>
  <c r="H15" i="63"/>
  <c r="G15" i="63"/>
  <c r="F15" i="63"/>
  <c r="E15" i="63"/>
  <c r="D15" i="63"/>
  <c r="I15" i="62"/>
  <c r="E15" i="62"/>
  <c r="N16" i="64" l="1"/>
  <c r="N15" i="63"/>
  <c r="AG18" i="63"/>
  <c r="AG12" i="67"/>
  <c r="X12" i="67"/>
  <c r="I12" i="67"/>
  <c r="G12" i="67"/>
  <c r="AG17" i="63"/>
  <c r="AG15" i="63" s="1"/>
  <c r="AI15" i="63"/>
  <c r="AH15" i="63"/>
  <c r="X15" i="63"/>
  <c r="V18" i="63"/>
  <c r="V17" i="63"/>
  <c r="W15" i="63"/>
  <c r="F12" i="67" l="1"/>
  <c r="V15" i="63"/>
  <c r="F10" i="61"/>
  <c r="E10" i="61"/>
  <c r="D10" i="61"/>
  <c r="C10" i="61"/>
  <c r="B10" i="61"/>
  <c r="E25" i="60" l="1"/>
  <c r="D25" i="60"/>
  <c r="E24" i="60"/>
  <c r="D24" i="60"/>
  <c r="E23" i="60"/>
  <c r="D23" i="60"/>
  <c r="E22" i="60"/>
  <c r="D22" i="60"/>
  <c r="E20" i="60"/>
  <c r="D20" i="60"/>
  <c r="E19" i="60"/>
  <c r="D19" i="60"/>
  <c r="E18" i="60"/>
  <c r="D18" i="60"/>
  <c r="E17" i="60"/>
  <c r="D17" i="60"/>
  <c r="E15" i="60"/>
  <c r="D15" i="60"/>
  <c r="E14" i="60"/>
  <c r="D14" i="60"/>
  <c r="E13" i="60"/>
  <c r="D13" i="60"/>
  <c r="E12" i="60"/>
  <c r="D12" i="60"/>
  <c r="L10" i="60"/>
  <c r="J10" i="60"/>
  <c r="I10" i="60"/>
  <c r="H10" i="60"/>
  <c r="G10" i="60"/>
  <c r="F10" i="60"/>
  <c r="E10" i="60"/>
  <c r="D10" i="60"/>
  <c r="C10" i="60"/>
  <c r="B10" i="60"/>
  <c r="B12" i="18" l="1"/>
  <c r="B27" i="18" l="1"/>
  <c r="Q27" i="18" s="1"/>
  <c r="B26" i="18"/>
  <c r="Q26" i="18" s="1"/>
  <c r="B25" i="18"/>
  <c r="Q25" i="18" s="1"/>
  <c r="B24" i="18"/>
  <c r="Q24" i="18" s="1"/>
  <c r="B22" i="18"/>
  <c r="Q22" i="18" s="1"/>
  <c r="B21" i="18"/>
  <c r="Q21" i="18" s="1"/>
  <c r="B20" i="18"/>
  <c r="Q20" i="18" s="1"/>
  <c r="B19" i="18"/>
  <c r="Q19" i="18" s="1"/>
  <c r="B17" i="18"/>
  <c r="Q17" i="18" s="1"/>
  <c r="B16" i="18"/>
  <c r="Q16" i="18" s="1"/>
  <c r="B15" i="18"/>
  <c r="Q15" i="18" s="1"/>
  <c r="B14" i="18"/>
  <c r="Q14" i="18" s="1"/>
  <c r="Q12" i="18"/>
  <c r="H17" i="1" l="1"/>
  <c r="D18" i="1"/>
  <c r="H18" i="1"/>
  <c r="H30" i="12" l="1"/>
  <c r="G11" i="49" l="1"/>
  <c r="H11" i="49"/>
  <c r="I11" i="49"/>
  <c r="J11" i="49"/>
  <c r="K11" i="49"/>
  <c r="L11" i="49"/>
  <c r="M11" i="49"/>
  <c r="F11" i="49"/>
  <c r="E11" i="49"/>
  <c r="B14" i="48"/>
  <c r="D11" i="57" l="1"/>
  <c r="D12" i="57"/>
  <c r="AC12" i="57"/>
  <c r="K12" i="57"/>
  <c r="H12" i="57"/>
  <c r="AC11" i="57"/>
  <c r="K11" i="57"/>
  <c r="H11" i="57"/>
  <c r="H10" i="45" l="1"/>
  <c r="G10" i="45"/>
  <c r="F10" i="45"/>
  <c r="E10" i="45"/>
  <c r="D10" i="45"/>
  <c r="D14" i="44" l="1"/>
  <c r="M14" i="44"/>
  <c r="N14" i="44"/>
  <c r="L14" i="44"/>
  <c r="K14" i="44"/>
  <c r="J14" i="44"/>
  <c r="I14" i="44"/>
  <c r="H14" i="44"/>
  <c r="G14" i="44"/>
  <c r="F14" i="44"/>
  <c r="E14" i="44"/>
  <c r="C14" i="44"/>
  <c r="M14" i="48" l="1"/>
  <c r="L14" i="48"/>
  <c r="K14" i="48"/>
  <c r="J14" i="48"/>
  <c r="I14" i="48"/>
  <c r="H14" i="48"/>
  <c r="G14" i="48"/>
  <c r="F14" i="48"/>
  <c r="E14" i="48"/>
  <c r="D14" i="48"/>
  <c r="C14" i="48"/>
  <c r="I8" i="12" l="1"/>
  <c r="J8" i="12"/>
  <c r="I13" i="10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I19" i="10"/>
  <c r="I18" i="10"/>
  <c r="I17" i="10"/>
  <c r="I16" i="10"/>
  <c r="I15" i="10"/>
  <c r="I14" i="10"/>
  <c r="I12" i="10"/>
  <c r="I20" i="9"/>
  <c r="I19" i="9"/>
  <c r="I16" i="9"/>
  <c r="I15" i="9"/>
  <c r="I14" i="9"/>
  <c r="I13" i="9"/>
  <c r="I12" i="9"/>
  <c r="I11" i="9"/>
  <c r="I10" i="9"/>
  <c r="I8" i="9" l="1"/>
  <c r="I18" i="9"/>
  <c r="H8" i="12"/>
  <c r="G8" i="11"/>
  <c r="I10" i="10"/>
</calcChain>
</file>

<file path=xl/sharedStrings.xml><?xml version="1.0" encoding="utf-8"?>
<sst xmlns="http://schemas.openxmlformats.org/spreadsheetml/2006/main" count="1996" uniqueCount="1216">
  <si>
    <t>深堀陣屋跡のアコウ</t>
    <rPh sb="0" eb="2">
      <t>ふかほり</t>
    </rPh>
    <rPh sb="2" eb="4">
      <t>じんや</t>
    </rPh>
    <rPh sb="4" eb="5">
      <t>あと</t>
    </rPh>
    <phoneticPr fontId="12" type="Hiragana"/>
  </si>
  <si>
    <t>旧羅典神学校</t>
    <rPh sb="1" eb="2">
      <t>ら</t>
    </rPh>
    <rPh sb="2" eb="3">
      <t>てん</t>
    </rPh>
    <phoneticPr fontId="12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</si>
  <si>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2" type="Hiragana"/>
  </si>
  <si>
    <t>網場天満神社の社叢</t>
    <rPh sb="7" eb="8">
      <t>しゃそう</t>
    </rPh>
    <phoneticPr fontId="12" type="Hiragana"/>
  </si>
  <si>
    <t>崇福寺媽姐門</t>
    <rPh sb="3" eb="4">
      <t>ま</t>
    </rPh>
    <rPh sb="4" eb="5">
      <t>そ</t>
    </rPh>
    <phoneticPr fontId="12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</si>
  <si>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</si>
  <si>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(単位　　日、人）</t>
    <rPh sb="1" eb="3">
      <t>タンイ</t>
    </rPh>
    <rPh sb="5" eb="6">
      <t>ヒ</t>
    </rPh>
    <rPh sb="7" eb="8">
      <t>ニン</t>
    </rPh>
    <phoneticPr fontId="2"/>
  </si>
  <si>
    <t>開館日数</t>
    <rPh sb="0" eb="2">
      <t>カイカン</t>
    </rPh>
    <rPh sb="2" eb="4">
      <t>ニッスウ</t>
    </rPh>
    <phoneticPr fontId="2"/>
  </si>
  <si>
    <t>総数</t>
    <rPh sb="0" eb="1">
      <t>ソウ</t>
    </rPh>
    <rPh sb="1" eb="2">
      <t>スウ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</si>
  <si>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</si>
  <si>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</si>
  <si>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大学生</t>
    <rPh sb="0" eb="1">
      <t>ダイ</t>
    </rPh>
    <rPh sb="1" eb="3">
      <t>ガクセイ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</si>
  <si>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</si>
  <si>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</si>
  <si>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</si>
  <si>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５月　</t>
    <rPh sb="1" eb="2">
      <t>ガツ</t>
    </rPh>
    <phoneticPr fontId="8"/>
  </si>
  <si>
    <t>６月　</t>
    <rPh sb="1" eb="2">
      <t>ガツ</t>
    </rPh>
    <phoneticPr fontId="8"/>
  </si>
  <si>
    <t>７月　</t>
    <rPh sb="1" eb="2">
      <t>ガツ</t>
    </rPh>
    <phoneticPr fontId="8"/>
  </si>
  <si>
    <t>８月　</t>
    <rPh sb="1" eb="2">
      <t>ガツ</t>
    </rPh>
    <phoneticPr fontId="8"/>
  </si>
  <si>
    <t>９月　</t>
    <rPh sb="1" eb="2">
      <t>ガツ</t>
    </rPh>
    <phoneticPr fontId="8"/>
  </si>
  <si>
    <t>１０月　</t>
    <rPh sb="2" eb="3">
      <t>ガツ</t>
    </rPh>
    <phoneticPr fontId="8"/>
  </si>
  <si>
    <t>１１月　</t>
    <rPh sb="2" eb="3">
      <t>ガツ</t>
    </rPh>
    <phoneticPr fontId="8"/>
  </si>
  <si>
    <t>１２月　</t>
    <rPh sb="2" eb="3">
      <t>ガツ</t>
    </rPh>
    <phoneticPr fontId="8"/>
  </si>
  <si>
    <t>２月　</t>
    <rPh sb="1" eb="2">
      <t>ガツ</t>
    </rPh>
    <phoneticPr fontId="8"/>
  </si>
  <si>
    <t>３月　</t>
    <rPh sb="1" eb="2">
      <t>ガツ</t>
    </rPh>
    <phoneticPr fontId="8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</si>
  <si>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2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</si>
  <si>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</si>
  <si>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2"/>
  </si>
  <si>
    <t>利用可能
日数</t>
  </si>
  <si>
    <t>映画
展示会等</t>
  </si>
  <si>
    <t>シニア（70歳以上）</t>
    <rPh sb="6" eb="9">
      <t>サイイジョウ</t>
    </rPh>
    <phoneticPr fontId="2"/>
  </si>
  <si>
    <t>(単位　　件、人）</t>
    <rPh sb="1" eb="3">
      <t>タンイ</t>
    </rPh>
    <rPh sb="5" eb="6">
      <t>ケン</t>
    </rPh>
    <rPh sb="7" eb="8">
      <t>ニン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</si>
  <si>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</si>
  <si>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</si>
  <si>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2"/>
  </si>
  <si>
    <t>間の瀬狂言</t>
    <rPh sb="0" eb="1">
      <t>ま</t>
    </rPh>
    <rPh sb="2" eb="3">
      <t>せ</t>
    </rPh>
    <rPh sb="3" eb="5">
      <t>きょうげん</t>
    </rPh>
    <phoneticPr fontId="12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</si>
  <si>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2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</si>
  <si>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2" type="Hiragana"/>
  </si>
  <si>
    <t>太田尾の大クス</t>
    <rPh sb="0" eb="2">
      <t>おおた</t>
    </rPh>
    <rPh sb="2" eb="3">
      <t>お</t>
    </rPh>
    <rPh sb="4" eb="5">
      <t>おお</t>
    </rPh>
    <phoneticPr fontId="12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</si>
  <si>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2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</si>
  <si>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2" type="Hiragana"/>
  </si>
  <si>
    <t>シーボルト関係資料</t>
    <rPh sb="5" eb="7">
      <t>かんけい</t>
    </rPh>
    <rPh sb="7" eb="9">
      <t>しりょう</t>
    </rPh>
    <phoneticPr fontId="12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</si>
  <si>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2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</si>
  <si>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2" type="Hiragana"/>
  </si>
  <si>
    <t>高木家墓地</t>
    <rPh sb="0" eb="2">
      <t>たかき</t>
    </rPh>
    <rPh sb="2" eb="3">
      <t>いえ</t>
    </rPh>
    <rPh sb="3" eb="5">
      <t>ぼち</t>
    </rPh>
    <phoneticPr fontId="12" type="Hiragana"/>
  </si>
  <si>
    <t>式見のエノキ</t>
    <rPh sb="0" eb="1">
      <t>しき</t>
    </rPh>
    <rPh sb="1" eb="2">
      <t>み</t>
    </rPh>
    <phoneticPr fontId="12" type="Hiragana"/>
  </si>
  <si>
    <t>開館
日数</t>
    <rPh sb="0" eb="2">
      <t>カイカン</t>
    </rPh>
    <rPh sb="3" eb="5">
      <t>ニッスウ</t>
    </rPh>
    <phoneticPr fontId="2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</si>
  <si>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2"/>
  </si>
  <si>
    <t>花月</t>
    <rPh sb="0" eb="2">
      <t>かげつ</t>
    </rPh>
    <phoneticPr fontId="12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</si>
  <si>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2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</si>
  <si>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2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</si>
  <si>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</si>
  <si>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2" type="Hiragana"/>
  </si>
  <si>
    <t>後藤家墓地</t>
    <rPh sb="0" eb="2">
      <t>ごとう</t>
    </rPh>
    <rPh sb="2" eb="3">
      <t>いえ</t>
    </rPh>
    <rPh sb="3" eb="5">
      <t>ぼち</t>
    </rPh>
    <phoneticPr fontId="12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</si>
  <si>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2" type="Hiragana"/>
  </si>
  <si>
    <t>唐人墓地祭場所石壇</t>
    <rPh sb="0" eb="9">
      <t>　　　　　　　　まつり</t>
    </rPh>
    <phoneticPr fontId="12" type="Hiragana"/>
  </si>
  <si>
    <t>東海の墓</t>
    <rPh sb="0" eb="2">
      <t>とうかい</t>
    </rPh>
    <rPh sb="3" eb="4">
      <t>はか</t>
    </rPh>
    <phoneticPr fontId="12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</si>
  <si>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2" type="Hiragana"/>
  </si>
  <si>
    <t>発心寺の梵鐘</t>
    <rPh sb="0" eb="2">
      <t>ほっしん</t>
    </rPh>
    <rPh sb="2" eb="3">
      <t>てら</t>
    </rPh>
    <rPh sb="4" eb="6">
      <t>ぼんしょう</t>
    </rPh>
    <phoneticPr fontId="12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</si>
  <si>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2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</si>
  <si>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2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</si>
  <si>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2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</si>
  <si>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2" type="Hiragana"/>
  </si>
  <si>
    <t>脇岬ノアサガオ群落</t>
    <rPh sb="0" eb="1">
      <t>わき</t>
    </rPh>
    <rPh sb="1" eb="2">
      <t>みさき</t>
    </rPh>
    <rPh sb="7" eb="9">
      <t>ぐんらく</t>
    </rPh>
    <phoneticPr fontId="12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</si>
  <si>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2" type="Hiragana"/>
  </si>
  <si>
    <t>川原大池樹林</t>
    <rPh sb="0" eb="2">
      <t>かわら</t>
    </rPh>
    <rPh sb="2" eb="4">
      <t>おおいけ</t>
    </rPh>
    <rPh sb="4" eb="6">
      <t>じゅりん</t>
    </rPh>
    <phoneticPr fontId="12" type="Hiragana"/>
  </si>
  <si>
    <t>琴海のカネコシダ群落</t>
    <rPh sb="0" eb="2">
      <t>きんかい</t>
    </rPh>
    <rPh sb="8" eb="10">
      <t>ぐんらく</t>
    </rPh>
    <phoneticPr fontId="12" type="Hiragana"/>
  </si>
  <si>
    <t>琴海のヒイラギ</t>
    <rPh sb="0" eb="2">
      <t>きんかい</t>
    </rPh>
    <phoneticPr fontId="12" type="Hiragana"/>
  </si>
  <si>
    <t>脇岬のビーチロック</t>
    <rPh sb="0" eb="1">
      <t>わき</t>
    </rPh>
    <rPh sb="1" eb="2">
      <t>みさき</t>
    </rPh>
    <phoneticPr fontId="12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</si>
  <si>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2" type="Hiragana"/>
  </si>
  <si>
    <t>観音寺の梵鐘</t>
    <rPh sb="0" eb="3">
      <t>かんのんじ</t>
    </rPh>
    <rPh sb="4" eb="5">
      <t>ぼん</t>
    </rPh>
    <rPh sb="5" eb="6">
      <t>かね</t>
    </rPh>
    <phoneticPr fontId="12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</si>
  <si>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2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</si>
  <si>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2" type="Hiragana"/>
  </si>
  <si>
    <t>石版「キリシタン暦」</t>
    <rPh sb="0" eb="2">
      <t>せきばん</t>
    </rPh>
    <rPh sb="8" eb="9">
      <t>れき</t>
    </rPh>
    <phoneticPr fontId="12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</si>
  <si>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2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</si>
  <si>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2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</si>
  <si>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2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</si>
  <si>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2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</si>
  <si>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2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</si>
  <si>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2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</si>
  <si>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2" type="Hiragana"/>
  </si>
  <si>
    <t>県別</t>
    <rPh sb="0" eb="1">
      <t>ケン</t>
    </rPh>
    <rPh sb="1" eb="2">
      <t>ベツ</t>
    </rPh>
    <phoneticPr fontId="2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</si>
  <si>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2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</si>
  <si>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2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</si>
  <si>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2" type="Hiragana"/>
  </si>
  <si>
    <t>枯松神社</t>
    <rPh sb="0" eb="1">
      <t>か</t>
    </rPh>
    <rPh sb="1" eb="2">
      <t>まつ</t>
    </rPh>
    <rPh sb="2" eb="4">
      <t>じんじゃ</t>
    </rPh>
    <phoneticPr fontId="12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</si>
  <si>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2" type="Hiragana"/>
  </si>
  <si>
    <t>ド・ロ神父　大平作業場跡</t>
    <rPh sb="3" eb="5">
      <t>しんぷ</t>
    </rPh>
    <rPh sb="6" eb="8">
      <t>おおひら</t>
    </rPh>
    <rPh sb="8" eb="10">
      <t>さぎょう</t>
    </rPh>
    <rPh sb="10" eb="11">
      <t>ば</t>
    </rPh>
    <rPh sb="11" eb="12">
      <t>あと</t>
    </rPh>
    <phoneticPr fontId="12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</si>
  <si>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2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</si>
  <si>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2" type="Hiragana"/>
  </si>
  <si>
    <t>神浦氏墓地</t>
    <rPh sb="0" eb="2">
      <t>かみうら</t>
    </rPh>
    <rPh sb="2" eb="3">
      <t>し</t>
    </rPh>
    <rPh sb="3" eb="5">
      <t>ぼち</t>
    </rPh>
    <phoneticPr fontId="12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</si>
  <si>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2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</si>
  <si>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2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</si>
  <si>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2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</si>
  <si>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2" type="Hiragana"/>
  </si>
  <si>
    <t>&lt;市指定名勝&gt;（1）</t>
    <rPh sb="1" eb="2">
      <t>し</t>
    </rPh>
    <rPh sb="2" eb="4">
      <t>してい</t>
    </rPh>
    <rPh sb="4" eb="6">
      <t>めいしょう</t>
    </rPh>
    <phoneticPr fontId="12" type="Hiragana"/>
  </si>
  <si>
    <t>伊王島灯台公園</t>
    <rPh sb="0" eb="3">
      <t>いおうじま</t>
    </rPh>
    <rPh sb="3" eb="5">
      <t>とうだい</t>
    </rPh>
    <rPh sb="5" eb="7">
      <t>こうえん</t>
    </rPh>
    <phoneticPr fontId="12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</si>
  <si>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2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</si>
  <si>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2" type="Hiragana"/>
  </si>
  <si>
    <t>藤田尾のヤブツバキ</t>
    <rPh sb="0" eb="2">
      <t>ふじた</t>
    </rPh>
    <rPh sb="2" eb="3">
      <t>お</t>
    </rPh>
    <phoneticPr fontId="12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</si>
  <si>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2" type="Hiragana"/>
  </si>
  <si>
    <t>戸根渓谷ヒスイ</t>
    <rPh sb="0" eb="2">
      <t>とね</t>
    </rPh>
    <rPh sb="2" eb="4">
      <t>けいこく</t>
    </rPh>
    <phoneticPr fontId="12" type="Hiragana"/>
  </si>
  <si>
    <t>馬込教会</t>
    <rPh sb="0" eb="2">
      <t>まごめ</t>
    </rPh>
    <rPh sb="2" eb="4">
      <t>きょうかい</t>
    </rPh>
    <phoneticPr fontId="12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</si>
  <si>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</si>
  <si>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2" type="Hiragana"/>
  </si>
  <si>
    <t>４　　　学　　　年</t>
    <rPh sb="4" eb="5">
      <t>ガク</t>
    </rPh>
    <rPh sb="8" eb="9">
      <t>トシ</t>
    </rPh>
    <phoneticPr fontId="2"/>
  </si>
  <si>
    <t>５　　　学　　　年</t>
    <rPh sb="4" eb="5">
      <t>ガク</t>
    </rPh>
    <rPh sb="8" eb="9">
      <t>トシ</t>
    </rPh>
    <phoneticPr fontId="2"/>
  </si>
  <si>
    <t>６　　　学　　　年</t>
    <rPh sb="4" eb="5">
      <t>ガク</t>
    </rPh>
    <rPh sb="8" eb="9">
      <t>トシ</t>
    </rPh>
    <phoneticPr fontId="2"/>
  </si>
  <si>
    <t>&lt;県指定史跡&gt;（13）</t>
    <rPh sb="1" eb="2">
      <t>けん</t>
    </rPh>
    <rPh sb="2" eb="4">
      <t>してい</t>
    </rPh>
    <rPh sb="4" eb="6">
      <t>しせき</t>
    </rPh>
    <phoneticPr fontId="12" type="Hiragana"/>
  </si>
  <si>
    <t>岡山</t>
    <rPh sb="0" eb="2">
      <t>オカヤマ</t>
    </rPh>
    <phoneticPr fontId="2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</si>
  <si>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</si>
  <si>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</si>
  <si>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専攻</t>
    <rPh sb="0" eb="1">
      <t>セン</t>
    </rPh>
    <rPh sb="1" eb="2">
      <t>コウ</t>
    </rPh>
    <phoneticPr fontId="2"/>
  </si>
  <si>
    <t>１学年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</si>
  <si>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</si>
  <si>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4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</si>
  <si>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4"/>
  </si>
  <si>
    <t>イベント</t>
    <phoneticPr fontId="2"/>
  </si>
  <si>
    <t>興福寺山門</t>
    <rPh sb="0" eb="3">
      <t>こうふくじ</t>
    </rPh>
    <rPh sb="3" eb="5">
      <t>さんもん</t>
    </rPh>
    <phoneticPr fontId="12" type="Hiragana"/>
  </si>
  <si>
    <t>興福寺寺域</t>
    <rPh sb="0" eb="3">
      <t>こうふくじ</t>
    </rPh>
    <rPh sb="3" eb="4">
      <t>てら</t>
    </rPh>
    <rPh sb="4" eb="5">
      <t>いき</t>
    </rPh>
    <phoneticPr fontId="12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</si>
  <si>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2" type="Hiragana"/>
  </si>
  <si>
    <t>五官の墓</t>
    <rPh sb="0" eb="2">
      <t>ごかん</t>
    </rPh>
    <rPh sb="3" eb="4">
      <t>はか</t>
    </rPh>
    <phoneticPr fontId="12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</si>
  <si>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2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</si>
  <si>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2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</si>
  <si>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2" type="Hiragana"/>
  </si>
  <si>
    <t>冷　泉　為　恭　筆法然上人行状絵</t>
    <rPh sb="0" eb="1">
      <t>れい</t>
    </rPh>
    <rPh sb="2" eb="3">
      <t>ぜい</t>
    </rPh>
    <rPh sb="4" eb="5">
      <t>ため</t>
    </rPh>
    <rPh sb="6" eb="7">
      <t>ちか</t>
    </rPh>
    <phoneticPr fontId="12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</si>
  <si>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2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</si>
  <si>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</si>
  <si>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2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</si>
  <si>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2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</si>
  <si>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2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</si>
  <si>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2" type="Hiragana"/>
  </si>
  <si>
    <t>紙　本　著　色泰西王侯図六曲屏風</t>
    <rPh sb="0" eb="1">
      <t>しほんちゃくしょく</t>
    </rPh>
    <phoneticPr fontId="12" type="Hiragana"/>
  </si>
  <si>
    <t>崇福寺の聯額</t>
    <rPh sb="4" eb="5">
      <t>れんがく</t>
    </rPh>
    <phoneticPr fontId="12" type="Hiragana"/>
  </si>
  <si>
    <t>鉅鹿家魏之琰兄弟の墓（１基）</t>
    <rPh sb="0" eb="1">
      <t>おうが　　ぎしえん</t>
    </rPh>
    <phoneticPr fontId="12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</si>
  <si>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2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</si>
  <si>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2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</si>
  <si>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2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</si>
  <si>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2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</si>
  <si>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2" type="Hiragana"/>
  </si>
  <si>
    <t>トードス・オス・サントス跡</t>
    <rPh sb="12" eb="13">
      <t>あと</t>
    </rPh>
    <phoneticPr fontId="12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</si>
  <si>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2" type="Hiragana"/>
  </si>
  <si>
    <t>荒木宗太郎墓地</t>
    <rPh sb="0" eb="2">
      <t>あらき</t>
    </rPh>
    <rPh sb="2" eb="5">
      <t>そうたろう</t>
    </rPh>
    <rPh sb="5" eb="7">
      <t>ぼち</t>
    </rPh>
    <phoneticPr fontId="12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</si>
  <si>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</si>
  <si>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2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</si>
  <si>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2" type="Hiragana"/>
  </si>
  <si>
    <t>中の茶屋</t>
    <rPh sb="0" eb="1">
      <t>なか</t>
    </rPh>
    <rPh sb="2" eb="4">
      <t>ちゃや</t>
    </rPh>
    <phoneticPr fontId="12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</si>
  <si>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</si>
  <si>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2" type="Hiragana"/>
  </si>
  <si>
    <t>国際海底電線小ヶ倉陸揚庫</t>
    <rPh sb="9" eb="11">
      <t>りくあげこ</t>
    </rPh>
    <phoneticPr fontId="12" type="Hiragana"/>
  </si>
  <si>
    <t>末次船絵馬</t>
    <rPh sb="0" eb="2">
      <t>すえつぐ</t>
    </rPh>
    <rPh sb="2" eb="3">
      <t>ふね</t>
    </rPh>
    <rPh sb="3" eb="5">
      <t>えま</t>
    </rPh>
    <phoneticPr fontId="12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</si>
  <si>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2" type="Hiragana"/>
  </si>
  <si>
    <t>江崎べっ甲店</t>
    <rPh sb="0" eb="2">
      <t>えざき</t>
    </rPh>
    <rPh sb="4" eb="5">
      <t>こう</t>
    </rPh>
    <rPh sb="5" eb="6">
      <t>てん</t>
    </rPh>
    <phoneticPr fontId="12" type="Hiragana"/>
  </si>
  <si>
    <t>絹本著色不動明王三童子像</t>
    <rPh sb="0" eb="1">
      <t>きぬ</t>
    </rPh>
    <rPh sb="1" eb="2">
      <t>ほん</t>
    </rPh>
    <rPh sb="2" eb="3">
      <t>ちょ</t>
    </rPh>
    <rPh sb="3" eb="4">
      <t>いろ</t>
    </rPh>
    <rPh sb="4" eb="8">
      <t>ふどうみょうおう</t>
    </rPh>
    <rPh sb="8" eb="9">
      <t>さん</t>
    </rPh>
    <rPh sb="9" eb="10">
      <t>どう</t>
    </rPh>
    <rPh sb="10" eb="11">
      <t>こ</t>
    </rPh>
    <rPh sb="11" eb="12">
      <t>ぞう</t>
    </rPh>
    <phoneticPr fontId="12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</si>
  <si>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2" type="Hiragana"/>
  </si>
  <si>
    <t>&lt;県指定名勝&gt;（1）</t>
    <rPh sb="1" eb="2">
      <t>けん</t>
    </rPh>
    <rPh sb="2" eb="4">
      <t>してい</t>
    </rPh>
    <rPh sb="4" eb="6">
      <t>めいしょう</t>
    </rPh>
    <phoneticPr fontId="12" type="Hiragana"/>
  </si>
  <si>
    <t>聖福寺惜字亭</t>
    <rPh sb="0" eb="6">
      <t>　　　　　　せきじてい</t>
    </rPh>
    <phoneticPr fontId="12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</si>
  <si>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2" type="Hiragana"/>
  </si>
  <si>
    <t>池上家住宅</t>
    <rPh sb="0" eb="2">
      <t>いけがみ</t>
    </rPh>
    <rPh sb="2" eb="3">
      <t>いえ</t>
    </rPh>
    <rPh sb="3" eb="5">
      <t>じゅうたく</t>
    </rPh>
    <phoneticPr fontId="12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</si>
  <si>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2" type="Hiragana"/>
  </si>
  <si>
    <t>滝の観音</t>
    <rPh sb="0" eb="1">
      <t>たき</t>
    </rPh>
    <rPh sb="2" eb="4">
      <t>かんのん</t>
    </rPh>
    <phoneticPr fontId="12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</si>
  <si>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2" type="Hiragana"/>
  </si>
  <si>
    <t>唐通事林・官梅家墓地</t>
    <rPh sb="0" eb="4">
      <t>　　　　　　りん　かんばい</t>
    </rPh>
    <phoneticPr fontId="12" type="Hiragana"/>
  </si>
  <si>
    <t>日見トンネル（一基）</t>
    <rPh sb="0" eb="1">
      <t>ひ</t>
    </rPh>
    <rPh sb="1" eb="2">
      <t>み</t>
    </rPh>
    <rPh sb="7" eb="9">
      <t>いっき</t>
    </rPh>
    <phoneticPr fontId="12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</si>
  <si>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2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</si>
  <si>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2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</si>
  <si>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2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</si>
  <si>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2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</si>
  <si>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</si>
  <si>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　本表は、長崎市内の短期大学の概況を掲げたものである。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タンキ</t>
    </rPh>
    <rPh sb="12" eb="14">
      <t>ダイガク</t>
    </rPh>
    <rPh sb="15" eb="17">
      <t>ガイキョウ</t>
    </rPh>
    <rPh sb="18" eb="19">
      <t>カカ</t>
    </rPh>
    <phoneticPr fontId="2"/>
  </si>
  <si>
    <t>　本表は、長崎市内の大学の概況を掲げたものである。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ダイガク</t>
    </rPh>
    <rPh sb="13" eb="15">
      <t>ガイキョウ</t>
    </rPh>
    <rPh sb="16" eb="17">
      <t>カカ</t>
    </rPh>
    <phoneticPr fontId="2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</si>
  <si>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2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</si>
  <si>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2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</si>
  <si>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2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</si>
  <si>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2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</si>
  <si>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2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</si>
  <si>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2" type="Hiragana"/>
  </si>
  <si>
    <t>国　　　立</t>
    <rPh sb="0" eb="1">
      <t>クニ</t>
    </rPh>
    <rPh sb="4" eb="5">
      <t>リツ</t>
    </rPh>
    <phoneticPr fontId="2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</si>
  <si>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2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</si>
  <si>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2" type="Hiragana"/>
  </si>
  <si>
    <t>長崎くんちの奉納踊</t>
    <rPh sb="0" eb="2">
      <t>ながさき</t>
    </rPh>
    <rPh sb="6" eb="8">
      <t>ほうのう</t>
    </rPh>
    <rPh sb="8" eb="9">
      <t>おどり</t>
    </rPh>
    <phoneticPr fontId="12" type="Hiragana"/>
  </si>
  <si>
    <t>資料　市立図書館　　　</t>
    <rPh sb="0" eb="2">
      <t>シリョウ</t>
    </rPh>
    <rPh sb="3" eb="4">
      <t>シ</t>
    </rPh>
    <rPh sb="4" eb="5">
      <t>リツ</t>
    </rPh>
    <rPh sb="5" eb="7">
      <t>トショ</t>
    </rPh>
    <rPh sb="7" eb="8">
      <t>カン</t>
    </rPh>
    <phoneticPr fontId="2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</si>
  <si>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2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</si>
  <si>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2" type="Hiragana"/>
  </si>
  <si>
    <t>仏師范道生の墓</t>
    <rPh sb="2" eb="3">
      <t>はんどうせい</t>
    </rPh>
    <phoneticPr fontId="12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</si>
  <si>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2" type="Hiragana"/>
  </si>
  <si>
    <t>埼玉</t>
    <rPh sb="0" eb="2">
      <t>サイタマ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</si>
  <si>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</si>
  <si>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</si>
  <si>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2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</si>
  <si>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2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</si>
  <si>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2" type="Hiragana"/>
  </si>
  <si>
    <t>千葉</t>
    <rPh sb="0" eb="2">
      <t>チバ</t>
    </rPh>
    <phoneticPr fontId="2"/>
  </si>
  <si>
    <t>三重</t>
    <rPh sb="0" eb="2">
      <t>ミエ</t>
    </rPh>
    <phoneticPr fontId="2"/>
  </si>
  <si>
    <t>山口</t>
    <rPh sb="0" eb="2">
      <t>ヤマグチ</t>
    </rPh>
    <phoneticPr fontId="2"/>
  </si>
  <si>
    <t>その他</t>
  </si>
  <si>
    <t>佐賀</t>
    <rPh sb="0" eb="2">
      <t>サガ</t>
    </rPh>
    <phoneticPr fontId="2"/>
  </si>
  <si>
    <t>熊本</t>
    <rPh sb="0" eb="2">
      <t>クマモト</t>
    </rPh>
    <phoneticPr fontId="2"/>
  </si>
  <si>
    <t>静岡</t>
    <rPh sb="0" eb="2">
      <t>シズオカ</t>
    </rPh>
    <phoneticPr fontId="2"/>
  </si>
  <si>
    <t>グラバー家墓地</t>
    <rPh sb="4" eb="5">
      <t>いえ</t>
    </rPh>
    <rPh sb="5" eb="7">
      <t>ぼち</t>
    </rPh>
    <phoneticPr fontId="12" type="Hiragana"/>
  </si>
  <si>
    <t>年　　　　　次</t>
    <rPh sb="0" eb="1">
      <t>トシ</t>
    </rPh>
    <rPh sb="6" eb="7">
      <t>ツギ</t>
    </rPh>
    <phoneticPr fontId="2"/>
  </si>
  <si>
    <t>総　　　　　　　　　　数</t>
    <rPh sb="0" eb="1">
      <t>フサ</t>
    </rPh>
    <rPh sb="11" eb="12">
      <t>カズ</t>
    </rPh>
    <phoneticPr fontId="2"/>
  </si>
  <si>
    <t>園　　数</t>
    <rPh sb="0" eb="1">
      <t>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</si>
  <si>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</si>
  <si>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　　　　　　　園</t>
    <rPh sb="7" eb="8">
      <t>エン</t>
    </rPh>
    <phoneticPr fontId="2"/>
  </si>
  <si>
    <t>　　  　 　２月</t>
    <rPh sb="8" eb="9">
      <t>ガツ</t>
    </rPh>
    <phoneticPr fontId="2"/>
  </si>
  <si>
    <t>　　  　 　３月</t>
    <rPh sb="8" eb="9">
      <t>ガツ</t>
    </rPh>
    <phoneticPr fontId="2"/>
  </si>
  <si>
    <t>　　  　 　４月</t>
    <rPh sb="8" eb="9">
      <t>ガツ</t>
    </rPh>
    <phoneticPr fontId="2"/>
  </si>
  <si>
    <t>　　  　 　５月</t>
    <rPh sb="8" eb="9">
      <t>ガツ</t>
    </rPh>
    <phoneticPr fontId="2"/>
  </si>
  <si>
    <t>　　  　 　６月</t>
    <rPh sb="8" eb="9">
      <t>ガツ</t>
    </rPh>
    <phoneticPr fontId="2"/>
  </si>
  <si>
    <t>　　  　 　７月</t>
    <rPh sb="8" eb="9">
      <t>ガツ</t>
    </rPh>
    <phoneticPr fontId="2"/>
  </si>
  <si>
    <t>　　  　 　８月</t>
    <rPh sb="8" eb="9">
      <t>ガツ</t>
    </rPh>
    <phoneticPr fontId="2"/>
  </si>
  <si>
    <t>　　  　 　９月</t>
    <rPh sb="8" eb="9">
      <t>ガツ</t>
    </rPh>
    <phoneticPr fontId="2"/>
  </si>
  <si>
    <t>　　  　 １０月</t>
    <rPh sb="8" eb="9">
      <t>ガツ</t>
    </rPh>
    <phoneticPr fontId="2"/>
  </si>
  <si>
    <t>　　  　 １１月</t>
    <rPh sb="8" eb="9">
      <t>ガツ</t>
    </rPh>
    <phoneticPr fontId="2"/>
  </si>
  <si>
    <t>　　  　 １２月</t>
    <rPh sb="8" eb="9">
      <t>ガツ</t>
    </rPh>
    <phoneticPr fontId="2"/>
  </si>
  <si>
    <t>　　　　　　　　　　児　　　　　　　　　　　　　　　数</t>
    <rPh sb="10" eb="11">
      <t>コ</t>
    </rPh>
    <rPh sb="26" eb="27">
      <t>カズ</t>
    </rPh>
    <phoneticPr fontId="2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</si>
  <si>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2" type="Hiragana"/>
  </si>
  <si>
    <t>岩立神社のエノキ</t>
    <rPh sb="0" eb="2">
      <t>いわだて</t>
    </rPh>
    <rPh sb="2" eb="4">
      <t>じんじゃ</t>
    </rPh>
    <phoneticPr fontId="12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</si>
  <si>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2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</si>
  <si>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2"/>
  </si>
  <si>
    <t>本　　　務　　　者</t>
    <rPh sb="0" eb="1">
      <t>ホン</t>
    </rPh>
    <rPh sb="4" eb="5">
      <t>ツトム</t>
    </rPh>
    <rPh sb="8" eb="9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</si>
  <si>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</si>
  <si>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　本　務　者　）</t>
    <rPh sb="2" eb="3">
      <t>ホン</t>
    </rPh>
    <rPh sb="4" eb="5">
      <t>ツトム</t>
    </rPh>
    <rPh sb="6" eb="7">
      <t>シャ</t>
    </rPh>
    <phoneticPr fontId="2"/>
  </si>
  <si>
    <t>設　置　者　別</t>
    <rPh sb="0" eb="1">
      <t>セツ</t>
    </rPh>
    <rPh sb="2" eb="3">
      <t>チ</t>
    </rPh>
    <rPh sb="4" eb="5">
      <t>モノ</t>
    </rPh>
    <rPh sb="6" eb="7">
      <t>ベツ</t>
    </rPh>
    <phoneticPr fontId="2"/>
  </si>
  <si>
    <t>国　　　　　立</t>
    <rPh sb="0" eb="1">
      <t>クニ</t>
    </rPh>
    <rPh sb="6" eb="7">
      <t>タテ</t>
    </rPh>
    <phoneticPr fontId="2"/>
  </si>
  <si>
    <t>学校数</t>
    <rPh sb="0" eb="2">
      <t>ガッコウ</t>
    </rPh>
    <rPh sb="2" eb="3">
      <t>スウ</t>
    </rPh>
    <phoneticPr fontId="2"/>
  </si>
  <si>
    <t>職　　　　　員　　　　　数</t>
    <rPh sb="0" eb="1">
      <t>ショク</t>
    </rPh>
    <rPh sb="6" eb="7">
      <t>イン</t>
    </rPh>
    <rPh sb="12" eb="13">
      <t>スウ</t>
    </rPh>
    <phoneticPr fontId="2"/>
  </si>
  <si>
    <t>学　校　医</t>
    <rPh sb="0" eb="1">
      <t>ガク</t>
    </rPh>
    <rPh sb="2" eb="3">
      <t>コウ</t>
    </rPh>
    <rPh sb="4" eb="5">
      <t>イ</t>
    </rPh>
    <phoneticPr fontId="2"/>
  </si>
  <si>
    <t xml:space="preserve">(1) </t>
  </si>
  <si>
    <t>　　　　　　　　　児　</t>
    <rPh sb="9" eb="10">
      <t>コ</t>
    </rPh>
    <phoneticPr fontId="2"/>
  </si>
  <si>
    <t>　　　　　　　　　　　　　　　　　童　　　　　　　　　　　　　　　　　　　　　　　　　　　　　　　　数</t>
    <rPh sb="17" eb="18">
      <t>ワラベ</t>
    </rPh>
    <rPh sb="50" eb="51">
      <t>スウ</t>
    </rPh>
    <phoneticPr fontId="2"/>
  </si>
  <si>
    <t>歯　科　医</t>
    <rPh sb="0" eb="1">
      <t>ハ</t>
    </rPh>
    <rPh sb="2" eb="3">
      <t>カ</t>
    </rPh>
    <rPh sb="4" eb="5">
      <t>イ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</si>
  <si>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</si>
  <si>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（再掲）</t>
    <rPh sb="1" eb="3">
      <t>サイケイ</t>
    </rPh>
    <phoneticPr fontId="2"/>
  </si>
  <si>
    <t>国　　　立</t>
    <rPh sb="0" eb="1">
      <t>クニ</t>
    </rPh>
    <rPh sb="4" eb="5">
      <t>タテ</t>
    </rPh>
    <phoneticPr fontId="2"/>
  </si>
  <si>
    <t>私　　　立</t>
    <rPh sb="0" eb="1">
      <t>ワタシ</t>
    </rPh>
    <rPh sb="4" eb="5">
      <t>タテ</t>
    </rPh>
    <phoneticPr fontId="2"/>
  </si>
  <si>
    <t>　　の　　　概　　　況</t>
    <rPh sb="6" eb="7">
      <t>オオムネ</t>
    </rPh>
    <rPh sb="10" eb="11">
      <t>イワン</t>
    </rPh>
    <phoneticPr fontId="2"/>
  </si>
  <si>
    <t>教　　　　　　　　　　員　　　　　　　　　　数</t>
    <rPh sb="0" eb="1">
      <t>キョウ</t>
    </rPh>
    <rPh sb="11" eb="12">
      <t>イン</t>
    </rPh>
    <rPh sb="22" eb="23">
      <t>スウ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</si>
  <si>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</si>
  <si>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生　　　　　　　　　　　　　　徒　　　　　　　　　　　　　　　　数</t>
    <rPh sb="0" eb="1">
      <t>ショウ</t>
    </rPh>
    <rPh sb="15" eb="16">
      <t>タダ</t>
    </rPh>
    <rPh sb="32" eb="33">
      <t>カズ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</si>
  <si>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</si>
  <si>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本　　　　　　　　務　　　　　　　　者</t>
    <rPh sb="0" eb="1">
      <t>ホン</t>
    </rPh>
    <rPh sb="9" eb="10">
      <t>ツトム</t>
    </rPh>
    <rPh sb="18" eb="19">
      <t>シャ</t>
    </rPh>
    <phoneticPr fontId="2"/>
  </si>
  <si>
    <t>（　本　　　務　　　者　）</t>
    <rPh sb="2" eb="3">
      <t>ホン</t>
    </rPh>
    <rPh sb="6" eb="7">
      <t>ツトム</t>
    </rPh>
    <rPh sb="10" eb="11">
      <t>シャ</t>
    </rPh>
    <phoneticPr fontId="2"/>
  </si>
  <si>
    <t>総　　　　　　　　　　　　数</t>
    <rPh sb="0" eb="1">
      <t>フサ</t>
    </rPh>
    <rPh sb="13" eb="14">
      <t>カズ</t>
    </rPh>
    <phoneticPr fontId="2"/>
  </si>
  <si>
    <t>生　徒　数</t>
    <rPh sb="0" eb="1">
      <t>ショウ</t>
    </rPh>
    <rPh sb="2" eb="3">
      <t>タダ</t>
    </rPh>
    <rPh sb="4" eb="5">
      <t>カズ</t>
    </rPh>
    <phoneticPr fontId="2"/>
  </si>
  <si>
    <t>（再　掲）</t>
    <rPh sb="1" eb="2">
      <t>サイ</t>
    </rPh>
    <rPh sb="3" eb="4">
      <t>ケイ</t>
    </rPh>
    <phoneticPr fontId="2"/>
  </si>
  <si>
    <t>　　校　　　の　　　概　　　況</t>
    <rPh sb="2" eb="3">
      <t>コウ</t>
    </rPh>
    <rPh sb="10" eb="11">
      <t>オオムネ</t>
    </rPh>
    <rPh sb="14" eb="15">
      <t>イワン</t>
    </rPh>
    <phoneticPr fontId="2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</si>
  <si>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4"/>
  </si>
  <si>
    <t>国　　　　立　</t>
  </si>
  <si>
    <t>公　　　　立　</t>
  </si>
  <si>
    <t>私　　　　立　</t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</si>
  <si>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</si>
  <si>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</si>
  <si>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公　　立</t>
  </si>
  <si>
    <t>私　　立</t>
  </si>
  <si>
    <t>国　　　立</t>
    <phoneticPr fontId="2"/>
  </si>
  <si>
    <t>公　　　立</t>
    <phoneticPr fontId="2"/>
  </si>
  <si>
    <t>私　　　立</t>
    <phoneticPr fontId="2"/>
  </si>
  <si>
    <t>産業別</t>
    <rPh sb="0" eb="2">
      <t>サンギョウ</t>
    </rPh>
    <rPh sb="2" eb="3">
      <t>ベツ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</si>
  <si>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</si>
  <si>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</si>
  <si>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</si>
  <si>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</si>
  <si>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</si>
  <si>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</si>
  <si>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</si>
  <si>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</si>
  <si>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</si>
  <si>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</si>
  <si>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</si>
  <si>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</si>
  <si>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</si>
  <si>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</si>
  <si>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</si>
  <si>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2"/>
  </si>
  <si>
    <t>（本務者）</t>
    <rPh sb="1" eb="3">
      <t>ホンム</t>
    </rPh>
    <rPh sb="3" eb="4">
      <t>シャ</t>
    </rPh>
    <phoneticPr fontId="2"/>
  </si>
  <si>
    <t>年　　　次</t>
    <rPh sb="0" eb="1">
      <t>トシ</t>
    </rPh>
    <rPh sb="4" eb="5">
      <t>ツギ</t>
    </rPh>
    <phoneticPr fontId="2"/>
  </si>
  <si>
    <t>全日制</t>
    <rPh sb="0" eb="3">
      <t>ゼンニチセイ</t>
    </rPh>
    <phoneticPr fontId="2"/>
  </si>
  <si>
    <t>設置者別</t>
    <rPh sb="0" eb="3">
      <t>セッチシャ</t>
    </rPh>
    <rPh sb="3" eb="4">
      <t>ベツ</t>
    </rPh>
    <phoneticPr fontId="2"/>
  </si>
  <si>
    <t>公　　立</t>
    <rPh sb="0" eb="1">
      <t>オオヤケ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</si>
  <si>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</si>
  <si>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教　　　　　　　　　　　　　　　　員　　　　　　　　　　　　　　　数</t>
    <rPh sb="0" eb="1">
      <t>キョウ</t>
    </rPh>
    <rPh sb="17" eb="18">
      <t>イン</t>
    </rPh>
    <rPh sb="33" eb="34">
      <t>スウ</t>
    </rPh>
    <phoneticPr fontId="2"/>
  </si>
  <si>
    <t>学　　　　　　　　　　　　　　　　　　　　生　　　　　　　　　　　　　　　　　　　　数</t>
    <rPh sb="0" eb="1">
      <t>ガク</t>
    </rPh>
    <rPh sb="21" eb="22">
      <t>ショウ</t>
    </rPh>
    <rPh sb="42" eb="43">
      <t>カズ</t>
    </rPh>
    <phoneticPr fontId="2"/>
  </si>
  <si>
    <t>本　　　　　　　　　　務</t>
    <rPh sb="0" eb="1">
      <t>ホン</t>
    </rPh>
    <rPh sb="11" eb="12">
      <t>ツトム</t>
    </rPh>
    <phoneticPr fontId="2"/>
  </si>
  <si>
    <t>兼　　　　　　　　　　務</t>
    <rPh sb="0" eb="1">
      <t>ケン</t>
    </rPh>
    <rPh sb="11" eb="12">
      <t>ツトム</t>
    </rPh>
    <phoneticPr fontId="2"/>
  </si>
  <si>
    <t>（本　務　者</t>
    <rPh sb="1" eb="2">
      <t>ホン</t>
    </rPh>
    <rPh sb="3" eb="4">
      <t>ツトム</t>
    </rPh>
    <rPh sb="5" eb="6">
      <t>シャ</t>
    </rPh>
    <phoneticPr fontId="2"/>
  </si>
  <si>
    <t>昼　　　　　　　　　　間</t>
    <rPh sb="0" eb="1">
      <t>ヒル</t>
    </rPh>
    <rPh sb="11" eb="12">
      <t>アイダ</t>
    </rPh>
    <phoneticPr fontId="2"/>
  </si>
  <si>
    <t>夜　　　　　　　　　　間</t>
    <rPh sb="0" eb="1">
      <t>ヨル</t>
    </rPh>
    <rPh sb="11" eb="12">
      <t>アイダ</t>
    </rPh>
    <phoneticPr fontId="2"/>
  </si>
  <si>
    <t>私　　　　　立</t>
    <rPh sb="0" eb="1">
      <t>ワタクシ</t>
    </rPh>
    <rPh sb="6" eb="7">
      <t>タテ</t>
    </rPh>
    <phoneticPr fontId="2"/>
  </si>
  <si>
    <t>大　　　学　　　院　　　生</t>
    <rPh sb="0" eb="1">
      <t>ダイ</t>
    </rPh>
    <rPh sb="4" eb="5">
      <t>ガク</t>
    </rPh>
    <rPh sb="8" eb="9">
      <t>イン</t>
    </rPh>
    <rPh sb="12" eb="13">
      <t>ショウ</t>
    </rPh>
    <phoneticPr fontId="2"/>
  </si>
  <si>
    <t>大　　　　　学　　　　　生</t>
    <rPh sb="0" eb="1">
      <t>ダイ</t>
    </rPh>
    <rPh sb="6" eb="7">
      <t>ガク</t>
    </rPh>
    <rPh sb="12" eb="13">
      <t>ショウ</t>
    </rPh>
    <phoneticPr fontId="2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</si>
  <si>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2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</si>
  <si>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2"/>
  </si>
  <si>
    <t>　　　　　育　　　　　　　館</t>
    <rPh sb="5" eb="6">
      <t>イク</t>
    </rPh>
    <rPh sb="13" eb="14">
      <t>カン</t>
    </rPh>
    <phoneticPr fontId="2"/>
  </si>
  <si>
    <t>市　　　　　　　民　　　　　　　体　　　　　</t>
    <rPh sb="0" eb="1">
      <t>シ</t>
    </rPh>
    <rPh sb="8" eb="9">
      <t>タミ</t>
    </rPh>
    <rPh sb="16" eb="17">
      <t>タイ</t>
    </rPh>
    <phoneticPr fontId="2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</si>
  <si>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2"/>
  </si>
  <si>
    <t>年　　　　　度</t>
    <rPh sb="0" eb="1">
      <t>トシ</t>
    </rPh>
    <rPh sb="6" eb="7">
      <t>タビ</t>
    </rPh>
    <phoneticPr fontId="2"/>
  </si>
  <si>
    <t>６　　　　　歳</t>
    <rPh sb="6" eb="7">
      <t>トシ</t>
    </rPh>
    <phoneticPr fontId="2"/>
  </si>
  <si>
    <t>７　　　　　歳</t>
    <rPh sb="6" eb="7">
      <t>トシ</t>
    </rPh>
    <phoneticPr fontId="2"/>
  </si>
  <si>
    <t>８　　　　　歳</t>
    <rPh sb="6" eb="7">
      <t>トシ</t>
    </rPh>
    <phoneticPr fontId="2"/>
  </si>
  <si>
    <t>９　　　　　歳</t>
    <rPh sb="6" eb="7">
      <t>トシ</t>
    </rPh>
    <phoneticPr fontId="2"/>
  </si>
  <si>
    <t>長崎市小ヶ倉の褶曲地層</t>
    <rPh sb="3" eb="11">
      <t>　　　　　　　しゅうきょく</t>
    </rPh>
    <phoneticPr fontId="12" type="Hiragana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</si>
  <si>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2" type="Hiragana"/>
  </si>
  <si>
    <t>１０　　　　　歳</t>
    <rPh sb="7" eb="8">
      <t>トシ</t>
    </rPh>
    <phoneticPr fontId="2"/>
  </si>
  <si>
    <t>１１　　　　　歳</t>
    <rPh sb="7" eb="8">
      <t>トシ</t>
    </rPh>
    <phoneticPr fontId="2"/>
  </si>
  <si>
    <t>１２　　　　　歳</t>
    <rPh sb="7" eb="8">
      <t>トシ</t>
    </rPh>
    <phoneticPr fontId="2"/>
  </si>
  <si>
    <t>１３　　　　　歳</t>
    <rPh sb="7" eb="8">
      <t>トシ</t>
    </rPh>
    <phoneticPr fontId="2"/>
  </si>
  <si>
    <t>１４　　　　　歳</t>
    <rPh sb="7" eb="8">
      <t>トシ</t>
    </rPh>
    <phoneticPr fontId="2"/>
  </si>
  <si>
    <t>１５　　　　　歳</t>
    <rPh sb="7" eb="8">
      <t>トシ</t>
    </rPh>
    <phoneticPr fontId="2"/>
  </si>
  <si>
    <t>１６　　　　　歳</t>
    <rPh sb="7" eb="8">
      <t>トシ</t>
    </rPh>
    <phoneticPr fontId="2"/>
  </si>
  <si>
    <t>高等部生徒数</t>
    <rPh sb="0" eb="3">
      <t>コウトウブ</t>
    </rPh>
    <rPh sb="3" eb="6">
      <t>セイトスウ</t>
    </rPh>
    <phoneticPr fontId="2"/>
  </si>
  <si>
    <t>１７　　　　　歳</t>
    <rPh sb="7" eb="8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</si>
  <si>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</si>
  <si>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</si>
  <si>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4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</si>
  <si>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</si>
  <si>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4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</si>
  <si>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4" type="Hiragana"/>
  </si>
  <si>
    <t>メダイ「サルバトル・ムンディ（世の救い主）」</t>
    <rPh sb="15" eb="16">
      <t>よ</t>
    </rPh>
    <rPh sb="17" eb="18">
      <t>すく</t>
    </rPh>
    <phoneticPr fontId="12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</si>
  <si>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2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</si>
  <si>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2"/>
  </si>
  <si>
    <t>年　　度</t>
    <rPh sb="0" eb="1">
      <t>トシ</t>
    </rPh>
    <rPh sb="3" eb="4">
      <t>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</si>
  <si>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</si>
  <si>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</si>
  <si>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2"/>
  </si>
  <si>
    <t>日数</t>
    <rPh sb="0" eb="2">
      <t>ニッスウ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</si>
  <si>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</si>
  <si>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講演会</t>
    <rPh sb="0" eb="3">
      <t>コウエンカイ</t>
    </rPh>
    <phoneticPr fontId="2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</si>
  <si>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2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</si>
  <si>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4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</si>
  <si>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4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</si>
  <si>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4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</si>
  <si>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4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</si>
  <si>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4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</si>
  <si>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4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</si>
  <si>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4" type="Hiragana"/>
  </si>
  <si>
    <t>体</t>
    <rPh sb="0" eb="1">
      <t>カラダ</t>
    </rPh>
    <phoneticPr fontId="2"/>
  </si>
  <si>
    <t>長</t>
    <rPh sb="0" eb="1">
      <t>チョウ</t>
    </rPh>
    <phoneticPr fontId="2"/>
  </si>
  <si>
    <t>重</t>
    <rPh sb="0" eb="1">
      <t>ジュウ</t>
    </rPh>
    <phoneticPr fontId="2"/>
  </si>
  <si>
    <t>座</t>
    <rPh sb="0" eb="1">
      <t>ザ</t>
    </rPh>
    <phoneticPr fontId="2"/>
  </si>
  <si>
    <t>高</t>
    <rPh sb="0" eb="1">
      <t>タカ</t>
    </rPh>
    <phoneticPr fontId="2"/>
  </si>
  <si>
    <t>身　</t>
    <rPh sb="0" eb="1">
      <t>ミ</t>
    </rPh>
    <phoneticPr fontId="2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</si>
  <si>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2"/>
  </si>
  <si>
    <t>総　　　　数</t>
    <rPh sb="0" eb="1">
      <t>フサ</t>
    </rPh>
    <rPh sb="5" eb="6">
      <t>カズ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</si>
  <si>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</si>
  <si>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（本　務　者）</t>
    <rPh sb="1" eb="2">
      <t>ホン</t>
    </rPh>
    <rPh sb="3" eb="4">
      <t>ツトム</t>
    </rPh>
    <rPh sb="5" eb="6">
      <t>シャ</t>
    </rPh>
    <phoneticPr fontId="2"/>
  </si>
  <si>
    <t>旧グラバー住宅</t>
    <rPh sb="0" eb="1">
      <t>きゅう</t>
    </rPh>
    <rPh sb="5" eb="7">
      <t>じゅうたく</t>
    </rPh>
    <phoneticPr fontId="12" type="Hiragana"/>
  </si>
  <si>
    <t>大野教会堂</t>
    <rPh sb="0" eb="2">
      <t>おおの</t>
    </rPh>
    <rPh sb="2" eb="4">
      <t>きょうかい</t>
    </rPh>
    <rPh sb="4" eb="5">
      <t>どう</t>
    </rPh>
    <phoneticPr fontId="12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</si>
  <si>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2" type="Hiragana"/>
  </si>
  <si>
    <t>職人尽　　</t>
    <rPh sb="0" eb="1">
      <t>しょくにんづくし</t>
    </rPh>
    <phoneticPr fontId="12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</si>
  <si>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2" type="Hiragana"/>
  </si>
  <si>
    <t>キリシタン遺物５７点</t>
    <rPh sb="5" eb="7">
      <t>いぶつ</t>
    </rPh>
    <rPh sb="9" eb="10">
      <t>てん</t>
    </rPh>
    <phoneticPr fontId="12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</si>
  <si>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2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</si>
  <si>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2" type="Hiragana"/>
  </si>
  <si>
    <t>（セミナリヨコレジヨを含む）</t>
    <rPh sb="11" eb="12">
      <t>ふく</t>
    </rPh>
    <phoneticPr fontId="12" type="Hiragana"/>
  </si>
  <si>
    <t>烽火山のかま跡</t>
    <rPh sb="0" eb="1">
      <t>ほうかざん</t>
    </rPh>
    <phoneticPr fontId="12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</si>
  <si>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2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</si>
  <si>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2" type="Hiragana"/>
  </si>
  <si>
    <t>平和公園</t>
    <rPh sb="0" eb="4">
      <t>へいわこうえん</t>
    </rPh>
    <phoneticPr fontId="12" type="Hiragana"/>
  </si>
  <si>
    <t>生　　　　　　　　　徒　　　　　　　　　数</t>
    <rPh sb="0" eb="1">
      <t>ショウ</t>
    </rPh>
    <rPh sb="10" eb="11">
      <t>タダ</t>
    </rPh>
    <rPh sb="20" eb="21">
      <t>カズ</t>
    </rPh>
    <phoneticPr fontId="2"/>
  </si>
  <si>
    <t>競　　技　　場</t>
    <rPh sb="0" eb="1">
      <t>セリ</t>
    </rPh>
    <rPh sb="3" eb="4">
      <t>ワザ</t>
    </rPh>
    <rPh sb="6" eb="7">
      <t>バ</t>
    </rPh>
    <phoneticPr fontId="2"/>
  </si>
  <si>
    <t>文　　　　　　化　　　　　　ホ　　　　　　ー　　　　　　ル</t>
    <rPh sb="0" eb="1">
      <t>ブン</t>
    </rPh>
    <rPh sb="7" eb="8">
      <t>カ</t>
    </rPh>
    <phoneticPr fontId="2"/>
  </si>
  <si>
    <t>年　度　･　月</t>
    <rPh sb="0" eb="1">
      <t>トシ</t>
    </rPh>
    <rPh sb="2" eb="3">
      <t>タビ</t>
    </rPh>
    <rPh sb="6" eb="7">
      <t>ツキ</t>
    </rPh>
    <phoneticPr fontId="2"/>
  </si>
  <si>
    <t>開　　館</t>
    <rPh sb="0" eb="1">
      <t>カイ</t>
    </rPh>
    <rPh sb="3" eb="4">
      <t>カン</t>
    </rPh>
    <phoneticPr fontId="2"/>
  </si>
  <si>
    <t>日　　数</t>
    <rPh sb="0" eb="1">
      <t>ヒ</t>
    </rPh>
    <rPh sb="3" eb="4">
      <t>カズ</t>
    </rPh>
    <phoneticPr fontId="2"/>
  </si>
  <si>
    <t>年度・月</t>
    <rPh sb="0" eb="1">
      <t>トシ</t>
    </rPh>
    <rPh sb="1" eb="2">
      <t>ド</t>
    </rPh>
    <rPh sb="3" eb="4">
      <t>ツキ</t>
    </rPh>
    <phoneticPr fontId="2"/>
  </si>
  <si>
    <t>中　　央</t>
    <rPh sb="0" eb="1">
      <t>ナカ</t>
    </rPh>
    <rPh sb="3" eb="4">
      <t>ヒサシ</t>
    </rPh>
    <phoneticPr fontId="2"/>
  </si>
  <si>
    <t>青年の家</t>
    <rPh sb="0" eb="2">
      <t>セイネン</t>
    </rPh>
    <rPh sb="3" eb="4">
      <t>イエ</t>
    </rPh>
    <phoneticPr fontId="2"/>
  </si>
  <si>
    <t>１日平均</t>
    <rPh sb="1" eb="2">
      <t>ニチ</t>
    </rPh>
    <rPh sb="2" eb="4">
      <t>ヘイキン</t>
    </rPh>
    <phoneticPr fontId="2"/>
  </si>
  <si>
    <t>教　　　　　　　員　　　　　　　数</t>
    <rPh sb="0" eb="1">
      <t>キョウ</t>
    </rPh>
    <rPh sb="8" eb="9">
      <t>イン</t>
    </rPh>
    <rPh sb="16" eb="17">
      <t>スウ</t>
    </rPh>
    <phoneticPr fontId="2"/>
  </si>
  <si>
    <t>総　　　　　数</t>
    <rPh sb="0" eb="1">
      <t>フサ</t>
    </rPh>
    <rPh sb="6" eb="7">
      <t>カズ</t>
    </rPh>
    <phoneticPr fontId="2"/>
  </si>
  <si>
    <t>区　　　　　　　　　　　　　　　　　分</t>
    <rPh sb="0" eb="1">
      <t>ク</t>
    </rPh>
    <rPh sb="18" eb="19">
      <t>ブン</t>
    </rPh>
    <phoneticPr fontId="2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</si>
  <si>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2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</si>
  <si>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2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</si>
  <si>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2"/>
  </si>
  <si>
    <t>総　　　数</t>
    <rPh sb="0" eb="1">
      <t>フサ</t>
    </rPh>
    <rPh sb="4" eb="5">
      <t>カズ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</si>
  <si>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</si>
  <si>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</si>
  <si>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</si>
  <si>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上記以外のもの</t>
    <rPh sb="0" eb="2">
      <t>ジョウキ</t>
    </rPh>
    <rPh sb="2" eb="4">
      <t>イガイ</t>
    </rPh>
    <phoneticPr fontId="2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</si>
  <si>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</si>
  <si>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</si>
  <si>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</si>
  <si>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</si>
  <si>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</si>
  <si>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</si>
  <si>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</si>
  <si>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</si>
  <si>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</si>
  <si>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その他</t>
    <rPh sb="2" eb="3">
      <t>タ</t>
    </rPh>
    <phoneticPr fontId="2"/>
  </si>
  <si>
    <t>人　　員</t>
    <rPh sb="0" eb="1">
      <t>ヒト</t>
    </rPh>
    <rPh sb="3" eb="4">
      <t>イン</t>
    </rPh>
    <phoneticPr fontId="2"/>
  </si>
  <si>
    <t>通信制</t>
    <rPh sb="0" eb="3">
      <t>ツウシンセイ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</si>
  <si>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</si>
  <si>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（単位　　cm、kg）</t>
    <rPh sb="1" eb="3">
      <t>タンイ</t>
    </rPh>
    <phoneticPr fontId="2"/>
  </si>
  <si>
    <t>&lt;国宝&gt;（3）</t>
    <rPh sb="1" eb="3">
      <t>こくほう</t>
    </rPh>
    <phoneticPr fontId="12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</si>
  <si>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2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</si>
  <si>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2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</si>
  <si>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2" type="Hiragana"/>
  </si>
  <si>
    <t>出島和蘭商館跡</t>
    <rPh sb="2" eb="4">
      <t>オランダ</t>
    </rPh>
    <phoneticPr fontId="12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</si>
  <si>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2" type="Hiragana"/>
  </si>
  <si>
    <t>崇福寺大釜</t>
    <rPh sb="1" eb="2">
      <t>ふく</t>
    </rPh>
    <rPh sb="2" eb="3">
      <t>てら</t>
    </rPh>
    <rPh sb="3" eb="5">
      <t>おおかま</t>
    </rPh>
    <phoneticPr fontId="12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</si>
  <si>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2" type="Hiragana"/>
  </si>
  <si>
    <t>本木昌造の墓</t>
    <rPh sb="0" eb="2">
      <t>もとき</t>
    </rPh>
    <rPh sb="2" eb="4">
      <t>しょうぞう</t>
    </rPh>
    <rPh sb="5" eb="6">
      <t>はか</t>
    </rPh>
    <phoneticPr fontId="12" type="Hiragana"/>
  </si>
  <si>
    <t>シーボルト宅跡</t>
    <rPh sb="5" eb="6">
      <t>たく</t>
    </rPh>
    <rPh sb="6" eb="7">
      <t>あと</t>
    </rPh>
    <phoneticPr fontId="12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</si>
  <si>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2" type="Hiragana"/>
  </si>
  <si>
    <t>興福寺の瑠璃燈</t>
    <rPh sb="4" eb="6">
      <t>る　り</t>
    </rPh>
    <phoneticPr fontId="12" type="Hiragana"/>
  </si>
  <si>
    <t>晧臺寺の向井家墓地</t>
    <rPh sb="0" eb="1">
      <t>こうたいじ</t>
    </rPh>
    <phoneticPr fontId="12" type="Hiragana"/>
  </si>
  <si>
    <t>大浦天主堂</t>
    <rPh sb="0" eb="2">
      <t>おおうら</t>
    </rPh>
    <rPh sb="2" eb="5">
      <t>てんしゅどう</t>
    </rPh>
    <phoneticPr fontId="12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</si>
  <si>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2" type="Hiragana"/>
  </si>
  <si>
    <t>清水寺本堂</t>
    <rPh sb="0" eb="2">
      <t>しみず</t>
    </rPh>
    <rPh sb="2" eb="3">
      <t>てら</t>
    </rPh>
    <rPh sb="3" eb="5">
      <t>ほんどう</t>
    </rPh>
    <phoneticPr fontId="12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</si>
  <si>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2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</si>
  <si>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2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</si>
  <si>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2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</si>
  <si>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2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</si>
  <si>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12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</si>
  <si>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4"/>
  </si>
  <si>
    <t>　　利　　　　用　　　　状　　　　況</t>
    <phoneticPr fontId="14"/>
  </si>
  <si>
    <t>利用者数</t>
    <rPh sb="0" eb="2">
      <t>リヨウ</t>
    </rPh>
    <rPh sb="2" eb="3">
      <t>シャ</t>
    </rPh>
    <rPh sb="3" eb="4">
      <t>スウ</t>
    </rPh>
    <phoneticPr fontId="14"/>
  </si>
  <si>
    <t>利用日数</t>
    <rPh sb="0" eb="2">
      <t>リヨウ</t>
    </rPh>
    <rPh sb="2" eb="4">
      <t>ニッスウ</t>
    </rPh>
    <phoneticPr fontId="14"/>
  </si>
  <si>
    <t>ブリックホール　</t>
    <phoneticPr fontId="14"/>
  </si>
  <si>
    <t>大ホール</t>
    <rPh sb="0" eb="1">
      <t>ダイ</t>
    </rPh>
    <phoneticPr fontId="14"/>
  </si>
  <si>
    <t>国際会議場</t>
    <rPh sb="0" eb="2">
      <t>コクサイ</t>
    </rPh>
    <rPh sb="2" eb="5">
      <t>カイギジョウ</t>
    </rPh>
    <phoneticPr fontId="14"/>
  </si>
  <si>
    <t>公会堂</t>
    <rPh sb="0" eb="3">
      <t>コウカイドウ</t>
    </rPh>
    <phoneticPr fontId="14"/>
  </si>
  <si>
    <t>チトセピアホール</t>
    <phoneticPr fontId="14"/>
  </si>
  <si>
    <t>　　            　　（単位　　％）</t>
    <rPh sb="17" eb="19">
      <t>タンイ</t>
    </rPh>
    <phoneticPr fontId="14"/>
  </si>
  <si>
    <t>音楽関係</t>
    <rPh sb="0" eb="2">
      <t>オンガク</t>
    </rPh>
    <rPh sb="2" eb="4">
      <t>カンケイ</t>
    </rPh>
    <phoneticPr fontId="14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</si>
  <si>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2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</si>
  <si>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2" type="Hiragana"/>
  </si>
  <si>
    <t>竪削盤</t>
    <rPh sb="0" eb="1">
      <t>たて</t>
    </rPh>
    <rPh sb="1" eb="2">
      <t>けずり</t>
    </rPh>
    <rPh sb="2" eb="3">
      <t>ばん</t>
    </rPh>
    <phoneticPr fontId="12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</si>
  <si>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2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</si>
  <si>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2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</si>
  <si>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2" type="Hiragana"/>
  </si>
  <si>
    <t>〃</t>
  </si>
  <si>
    <t>ｺﾝﾍﾞﾝｼｮﾝ関係</t>
    <rPh sb="8" eb="9">
      <t>ケイ</t>
    </rPh>
    <phoneticPr fontId="14"/>
  </si>
  <si>
    <t>学校数の（　）数は分校の再掲である。</t>
    <rPh sb="7" eb="8">
      <t>スウ</t>
    </rPh>
    <phoneticPr fontId="2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</si>
  <si>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2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</si>
  <si>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2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</si>
  <si>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2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</si>
  <si>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2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</si>
  <si>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2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</si>
  <si>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2" type="Hiragana"/>
  </si>
  <si>
    <t>山王神社の大クス</t>
    <rPh sb="0" eb="2">
      <t>さんのう</t>
    </rPh>
    <phoneticPr fontId="12" type="Hiragana"/>
  </si>
  <si>
    <t>青方文書</t>
    <rPh sb="0" eb="1">
      <t>あお</t>
    </rPh>
    <rPh sb="1" eb="2">
      <t>かた</t>
    </rPh>
    <rPh sb="2" eb="4">
      <t>ぶんしょ</t>
    </rPh>
    <phoneticPr fontId="12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</si>
  <si>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2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</si>
  <si>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2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</si>
  <si>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2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</si>
  <si>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2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</si>
  <si>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2" type="Hiragana"/>
  </si>
  <si>
    <t>滑石竜踊</t>
    <rPh sb="0" eb="1">
      <t>なめしじゃおどり</t>
    </rPh>
    <phoneticPr fontId="12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</si>
  <si>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2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</si>
  <si>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2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</si>
  <si>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2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</si>
  <si>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2" type="Hiragana"/>
  </si>
  <si>
    <t>滑石大神宮社叢</t>
    <rPh sb="5" eb="6">
      <t>しゃそう</t>
    </rPh>
    <phoneticPr fontId="12" type="Hiragana"/>
  </si>
  <si>
    <t>太刀銘国安</t>
    <rPh sb="0" eb="2">
      <t>たちめいくにやす</t>
    </rPh>
    <phoneticPr fontId="12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</si>
  <si>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2" type="Hiragana"/>
  </si>
  <si>
    <t>岩屋神社のスギ群</t>
    <rPh sb="0" eb="2">
      <t>いわや</t>
    </rPh>
    <rPh sb="2" eb="4">
      <t>じんじゃ</t>
    </rPh>
    <rPh sb="7" eb="8">
      <t>ぐん</t>
    </rPh>
    <phoneticPr fontId="12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</si>
  <si>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2" type="Hiragana"/>
  </si>
  <si>
    <t xml:space="preserve">(2) </t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</si>
  <si>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2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</si>
  <si>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2" type="Hiragana"/>
  </si>
  <si>
    <t>竃神社の大クス</t>
    <rPh sb="0" eb="1">
      <t>かまど</t>
    </rPh>
    <phoneticPr fontId="12" type="Hiragana"/>
  </si>
  <si>
    <t>眼鏡橋</t>
    <rPh sb="0" eb="2">
      <t>めがね</t>
    </rPh>
    <rPh sb="2" eb="3">
      <t>ばし</t>
    </rPh>
    <phoneticPr fontId="12" type="Hiragana"/>
  </si>
  <si>
    <t>定時制</t>
    <rPh sb="0" eb="2">
      <t>テイジ</t>
    </rPh>
    <rPh sb="2" eb="3">
      <t>セイ</t>
    </rPh>
    <phoneticPr fontId="2"/>
  </si>
  <si>
    <t>（単位 　人）</t>
    <rPh sb="1" eb="3">
      <t>タンイ</t>
    </rPh>
    <rPh sb="5" eb="6">
      <t>ヒト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</si>
  <si>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</si>
  <si>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</si>
  <si>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</si>
  <si>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</si>
  <si>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</si>
  <si>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</si>
  <si>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</si>
  <si>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</si>
  <si>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</si>
  <si>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</si>
  <si>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2"/>
  </si>
  <si>
    <t>(単位　　日、人）</t>
    <rPh sb="1" eb="3">
      <t>タンイ</t>
    </rPh>
    <rPh sb="5" eb="6">
      <t>ニチ</t>
    </rPh>
    <rPh sb="7" eb="8">
      <t>ニン</t>
    </rPh>
    <phoneticPr fontId="2"/>
  </si>
  <si>
    <t>講演会・イベント</t>
    <rPh sb="0" eb="3">
      <t>コウエンカイ</t>
    </rPh>
    <phoneticPr fontId="2"/>
  </si>
  <si>
    <t>講座</t>
    <rPh sb="0" eb="2">
      <t>コウザ</t>
    </rPh>
    <phoneticPr fontId="2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</si>
  <si>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2"/>
  </si>
  <si>
    <t>企画展関連事業</t>
    <rPh sb="0" eb="3">
      <t>キカクテン</t>
    </rPh>
    <rPh sb="3" eb="5">
      <t>カンレン</t>
    </rPh>
    <rPh sb="5" eb="7">
      <t>ジギョウ</t>
    </rPh>
    <phoneticPr fontId="2"/>
  </si>
  <si>
    <t>４月</t>
    <rPh sb="1" eb="2">
      <t>ガツ</t>
    </rPh>
    <phoneticPr fontId="2"/>
  </si>
  <si>
    <t>そ　　　　　の　　　　　他</t>
    <rPh sb="12" eb="13">
      <t>タ</t>
    </rPh>
    <phoneticPr fontId="2"/>
  </si>
  <si>
    <t>年　　　　　月</t>
    <rPh sb="0" eb="1">
      <t>ネン</t>
    </rPh>
    <rPh sb="6" eb="7">
      <t>ツキ</t>
    </rPh>
    <phoneticPr fontId="2"/>
  </si>
  <si>
    <t>総　　　　　　　数</t>
    <rPh sb="0" eb="1">
      <t>フサ</t>
    </rPh>
    <rPh sb="8" eb="9">
      <t>カズ</t>
    </rPh>
    <phoneticPr fontId="2"/>
  </si>
  <si>
    <t>合　　計</t>
    <rPh sb="0" eb="1">
      <t>ゴウ</t>
    </rPh>
    <rPh sb="3" eb="4">
      <t>ケイ</t>
    </rPh>
    <phoneticPr fontId="2"/>
  </si>
  <si>
    <t>長　　崎</t>
    <rPh sb="0" eb="1">
      <t>チョウ</t>
    </rPh>
    <rPh sb="3" eb="4">
      <t>ザキ</t>
    </rPh>
    <phoneticPr fontId="2"/>
  </si>
  <si>
    <t>地　　球</t>
    <rPh sb="0" eb="1">
      <t>チ</t>
    </rPh>
    <rPh sb="3" eb="4">
      <t>タマ</t>
    </rPh>
    <phoneticPr fontId="2"/>
  </si>
  <si>
    <t>宇　　宙</t>
    <rPh sb="0" eb="1">
      <t>ノキ</t>
    </rPh>
    <rPh sb="3" eb="4">
      <t>チュウ</t>
    </rPh>
    <phoneticPr fontId="2"/>
  </si>
  <si>
    <t>そ の 他</t>
    <rPh sb="4" eb="5">
      <t>タ</t>
    </rPh>
    <phoneticPr fontId="2"/>
  </si>
  <si>
    <t>の 展 示</t>
    <rPh sb="2" eb="3">
      <t>テン</t>
    </rPh>
    <rPh sb="4" eb="5">
      <t>シメ</t>
    </rPh>
    <phoneticPr fontId="2"/>
  </si>
  <si>
    <t>そ　　の　　他</t>
    <rPh sb="6" eb="7">
      <t>タ</t>
    </rPh>
    <phoneticPr fontId="2"/>
  </si>
  <si>
    <t>天　　　　　 文</t>
    <rPh sb="0" eb="1">
      <t>テン</t>
    </rPh>
    <rPh sb="7" eb="8">
      <t>ブン</t>
    </rPh>
    <phoneticPr fontId="2"/>
  </si>
  <si>
    <t>地　　　　　 学</t>
    <rPh sb="0" eb="1">
      <t>チ</t>
    </rPh>
    <rPh sb="7" eb="8">
      <t>ガク</t>
    </rPh>
    <phoneticPr fontId="2"/>
  </si>
  <si>
    <t>生　　　　　 物</t>
    <rPh sb="0" eb="1">
      <t>ショウ</t>
    </rPh>
    <rPh sb="7" eb="8">
      <t>モノ</t>
    </rPh>
    <phoneticPr fontId="2"/>
  </si>
  <si>
    <t>合　    　　　計</t>
    <rPh sb="0" eb="1">
      <t>ゴウ</t>
    </rPh>
    <rPh sb="9" eb="10">
      <t>ケイ</t>
    </rPh>
    <phoneticPr fontId="2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</si>
  <si>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</si>
  <si>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その２　　収　　　蔵　　　物</t>
    <rPh sb="5" eb="6">
      <t>オサム</t>
    </rPh>
    <rPh sb="9" eb="10">
      <t>クラ</t>
    </rPh>
    <rPh sb="13" eb="14">
      <t>ブツ</t>
    </rPh>
    <phoneticPr fontId="2"/>
  </si>
  <si>
    <t>分　　　　　　　　　　野</t>
    <rPh sb="0" eb="1">
      <t>ブン</t>
    </rPh>
    <rPh sb="11" eb="12">
      <t>ノ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</si>
  <si>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</si>
  <si>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大　　　　　人</t>
    <rPh sb="0" eb="1">
      <t>ダイ</t>
    </rPh>
    <rPh sb="6" eb="7">
      <t>ヒト</t>
    </rPh>
    <phoneticPr fontId="2"/>
  </si>
  <si>
    <t>子　　　　　供</t>
    <rPh sb="0" eb="1">
      <t>コ</t>
    </rPh>
    <rPh sb="6" eb="7">
      <t>トモ</t>
    </rPh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</si>
  <si>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</si>
  <si>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展　　　　　　    　　　　　 示</t>
    <rPh sb="0" eb="1">
      <t>テン</t>
    </rPh>
    <rPh sb="17" eb="18">
      <t>シメ</t>
    </rPh>
    <phoneticPr fontId="2"/>
  </si>
  <si>
    <t>総　　　　　  　　　　数</t>
    <rPh sb="0" eb="1">
      <t>フサ</t>
    </rPh>
    <rPh sb="12" eb="13">
      <t>カズ</t>
    </rPh>
    <phoneticPr fontId="2"/>
  </si>
  <si>
    <t>計</t>
    <rPh sb="0" eb="1">
      <t>ケイ</t>
    </rPh>
    <phoneticPr fontId="2"/>
  </si>
  <si>
    <t>利用者数</t>
    <rPh sb="0" eb="3">
      <t>リヨウシャ</t>
    </rPh>
    <rPh sb="3" eb="4">
      <t>スウ</t>
    </rPh>
    <phoneticPr fontId="2"/>
  </si>
  <si>
    <t>一般</t>
    <rPh sb="0" eb="2">
      <t>イッパン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</si>
  <si>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</si>
  <si>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</si>
  <si>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</si>
  <si>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</si>
  <si>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</si>
  <si>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</si>
  <si>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</si>
  <si>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</si>
  <si>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</si>
  <si>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</si>
  <si>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</si>
  <si>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</si>
  <si>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</si>
  <si>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</si>
  <si>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-</t>
  </si>
  <si>
    <t>資料　　市教育委員会健康教育課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2"/>
  </si>
  <si>
    <t>年　 　 次</t>
    <rPh sb="0" eb="1">
      <t>トシ</t>
    </rPh>
    <rPh sb="5" eb="6">
      <t>ツギ</t>
    </rPh>
    <phoneticPr fontId="2"/>
  </si>
  <si>
    <t>軽　 ス 　ポ 　ー　 ツ 　室</t>
    <rPh sb="0" eb="1">
      <t>ケイ</t>
    </rPh>
    <rPh sb="15" eb="16">
      <t>シツ</t>
    </rPh>
    <phoneticPr fontId="2"/>
  </si>
  <si>
    <t>卓　球　室</t>
    <rPh sb="0" eb="1">
      <t>タク</t>
    </rPh>
    <rPh sb="2" eb="3">
      <t>タマ</t>
    </rPh>
    <rPh sb="4" eb="5">
      <t>シツ</t>
    </rPh>
    <phoneticPr fontId="2"/>
  </si>
  <si>
    <t>ト　 レ　ー　ニ  　ン　 グ 　室</t>
    <rPh sb="17" eb="18">
      <t>シツ</t>
    </rPh>
    <phoneticPr fontId="2"/>
  </si>
  <si>
    <t>ホ　 ー　 ル        ( 催 し も の )</t>
    <rPh sb="17" eb="18">
      <t>モヨオ</t>
    </rPh>
    <phoneticPr fontId="2"/>
  </si>
  <si>
    <t>展 示 ホ ー ル</t>
    <rPh sb="0" eb="1">
      <t>テン</t>
    </rPh>
    <rPh sb="2" eb="3">
      <t>シメ</t>
    </rPh>
    <phoneticPr fontId="2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</si>
  <si>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2"/>
  </si>
  <si>
    <t>（単位　　人）</t>
    <rPh sb="1" eb="3">
      <t>タンイ</t>
    </rPh>
    <rPh sb="5" eb="6">
      <t>ヒト</t>
    </rPh>
    <phoneticPr fontId="2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</si>
  <si>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2"/>
  </si>
  <si>
    <t>（単位　人、日）</t>
    <rPh sb="1" eb="3">
      <t>タンイ</t>
    </rPh>
    <rPh sb="4" eb="5">
      <t>ヒト</t>
    </rPh>
    <rPh sb="6" eb="7">
      <t>ニチ</t>
    </rPh>
    <phoneticPr fontId="2"/>
  </si>
  <si>
    <t>　１月</t>
    <rPh sb="2" eb="3">
      <t>ガツ</t>
    </rPh>
    <phoneticPr fontId="2"/>
  </si>
  <si>
    <t>崇福寺の梵鐘</t>
    <rPh sb="4" eb="6">
      <t>ぼんしょう</t>
    </rPh>
    <phoneticPr fontId="12" type="Hiragana"/>
  </si>
  <si>
    <t>（単位　　個）</t>
    <rPh sb="1" eb="3">
      <t>タンイ</t>
    </rPh>
    <rPh sb="5" eb="6">
      <t>コ</t>
    </rPh>
    <phoneticPr fontId="2"/>
  </si>
  <si>
    <t>総数</t>
    <rPh sb="0" eb="1">
      <t>フサ</t>
    </rPh>
    <rPh sb="1" eb="2">
      <t>カズ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</si>
  <si>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</si>
  <si>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</si>
  <si>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</si>
  <si>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</si>
  <si>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</si>
  <si>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</si>
  <si>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</si>
  <si>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</si>
  <si>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</si>
  <si>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</si>
  <si>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国　　立　　</t>
    <rPh sb="0" eb="1">
      <t>クニ</t>
    </rPh>
    <rPh sb="3" eb="4">
      <t>タテ</t>
    </rPh>
    <phoneticPr fontId="2"/>
  </si>
  <si>
    <t>公　　立　　</t>
    <rPh sb="0" eb="1">
      <t>オオヤケ</t>
    </rPh>
    <rPh sb="3" eb="4">
      <t>タテ</t>
    </rPh>
    <phoneticPr fontId="2"/>
  </si>
  <si>
    <t>私　　立　　</t>
    <rPh sb="0" eb="1">
      <t>ワタシ</t>
    </rPh>
    <rPh sb="3" eb="4">
      <t>タテ</t>
    </rPh>
    <phoneticPr fontId="2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</si>
  <si>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2"/>
  </si>
  <si>
    <t>学校医</t>
    <rPh sb="0" eb="1">
      <t>ガク</t>
    </rPh>
    <rPh sb="1" eb="2">
      <t>コウ</t>
    </rPh>
    <rPh sb="2" eb="3">
      <t>イ</t>
    </rPh>
    <phoneticPr fontId="2"/>
  </si>
  <si>
    <t>歯科医</t>
    <rPh sb="0" eb="1">
      <t>ハ</t>
    </rPh>
    <rPh sb="1" eb="2">
      <t>カ</t>
    </rPh>
    <rPh sb="2" eb="3">
      <t>イ</t>
    </rPh>
    <phoneticPr fontId="2"/>
  </si>
  <si>
    <t>薬剤師</t>
    <rPh sb="0" eb="1">
      <t>クスリ</t>
    </rPh>
    <rPh sb="1" eb="2">
      <t>ザイ</t>
    </rPh>
    <rPh sb="2" eb="3">
      <t>シ</t>
    </rPh>
    <phoneticPr fontId="2"/>
  </si>
  <si>
    <t>児 童 数</t>
    <rPh sb="0" eb="1">
      <t>ジ</t>
    </rPh>
    <rPh sb="2" eb="3">
      <t>ワラベ</t>
    </rPh>
    <rPh sb="4" eb="5">
      <t>スウ</t>
    </rPh>
    <phoneticPr fontId="2"/>
  </si>
  <si>
    <t>総　　　　　　　　　　　数</t>
    <rPh sb="0" eb="1">
      <t>フサ</t>
    </rPh>
    <rPh sb="12" eb="13">
      <t>カズ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</si>
  <si>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</si>
  <si>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</si>
  <si>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-</t>
    <phoneticPr fontId="2"/>
  </si>
  <si>
    <t>国　　　　立　</t>
    <rPh sb="0" eb="1">
      <t>クニ</t>
    </rPh>
    <rPh sb="5" eb="6">
      <t>タテ</t>
    </rPh>
    <phoneticPr fontId="2"/>
  </si>
  <si>
    <t>公　　　　立　</t>
    <rPh sb="0" eb="1">
      <t>オオヤケ</t>
    </rPh>
    <rPh sb="5" eb="6">
      <t>タテ</t>
    </rPh>
    <phoneticPr fontId="2"/>
  </si>
  <si>
    <t>私　　　　立　</t>
    <rPh sb="0" eb="1">
      <t>ワタシ</t>
    </rPh>
    <rPh sb="5" eb="6">
      <t>タテ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</si>
  <si>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</si>
  <si>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</si>
  <si>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</si>
  <si>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</si>
  <si>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</si>
  <si>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2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</si>
  <si>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2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</si>
  <si>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2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</si>
  <si>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2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</si>
  <si>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2"/>
  </si>
  <si>
    <t>（再掲）</t>
    <rPh sb="1" eb="2">
      <t>サイ</t>
    </rPh>
    <rPh sb="2" eb="3">
      <t>ケイ</t>
    </rPh>
    <phoneticPr fontId="2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</si>
  <si>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2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</si>
  <si>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</si>
  <si>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　３　　　　　　歳</t>
    <rPh sb="8" eb="9">
      <t>サイ</t>
    </rPh>
    <phoneticPr fontId="2"/>
  </si>
  <si>
    <t>　４　　　　　　歳</t>
    <rPh sb="8" eb="9">
      <t>サイ</t>
    </rPh>
    <phoneticPr fontId="2"/>
  </si>
  <si>
    <t>　５　　　　　　歳</t>
    <rPh sb="8" eb="9">
      <t>サイ</t>
    </rPh>
    <phoneticPr fontId="2"/>
  </si>
  <si>
    <t>１　　　学　　　年</t>
    <rPh sb="4" eb="5">
      <t>ガク</t>
    </rPh>
    <rPh sb="8" eb="9">
      <t>トシ</t>
    </rPh>
    <phoneticPr fontId="2"/>
  </si>
  <si>
    <t>２　　　学　　　年</t>
    <rPh sb="4" eb="5">
      <t>ガク</t>
    </rPh>
    <rPh sb="8" eb="9">
      <t>トシ</t>
    </rPh>
    <phoneticPr fontId="2"/>
  </si>
  <si>
    <t>３　　　学　　　年</t>
    <rPh sb="4" eb="5">
      <t>ガク</t>
    </rPh>
    <rPh sb="8" eb="9">
      <t>トシ</t>
    </rPh>
    <phoneticPr fontId="2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</si>
  <si>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2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</si>
  <si>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2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</si>
  <si>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2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</si>
  <si>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2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</si>
  <si>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2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</si>
  <si>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2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</si>
  <si>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</si>
  <si>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</si>
  <si>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</si>
  <si>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</si>
  <si>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</si>
  <si>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</si>
  <si>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紙本著色シーボルト瀉血手術図</t>
    <rPh sb="9" eb="11">
      <t>しゃけつ</t>
    </rPh>
    <phoneticPr fontId="12" type="Hiragana"/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</si>
  <si>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2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</si>
  <si>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2" type="Hiragana"/>
  </si>
  <si>
    <t>大音寺のクロガネモチ</t>
    <rPh sb="0" eb="1">
      <t>だい</t>
    </rPh>
    <rPh sb="1" eb="2">
      <t>おん</t>
    </rPh>
    <rPh sb="2" eb="3">
      <t>てら</t>
    </rPh>
    <phoneticPr fontId="12" type="Hiragana"/>
  </si>
  <si>
    <t>旧本田家住宅</t>
    <rPh sb="0" eb="1">
      <t>きゅう</t>
    </rPh>
    <rPh sb="1" eb="4">
      <t>ほんだけ</t>
    </rPh>
    <rPh sb="4" eb="6">
      <t>じゅうたく</t>
    </rPh>
    <phoneticPr fontId="12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</si>
  <si>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2" type="Hiragana"/>
  </si>
  <si>
    <t>一の瀬口</t>
    <rPh sb="0" eb="1">
      <t>いち</t>
    </rPh>
    <rPh sb="2" eb="3">
      <t>せ</t>
    </rPh>
    <rPh sb="3" eb="4">
      <t>くち</t>
    </rPh>
    <phoneticPr fontId="12" type="Hiragana"/>
  </si>
  <si>
    <t>旧オルト住宅</t>
    <rPh sb="0" eb="1">
      <t>きゅう</t>
    </rPh>
    <rPh sb="4" eb="6">
      <t>じゅうたく</t>
    </rPh>
    <phoneticPr fontId="12" type="Hiragana"/>
  </si>
  <si>
    <t>青　銅　塔</t>
    <rPh sb="0" eb="1">
      <t>から</t>
    </rPh>
    <rPh sb="2" eb="3">
      <t>かね</t>
    </rPh>
    <rPh sb="4" eb="5">
      <t>とう</t>
    </rPh>
    <phoneticPr fontId="12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</si>
  <si>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2" type="Hiragana"/>
  </si>
  <si>
    <t>曲崎古墳群</t>
    <rPh sb="0" eb="1">
      <t>まがりさきこふんぐん</t>
    </rPh>
    <phoneticPr fontId="12" type="Hiragana"/>
  </si>
  <si>
    <t>ゾ ー ン</t>
    <phoneticPr fontId="2"/>
  </si>
  <si>
    <t>プ   ラ   ネ   タ    リ   ウ  ム</t>
    <phoneticPr fontId="2"/>
  </si>
  <si>
    <t>パスポート等</t>
    <rPh sb="5" eb="6">
      <t>トウ</t>
    </rPh>
    <phoneticPr fontId="2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</si>
  <si>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2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</si>
  <si>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8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</si>
  <si>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4" type="Hiragana"/>
  </si>
  <si>
    <t>旧リンガー（弟）住宅</t>
    <rPh sb="0" eb="1">
      <t>きゅう</t>
    </rPh>
    <rPh sb="6" eb="7">
      <t>おとうと</t>
    </rPh>
    <rPh sb="8" eb="10">
      <t>じゅうたく</t>
    </rPh>
    <phoneticPr fontId="4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</si>
  <si>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2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</si>
  <si>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2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</si>
  <si>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2"/>
  </si>
  <si>
    <t>中川橋</t>
    <rPh sb="0" eb="2">
      <t>ナカガワ</t>
    </rPh>
    <rPh sb="2" eb="3">
      <t>ハシ</t>
    </rPh>
    <phoneticPr fontId="2"/>
  </si>
  <si>
    <t>野島樹叢</t>
    <rPh sb="0" eb="2">
      <t>のじまじゅくさむら</t>
    </rPh>
    <phoneticPr fontId="12" type="Hiragana" alignment="distributed"/>
  </si>
  <si>
    <t>大音寺のイチョウ</t>
    <rPh sb="0" eb="1">
      <t>だいおんてら</t>
    </rPh>
    <phoneticPr fontId="12" type="Hiragana"/>
  </si>
  <si>
    <t>(注）</t>
    <phoneticPr fontId="2"/>
  </si>
  <si>
    <t>珠冠のまぬある</t>
    <rPh sb="0" eb="7">
      <t>しゅかん</t>
    </rPh>
    <phoneticPr fontId="12" type="Hiragana" alignment="noControl"/>
  </si>
  <si>
    <t>崇福寺鐘鼓楼</t>
    <rPh sb="0" eb="6">
      <t>　　　　　　しょうころう</t>
    </rPh>
    <phoneticPr fontId="12" type="Hiragana" alignment="distributed"/>
  </si>
  <si>
    <t>絹　本　著　色仏涅槃図</t>
    <rPh sb="0" eb="1">
      <t>けん</t>
    </rPh>
    <rPh sb="2" eb="3">
      <t>ぽん</t>
    </rPh>
    <rPh sb="4" eb="5">
      <t>ちゃく</t>
    </rPh>
    <rPh sb="6" eb="7">
      <t>しょく</t>
    </rPh>
    <phoneticPr fontId="12" type="Hiragana"/>
  </si>
  <si>
    <t>現川焼陶窯跡</t>
    <rPh sb="3" eb="4">
      <t>とうようせき</t>
    </rPh>
    <phoneticPr fontId="12" type="Hiragana"/>
  </si>
  <si>
    <t>即老和尚闍惟處</t>
    <rPh sb="4" eb="5">
      <t>じゃいしょ</t>
    </rPh>
    <phoneticPr fontId="12" type="Hiragana"/>
  </si>
  <si>
    <t>西川如見の墓</t>
    <rPh sb="2" eb="3">
      <t>じょけん</t>
    </rPh>
    <phoneticPr fontId="12" type="Hiragana"/>
  </si>
  <si>
    <t>古橋（中川橋）</t>
    <rPh sb="3" eb="6">
      <t>なかごばし</t>
    </rPh>
    <phoneticPr fontId="12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</si>
  <si>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2" type="Hiragana"/>
  </si>
  <si>
    <t>&lt;市指定天然記念物&gt;（24）</t>
    <rPh sb="1" eb="2">
      <t>し</t>
    </rPh>
    <rPh sb="2" eb="4">
      <t>してい</t>
    </rPh>
    <rPh sb="4" eb="6">
      <t>てんねん</t>
    </rPh>
    <rPh sb="6" eb="9">
      <t>きねんぶつ</t>
    </rPh>
    <phoneticPr fontId="12" type="Hiragana"/>
  </si>
  <si>
    <t>牧島のハマナツメ群落</t>
    <rPh sb="0" eb="2">
      <t>まきしま</t>
    </rPh>
    <rPh sb="8" eb="10">
      <t>ぐんらく</t>
    </rPh>
    <phoneticPr fontId="12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</si>
  <si>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2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</si>
  <si>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2" type="Hiragana"/>
  </si>
  <si>
    <t>長崎公園のトックリノキ（別名　ボトルツリー）</t>
    <rPh sb="0" eb="2">
      <t>ながさき</t>
    </rPh>
    <rPh sb="2" eb="4">
      <t>こうえん</t>
    </rPh>
    <phoneticPr fontId="12" type="Hiragana"/>
  </si>
  <si>
    <t>小ヶ倉ダム</t>
    <rPh sb="0" eb="1">
      <t>こ</t>
    </rPh>
    <rPh sb="2" eb="3">
      <t>くら</t>
    </rPh>
    <phoneticPr fontId="12" type="Hiragana"/>
  </si>
  <si>
    <t>（単位　人、点）</t>
    <rPh sb="1" eb="3">
      <t>タンイ</t>
    </rPh>
    <rPh sb="4" eb="5">
      <t>ヒト</t>
    </rPh>
    <rPh sb="6" eb="7">
      <t>テン</t>
    </rPh>
    <phoneticPr fontId="2"/>
  </si>
  <si>
    <t>木彫レリーフ「聖母子｣ほか</t>
    <rPh sb="0" eb="2">
      <t>もくちょう</t>
    </rPh>
    <rPh sb="7" eb="8">
      <t>せい</t>
    </rPh>
    <rPh sb="8" eb="10">
      <t>ぼし</t>
    </rPh>
    <phoneticPr fontId="12" type="Hiragana"/>
  </si>
  <si>
    <t xml:space="preserve">(1) </t>
    <phoneticPr fontId="2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</si>
  <si>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</si>
  <si>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</si>
  <si>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</si>
  <si>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</si>
  <si>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</si>
  <si>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2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</si>
  <si>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2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</si>
  <si>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2"/>
  </si>
  <si>
    <t>全　　日　　制</t>
    <rPh sb="0" eb="1">
      <t>ゼン</t>
    </rPh>
    <rPh sb="3" eb="4">
      <t>ヒ</t>
    </rPh>
    <rPh sb="6" eb="7">
      <t>セイ</t>
    </rPh>
    <phoneticPr fontId="2"/>
  </si>
  <si>
    <t>定　　時　　制</t>
    <rPh sb="0" eb="1">
      <t>サダム</t>
    </rPh>
    <rPh sb="3" eb="4">
      <t>トキ</t>
    </rPh>
    <rPh sb="6" eb="7">
      <t>セイ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</si>
  <si>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</si>
  <si>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通　　信　　制</t>
    <rPh sb="0" eb="1">
      <t>ツウ</t>
    </rPh>
    <rPh sb="3" eb="4">
      <t>シン</t>
    </rPh>
    <rPh sb="6" eb="7">
      <t>セイ</t>
    </rPh>
    <phoneticPr fontId="2"/>
  </si>
  <si>
    <t>生　　　徒　　　数</t>
    <rPh sb="0" eb="1">
      <t>ショウ</t>
    </rPh>
    <rPh sb="4" eb="5">
      <t>タダ</t>
    </rPh>
    <rPh sb="8" eb="9">
      <t>カズ</t>
    </rPh>
    <phoneticPr fontId="2"/>
  </si>
  <si>
    <t>定　　　時　　　制</t>
    <rPh sb="0" eb="1">
      <t>サダム</t>
    </rPh>
    <rPh sb="4" eb="5">
      <t>トキ</t>
    </rPh>
    <rPh sb="8" eb="9">
      <t>セイ</t>
    </rPh>
    <phoneticPr fontId="2"/>
  </si>
  <si>
    <t>全　　</t>
    <rPh sb="0" eb="1">
      <t>ゼン</t>
    </rPh>
    <phoneticPr fontId="2"/>
  </si>
  <si>
    <t xml:space="preserve">　　　　日　　　制 </t>
    <rPh sb="4" eb="5">
      <t>ニチ</t>
    </rPh>
    <rPh sb="8" eb="9">
      <t>セイ</t>
    </rPh>
    <phoneticPr fontId="2"/>
  </si>
  <si>
    <t>シーボルト妻子像　　 螺鈿合子</t>
    <rPh sb="11" eb="13">
      <t>らでん</t>
    </rPh>
    <phoneticPr fontId="12" type="Hiragana"/>
  </si>
  <si>
    <t>及　　　び</t>
    <rPh sb="0" eb="1">
      <t>オヨ</t>
    </rPh>
    <phoneticPr fontId="2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</si>
  <si>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2"/>
  </si>
  <si>
    <t>及　　　　　び</t>
    <rPh sb="0" eb="1">
      <t>オヨ</t>
    </rPh>
    <phoneticPr fontId="2"/>
  </si>
  <si>
    <t>(1)　教員数は通常課程と定時制課程のどちらかを本務としている。　　</t>
    <rPh sb="4" eb="6">
      <t>キョウイン</t>
    </rPh>
    <rPh sb="6" eb="7">
      <t>スウ</t>
    </rPh>
    <rPh sb="8" eb="10">
      <t>ツウジョウ</t>
    </rPh>
    <rPh sb="10" eb="12">
      <t>カテイ</t>
    </rPh>
    <rPh sb="13" eb="16">
      <t>テイジセイ</t>
    </rPh>
    <rPh sb="16" eb="18">
      <t>カテイ</t>
    </rPh>
    <rPh sb="24" eb="26">
      <t>ホンム</t>
    </rPh>
    <phoneticPr fontId="2"/>
  </si>
  <si>
    <t>(2)　通信制の生徒数は、他校との併修者、特科生は含まない。</t>
    <rPh sb="4" eb="7">
      <t>ツウシンセイ</t>
    </rPh>
    <rPh sb="8" eb="11">
      <t>セイトスウ</t>
    </rPh>
    <rPh sb="13" eb="15">
      <t>タコウ</t>
    </rPh>
    <rPh sb="17" eb="18">
      <t>ヘイ</t>
    </rPh>
    <rPh sb="18" eb="19">
      <t>オサム</t>
    </rPh>
    <rPh sb="19" eb="20">
      <t>シャ</t>
    </rPh>
    <rPh sb="21" eb="23">
      <t>トッカ</t>
    </rPh>
    <rPh sb="23" eb="24">
      <t>ショウ</t>
    </rPh>
    <rPh sb="25" eb="26">
      <t>フク</t>
    </rPh>
    <phoneticPr fontId="2"/>
  </si>
  <si>
    <t>(3)　学校数の（　）数は分校の再掲であり、全日制と定時制の併設校は１校として数えた。</t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</si>
  <si>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</si>
  <si>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2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</si>
  <si>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2" type="Hiragana"/>
  </si>
  <si>
    <t>出津教会堂</t>
    <rPh sb="0" eb="1">
      <t>しゅつ</t>
    </rPh>
    <rPh sb="1" eb="2">
      <t>つ</t>
    </rPh>
    <rPh sb="2" eb="5">
      <t>きょうかいどう</t>
    </rPh>
    <phoneticPr fontId="12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</si>
  <si>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2" type="Hiragana"/>
  </si>
  <si>
    <t>料亭富貴楼</t>
    <rPh sb="0" eb="2">
      <t>りょうてい</t>
    </rPh>
    <rPh sb="2" eb="4">
      <t>ふうき</t>
    </rPh>
    <rPh sb="4" eb="5">
      <t>ろう</t>
    </rPh>
    <phoneticPr fontId="4" type="Hiragana"/>
  </si>
  <si>
    <t>月別</t>
    <rPh sb="0" eb="2">
      <t>ツキベツ</t>
    </rPh>
    <phoneticPr fontId="2"/>
  </si>
  <si>
    <t>貸出点数</t>
    <rPh sb="0" eb="2">
      <t>カシダシ</t>
    </rPh>
    <rPh sb="2" eb="4">
      <t>テンスウ</t>
    </rPh>
    <phoneticPr fontId="2"/>
  </si>
  <si>
    <t>資料点数</t>
    <rPh sb="0" eb="2">
      <t>シリョウ</t>
    </rPh>
    <rPh sb="2" eb="4">
      <t>テンスウ</t>
    </rPh>
    <phoneticPr fontId="2"/>
  </si>
  <si>
    <t>２４年</t>
  </si>
  <si>
    <t>２４年　</t>
  </si>
  <si>
    <t>　　平　　成　</t>
    <rPh sb="2" eb="3">
      <t>ヒラ</t>
    </rPh>
    <rPh sb="5" eb="6">
      <t>セイ</t>
    </rPh>
    <phoneticPr fontId="2"/>
  </si>
  <si>
    <t>崇福寺第一峰門</t>
    <rPh sb="3" eb="4">
      <t>だいいっぽうもん</t>
    </rPh>
    <phoneticPr fontId="12" type="Hiragana"/>
  </si>
  <si>
    <t>旧出津救助院（内、鰯網工場）</t>
    <rPh sb="0" eb="1">
      <t>きゅう</t>
    </rPh>
    <rPh sb="1" eb="3">
      <t>でづ</t>
    </rPh>
    <rPh sb="3" eb="5">
      <t>きゅうじょ</t>
    </rPh>
    <rPh sb="5" eb="6">
      <t>いん</t>
    </rPh>
    <rPh sb="7" eb="8">
      <t>うち</t>
    </rPh>
    <rPh sb="9" eb="10">
      <t>いわし</t>
    </rPh>
    <rPh sb="10" eb="11">
      <t>あみ</t>
    </rPh>
    <rPh sb="11" eb="13">
      <t>こうじょう</t>
    </rPh>
    <phoneticPr fontId="12" type="Hiragana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</si>
  <si>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</si>
  <si>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</si>
  <si>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</si>
  <si>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2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</si>
  <si>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2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</si>
  <si>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2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</si>
  <si>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2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</si>
  <si>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</si>
  <si>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2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</si>
  <si>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</si>
  <si>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2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</si>
  <si>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2"/>
  </si>
  <si>
    <t>　　び　　　文　　　化</t>
    <phoneticPr fontId="2"/>
  </si>
  <si>
    <t>資料　　市内短期大学</t>
    <rPh sb="0" eb="2">
      <t>シリョウ</t>
    </rPh>
    <rPh sb="4" eb="6">
      <t>シナイ</t>
    </rPh>
    <rPh sb="6" eb="8">
      <t>タンキ</t>
    </rPh>
    <rPh sb="8" eb="10">
      <t>ダイガク</t>
    </rPh>
    <phoneticPr fontId="2"/>
  </si>
  <si>
    <t>　長崎県在住の小・中学生は無料</t>
    <rPh sb="1" eb="4">
      <t>ナガサキケン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2"/>
  </si>
  <si>
    <t>長崎県在住の小・中学生は無料</t>
    <rPh sb="0" eb="3">
      <t>ナガサキケン</t>
    </rPh>
    <rPh sb="3" eb="5">
      <t>ザイジュウ</t>
    </rPh>
    <rPh sb="6" eb="7">
      <t>ショウ</t>
    </rPh>
    <rPh sb="8" eb="9">
      <t>チュウ</t>
    </rPh>
    <rPh sb="9" eb="11">
      <t>ガクセイ</t>
    </rPh>
    <rPh sb="12" eb="14">
      <t>ムリョウ</t>
    </rPh>
    <phoneticPr fontId="2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</si>
  <si>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2"/>
  </si>
  <si>
    <t>　　　　　（注）　１． 文化ホールのその他には、音楽室、会議室、和室、リハーサル室を含む。　</t>
    <phoneticPr fontId="2"/>
  </si>
  <si>
    <r>
      <rPr>
        <sz val="8"/>
        <color indexed="9"/>
        <rFont val="ＭＳ Ｐ明朝"/>
        <family val="1"/>
        <charset val="128"/>
      </rPr>
      <t>　　　　　（注）　</t>
    </r>
    <r>
      <rPr>
        <sz val="8"/>
        <rFont val="ＭＳ Ｐ明朝"/>
        <family val="1"/>
        <charset val="128"/>
      </rPr>
      <t>２． 市民体育館のその他には、スポーツ教室、会議室を含む。</t>
    </r>
    <phoneticPr fontId="2"/>
  </si>
  <si>
    <t>　　　　　２５年　</t>
  </si>
  <si>
    <t>２５年</t>
  </si>
  <si>
    <t>２５年　</t>
  </si>
  <si>
    <t>3（90）</t>
  </si>
  <si>
    <t>２３年度</t>
  </si>
  <si>
    <t>２４年度</t>
  </si>
  <si>
    <t>　　  　 ２４年</t>
  </si>
  <si>
    <t>-</t>
    <phoneticPr fontId="2"/>
  </si>
  <si>
    <t>県民ギャラリー</t>
    <rPh sb="0" eb="2">
      <t>ケンミン</t>
    </rPh>
    <phoneticPr fontId="2"/>
  </si>
  <si>
    <t>心田庵</t>
    <rPh sb="0" eb="1">
      <t>こころ</t>
    </rPh>
    <rPh sb="1" eb="2">
      <t>た</t>
    </rPh>
    <rPh sb="2" eb="3">
      <t>あん</t>
    </rPh>
    <phoneticPr fontId="12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</si>
  <si>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2" type="Hiragana"/>
  </si>
  <si>
    <t>-</t>
    <phoneticPr fontId="2"/>
  </si>
  <si>
    <t>中央公民館
研修室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9">
      <t>ケンシュウシツ</t>
    </rPh>
    <phoneticPr fontId="2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</si>
  <si>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</si>
  <si>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　本表は、毎年５月１日現在で調査される学校基本調査（基幹統計）の結果で、長崎市内各種・専修学校の概況を掲げたものである。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0" eb="42">
      <t>カクシュ</t>
    </rPh>
    <rPh sb="43" eb="45">
      <t>センシュウ</t>
    </rPh>
    <rPh sb="45" eb="47">
      <t>ガッコウ</t>
    </rPh>
    <rPh sb="48" eb="50">
      <t>ガイキョウ</t>
    </rPh>
    <rPh sb="51" eb="52">
      <t>カカ</t>
    </rPh>
    <phoneticPr fontId="2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</si>
  <si>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2"/>
  </si>
  <si>
    <t xml:space="preserve">国認定　計　4  </t>
    <rPh sb="0" eb="1">
      <t>くに</t>
    </rPh>
    <rPh sb="1" eb="3">
      <t>にんてい</t>
    </rPh>
    <rPh sb="4" eb="5">
      <t>けい</t>
    </rPh>
    <phoneticPr fontId="12" type="Hiragana"/>
  </si>
  <si>
    <t>２５年度</t>
  </si>
  <si>
    <t>　　  　 ２５年</t>
  </si>
  <si>
    <t>　</t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</si>
  <si>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2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</si>
  <si>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2" type="Hiragana"/>
  </si>
  <si>
    <t>端島炭坑跡</t>
    <rPh sb="0" eb="2">
      <t>はしま</t>
    </rPh>
    <rPh sb="2" eb="4">
      <t>たんこう</t>
    </rPh>
    <rPh sb="4" eb="5">
      <t>あと</t>
    </rPh>
    <phoneticPr fontId="12" type="Hiragana"/>
  </si>
  <si>
    <t>高島炭鉱跡</t>
    <rPh sb="0" eb="2">
      <t>たかしま</t>
    </rPh>
    <rPh sb="2" eb="4">
      <t>たんこう</t>
    </rPh>
    <rPh sb="4" eb="5">
      <t>あと</t>
    </rPh>
    <phoneticPr fontId="12" type="Hiragana"/>
  </si>
  <si>
    <t>聖福寺　４棟</t>
    <rPh sb="0" eb="1">
      <t>せい</t>
    </rPh>
    <rPh sb="5" eb="6">
      <t>とう</t>
    </rPh>
    <phoneticPr fontId="12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</si>
  <si>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2" type="Hiragana"/>
  </si>
  <si>
    <t>天王殿</t>
    <rPh sb="0" eb="1">
      <t>てん</t>
    </rPh>
    <rPh sb="1" eb="2">
      <t>おう</t>
    </rPh>
    <rPh sb="2" eb="3">
      <t>でん</t>
    </rPh>
    <phoneticPr fontId="12" type="Hiragana"/>
  </si>
  <si>
    <t>鐘楼</t>
    <rPh sb="0" eb="1">
      <t>かね</t>
    </rPh>
    <rPh sb="1" eb="2">
      <t>ろう</t>
    </rPh>
    <phoneticPr fontId="12" type="Hiragana"/>
  </si>
  <si>
    <t>山門</t>
    <rPh sb="0" eb="2">
      <t>さんもん</t>
    </rPh>
    <phoneticPr fontId="12" type="Hiragana"/>
  </si>
  <si>
    <t>２４年度　</t>
    <rPh sb="3" eb="4">
      <t>ド</t>
    </rPh>
    <phoneticPr fontId="2"/>
  </si>
  <si>
    <t>２５年度　</t>
    <rPh sb="3" eb="4">
      <t>ド</t>
    </rPh>
    <phoneticPr fontId="2"/>
  </si>
  <si>
    <t>　　　原爆資料館、男女共同参画推進センター、地球市民ひろば、もりまちハートセンター、三重地区市民センター、</t>
    <rPh sb="3" eb="5">
      <t>ゲンバク</t>
    </rPh>
    <rPh sb="5" eb="8">
      <t>シリョウカン</t>
    </rPh>
    <rPh sb="9" eb="11">
      <t>ダンジョ</t>
    </rPh>
    <rPh sb="11" eb="13">
      <t>キョウドウ</t>
    </rPh>
    <rPh sb="13" eb="15">
      <t>サンカク</t>
    </rPh>
    <rPh sb="15" eb="17">
      <t>スイシン</t>
    </rPh>
    <rPh sb="22" eb="24">
      <t>チキュウ</t>
    </rPh>
    <rPh sb="24" eb="26">
      <t>シミン</t>
    </rPh>
    <rPh sb="42" eb="44">
      <t>ミエ</t>
    </rPh>
    <rPh sb="44" eb="46">
      <t>チク</t>
    </rPh>
    <rPh sb="46" eb="48">
      <t>シミン</t>
    </rPh>
    <phoneticPr fontId="2"/>
  </si>
  <si>
    <t>　　　野母崎文化センター、高島ふれあいセンター、ヴィラ・オリンピカ伊王島、琴海文化センター、琴海南部文化センター、</t>
    <rPh sb="3" eb="6">
      <t>ノモザキ</t>
    </rPh>
    <rPh sb="6" eb="8">
      <t>ブンカ</t>
    </rPh>
    <rPh sb="13" eb="15">
      <t>タカシマ</t>
    </rPh>
    <rPh sb="33" eb="36">
      <t>イオウジマ</t>
    </rPh>
    <rPh sb="37" eb="39">
      <t>キンカイ</t>
    </rPh>
    <rPh sb="39" eb="41">
      <t>ブンカ</t>
    </rPh>
    <rPh sb="46" eb="48">
      <t>キンカイ</t>
    </rPh>
    <rPh sb="48" eb="50">
      <t>ナンブ</t>
    </rPh>
    <rPh sb="50" eb="52">
      <t>ブンカ</t>
    </rPh>
    <phoneticPr fontId="2"/>
  </si>
  <si>
    <t>　　　　　２６年　</t>
  </si>
  <si>
    <t>２６年</t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</si>
  <si>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</si>
  <si>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</si>
  <si>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（注）　この表は、市立図書館、香焼図書館、市内公民館（26ヵ所）、市内ふれあいセンター（16ヵ所）、永井隆記念館、</t>
    <rPh sb="33" eb="35">
      <t>シナイ</t>
    </rPh>
    <rPh sb="47" eb="48">
      <t>ショ</t>
    </rPh>
    <rPh sb="50" eb="52">
      <t>ナガイ</t>
    </rPh>
    <rPh sb="52" eb="53">
      <t>タカシ</t>
    </rPh>
    <rPh sb="53" eb="55">
      <t>キネン</t>
    </rPh>
    <rPh sb="55" eb="56">
      <t>カン</t>
    </rPh>
    <phoneticPr fontId="2"/>
  </si>
  <si>
    <t>　　　資料点数は、図書・雑誌・視聴覚資料等の全ての総数となっている。</t>
    <rPh sb="3" eb="5">
      <t>シリョウ</t>
    </rPh>
    <rPh sb="5" eb="7">
      <t>テンスウ</t>
    </rPh>
    <rPh sb="9" eb="11">
      <t>トショ</t>
    </rPh>
    <rPh sb="12" eb="14">
      <t>ザッシ</t>
    </rPh>
    <rPh sb="15" eb="18">
      <t>シチョウカク</t>
    </rPh>
    <rPh sb="18" eb="20">
      <t>シリョウ</t>
    </rPh>
    <rPh sb="20" eb="21">
      <t>トウ</t>
    </rPh>
    <rPh sb="22" eb="23">
      <t>スベ</t>
    </rPh>
    <rPh sb="25" eb="27">
      <t>ソウスウ</t>
    </rPh>
    <phoneticPr fontId="2"/>
  </si>
  <si>
    <t>&lt;国指定重要文化財&gt;（31）</t>
    <rPh sb="1" eb="2">
      <t>くに</t>
    </rPh>
    <rPh sb="2" eb="4">
      <t>してい</t>
    </rPh>
    <rPh sb="4" eb="6">
      <t>じゅうよう</t>
    </rPh>
    <rPh sb="6" eb="9">
      <t>ぶんかざい</t>
    </rPh>
    <phoneticPr fontId="12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</si>
  <si>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2" type="Hiragana"/>
  </si>
  <si>
    <t>２４年度　</t>
    <phoneticPr fontId="2"/>
  </si>
  <si>
    <t>２５年度　</t>
    <phoneticPr fontId="2"/>
  </si>
  <si>
    <t>２６年度　</t>
    <phoneticPr fontId="2"/>
  </si>
  <si>
    <t>-</t>
    <phoneticPr fontId="2"/>
  </si>
  <si>
    <t>-</t>
    <phoneticPr fontId="2"/>
  </si>
  <si>
    <t>　　　　　　２４　　年　　度　</t>
    <phoneticPr fontId="2"/>
  </si>
  <si>
    <t>　　　　　　２５　　年　　度　</t>
    <phoneticPr fontId="2"/>
  </si>
  <si>
    <t>　　　　　　２６　　年　　度　</t>
    <phoneticPr fontId="2"/>
  </si>
  <si>
    <t>２６年度</t>
  </si>
  <si>
    <t>&lt;市指定史跡&gt;（40）</t>
    <rPh sb="1" eb="2">
      <t>し</t>
    </rPh>
    <rPh sb="2" eb="4">
      <t>してい</t>
    </rPh>
    <rPh sb="4" eb="6">
      <t>しせき</t>
    </rPh>
    <phoneticPr fontId="12" type="Hiragana"/>
  </si>
  <si>
    <t>&lt;県指定有形文化財&gt;（34）</t>
    <rPh sb="1" eb="2">
      <t>けん</t>
    </rPh>
    <rPh sb="2" eb="4">
      <t>してい</t>
    </rPh>
    <rPh sb="4" eb="6">
      <t>ゆうけい</t>
    </rPh>
    <rPh sb="6" eb="9">
      <t>ぶんかざい</t>
    </rPh>
    <phoneticPr fontId="12" type="Hiragana"/>
  </si>
  <si>
    <t xml:space="preserve">県指定　計　68  </t>
    <rPh sb="0" eb="1">
      <t>けん</t>
    </rPh>
    <rPh sb="1" eb="3">
      <t>してい</t>
    </rPh>
    <rPh sb="4" eb="5">
      <t>けい</t>
    </rPh>
    <phoneticPr fontId="12" type="Hiragana"/>
  </si>
  <si>
    <t>&lt;記録作成等の措置を講ずべき無形文化財&gt;（1）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6" eb="19">
      <t>ぶんかざい</t>
    </rPh>
    <phoneticPr fontId="12" type="Hiragana"/>
  </si>
  <si>
    <t>明清楽</t>
    <rPh sb="0" eb="1">
      <t>めい</t>
    </rPh>
    <rPh sb="1" eb="2">
      <t>しん</t>
    </rPh>
    <rPh sb="2" eb="3">
      <t>らく</t>
    </rPh>
    <phoneticPr fontId="12" type="Hiragana"/>
  </si>
  <si>
    <t>料亭春海</t>
    <rPh sb="0" eb="2">
      <t>りょうてい</t>
    </rPh>
    <rPh sb="2" eb="4">
      <t>はるみ</t>
    </rPh>
    <phoneticPr fontId="12" type="Hiragana"/>
  </si>
  <si>
    <t>&lt;登録有形文化財&gt;（29）</t>
    <rPh sb="1" eb="3">
      <t>とうろく</t>
    </rPh>
    <rPh sb="3" eb="5">
      <t>ゆうけい</t>
    </rPh>
    <rPh sb="5" eb="8">
      <t>ぶんかざい</t>
    </rPh>
    <phoneticPr fontId="12" type="Hiragana"/>
  </si>
  <si>
    <t>　　　　　２５年　</t>
    <phoneticPr fontId="2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</si>
  <si>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2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</si>
  <si>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2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</si>
  <si>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2"/>
  </si>
  <si>
    <t>２６年度　</t>
    <rPh sb="3" eb="4">
      <t>ド</t>
    </rPh>
    <phoneticPr fontId="2"/>
  </si>
  <si>
    <t>野母の盆踊</t>
    <rPh sb="0" eb="1">
      <t>の</t>
    </rPh>
    <rPh sb="1" eb="2">
      <t>はは</t>
    </rPh>
    <rPh sb="3" eb="5">
      <t>ぼんおど</t>
    </rPh>
    <phoneticPr fontId="12" type="Hiragana"/>
  </si>
  <si>
    <t>龍踊</t>
    <rPh sb="0" eb="1">
      <t>りゅう</t>
    </rPh>
    <rPh sb="1" eb="2">
      <t>おど</t>
    </rPh>
    <phoneticPr fontId="12" type="Hiragana"/>
  </si>
  <si>
    <t>竹ン芸</t>
    <rPh sb="0" eb="1">
      <t>たけ</t>
    </rPh>
    <rPh sb="2" eb="3">
      <t>げい</t>
    </rPh>
    <phoneticPr fontId="12" type="Hiragana"/>
  </si>
  <si>
    <t xml:space="preserve">   学校数の（　）数は分校の再掲である。</t>
    <rPh sb="3" eb="5">
      <t>ガッコウ</t>
    </rPh>
    <rPh sb="5" eb="6">
      <t>スウ</t>
    </rPh>
    <rPh sb="10" eb="11">
      <t>スウ</t>
    </rPh>
    <rPh sb="12" eb="14">
      <t>ブンコウ</t>
    </rPh>
    <rPh sb="15" eb="17">
      <t>サイケイ</t>
    </rPh>
    <phoneticPr fontId="2"/>
  </si>
  <si>
    <t>　　　　　　　　　　　園</t>
    <rPh sb="11" eb="12">
      <t>エン</t>
    </rPh>
    <phoneticPr fontId="2"/>
  </si>
  <si>
    <t>　　　　　児　　　　　　　　　　　　　　　　　　　数</t>
    <rPh sb="5" eb="6">
      <t>ジ</t>
    </rPh>
    <rPh sb="25" eb="26">
      <t>スウ</t>
    </rPh>
    <phoneticPr fontId="2"/>
  </si>
  <si>
    <t>(単位　人、日、％)</t>
    <rPh sb="1" eb="3">
      <t>タンイ</t>
    </rPh>
    <rPh sb="4" eb="5">
      <t>ヒト</t>
    </rPh>
    <rPh sb="6" eb="7">
      <t>ニチ</t>
    </rPh>
    <phoneticPr fontId="2"/>
  </si>
  <si>
    <t>利用日数</t>
    <phoneticPr fontId="2"/>
  </si>
  <si>
    <t>利用者数</t>
    <phoneticPr fontId="2"/>
  </si>
  <si>
    <t>利用可能
日数</t>
    <phoneticPr fontId="2"/>
  </si>
  <si>
    <t>稼働率</t>
    <phoneticPr fontId="2"/>
  </si>
  <si>
    <t>稼働率</t>
    <rPh sb="0" eb="2">
      <t>カドウ</t>
    </rPh>
    <rPh sb="2" eb="3">
      <t>リツ</t>
    </rPh>
    <phoneticPr fontId="2"/>
  </si>
  <si>
    <t>　　利　　　　用　　　　比　　　　率</t>
    <rPh sb="12" eb="13">
      <t>ヒ</t>
    </rPh>
    <rPh sb="17" eb="18">
      <t>リツ</t>
    </rPh>
    <phoneticPr fontId="2"/>
  </si>
  <si>
    <t>音楽関係</t>
    <phoneticPr fontId="2"/>
  </si>
  <si>
    <t>演劇関係</t>
    <rPh sb="0" eb="2">
      <t>エンゲキ</t>
    </rPh>
    <rPh sb="2" eb="4">
      <t>カンケイ</t>
    </rPh>
    <phoneticPr fontId="2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</si>
  <si>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2"/>
  </si>
  <si>
    <t>　　　　高等学校卒業後の状況　　（Ⅱ）</t>
    <rPh sb="4" eb="6">
      <t>コウトウ</t>
    </rPh>
    <rPh sb="6" eb="8">
      <t>ガッコウ</t>
    </rPh>
    <rPh sb="8" eb="11">
      <t>ソツギョウゴ</t>
    </rPh>
    <rPh sb="12" eb="14">
      <t>ジョウキョウ</t>
    </rPh>
    <phoneticPr fontId="2"/>
  </si>
  <si>
    <t>その１　　　幼　　　　稚　　　　園　　　　</t>
    <rPh sb="6" eb="7">
      <t>ヨウ</t>
    </rPh>
    <phoneticPr fontId="2"/>
  </si>
  <si>
    <t>　　　　の　　　　概　　　　況</t>
    <rPh sb="9" eb="10">
      <t>オオムネ</t>
    </rPh>
    <rPh sb="14" eb="15">
      <t>キョウ</t>
    </rPh>
    <phoneticPr fontId="2"/>
  </si>
  <si>
    <t>その２　　　幼　　保　　連　　携　　型　　認　　定　　　　</t>
    <rPh sb="6" eb="7">
      <t>ヨウ</t>
    </rPh>
    <phoneticPr fontId="2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</si>
  <si>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2"/>
  </si>
  <si>
    <t>　　  　 ２６年</t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</si>
  <si>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2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</si>
  <si>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2" type="Hiragana"/>
  </si>
  <si>
    <t>選択文化財</t>
    <rPh sb="0" eb="2">
      <t>センタク</t>
    </rPh>
    <rPh sb="2" eb="5">
      <t>ブンカザイ</t>
    </rPh>
    <phoneticPr fontId="19"/>
  </si>
  <si>
    <t>紙本著色唐蘭館の図</t>
    <rPh sb="2" eb="3">
      <t>ちゃく</t>
    </rPh>
    <rPh sb="3" eb="4">
      <t>しょく</t>
    </rPh>
    <phoneticPr fontId="12" type="Hiragana"/>
  </si>
  <si>
    <t>野母の盆踊り</t>
    <rPh sb="0" eb="2">
      <t>ノモ</t>
    </rPh>
    <rPh sb="3" eb="5">
      <t>ボンオド</t>
    </rPh>
    <phoneticPr fontId="2"/>
  </si>
  <si>
    <t>竹ン芸</t>
    <rPh sb="0" eb="1">
      <t>タケ</t>
    </rPh>
    <rPh sb="2" eb="3">
      <t>ゲイ</t>
    </rPh>
    <phoneticPr fontId="2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</si>
  <si>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2"/>
  </si>
  <si>
    <t>　化　財　一　覧</t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</si>
  <si>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</si>
  <si>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S48.12.28</t>
    <phoneticPr fontId="12" type="Hiragana"/>
  </si>
  <si>
    <r>
      <t>S28.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</si>
  <si>
    <r>
      <t>T12.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</si>
  <si>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</si>
  <si>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t>S50．12.　5</t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</si>
  <si>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</si>
  <si>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〃</t>
    <phoneticPr fontId="12" type="Hiragana"/>
  </si>
  <si>
    <r>
      <t>S26.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</si>
  <si>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</si>
  <si>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S40.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5.31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</si>
  <si>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</si>
  <si>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S49.10.15</t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</si>
  <si>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</si>
  <si>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S45.  6.  8</t>
    <phoneticPr fontId="12" type="Hiragana"/>
  </si>
  <si>
    <r>
      <t>S10.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</si>
  <si>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</si>
  <si>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t>S51.12.15</t>
    <phoneticPr fontId="12" type="Hiragana"/>
  </si>
  <si>
    <t>S47.  8.  5</t>
    <phoneticPr fontId="19"/>
  </si>
  <si>
    <t>H26. 3.25</t>
    <phoneticPr fontId="12" type="Hiragana"/>
  </si>
  <si>
    <t xml:space="preserve">H15.  2.20 </t>
    <phoneticPr fontId="19"/>
  </si>
  <si>
    <r>
      <t>S52</t>
    </r>
    <r>
      <rPr>
        <sz val="7.5"/>
        <color indexed="9"/>
        <rFont val="ＭＳ Ｐ明朝"/>
        <family val="1"/>
        <charset val="128"/>
      </rPr>
      <t>.0</t>
    </r>
    <r>
      <rPr>
        <sz val="7.5"/>
        <rFont val="ＭＳ Ｐ明朝"/>
        <family val="1"/>
        <charset val="128"/>
      </rPr>
      <t>3.25</t>
    </r>
    <phoneticPr fontId="12" type="Hiragana"/>
  </si>
  <si>
    <t>H27.  3.  2</t>
    <phoneticPr fontId="19"/>
  </si>
  <si>
    <t>S10.12.13</t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</si>
  <si>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</si>
  <si>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</si>
  <si>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3.20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</si>
  <si>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</si>
  <si>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〃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</si>
  <si>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</si>
  <si>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t>S53.12.20</t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</si>
  <si>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</si>
  <si>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S27.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</si>
  <si>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</si>
  <si>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t>ケンペル、ツュンベリー記念碑</t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</si>
  <si>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5.10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</si>
  <si>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</si>
  <si>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t>長崎市南山手伝統的建造物群保存地区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</si>
  <si>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</si>
  <si>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7.15</t>
    </r>
    <phoneticPr fontId="12" type="Hiragana"/>
  </si>
  <si>
    <r>
      <t>S36.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</si>
  <si>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t>S36.11.24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</si>
  <si>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</si>
  <si>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</si>
  <si>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</si>
  <si>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Ｈ元.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rPh sb="1" eb="2">
      <t>がん</t>
    </rPh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</si>
  <si>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9.10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</si>
  <si>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6.11</t>
    </r>
    <phoneticPr fontId="12" type="Hiragana"/>
  </si>
  <si>
    <t xml:space="preserve">国選定　計　3  </t>
    <phoneticPr fontId="12" type="Hiragana"/>
  </si>
  <si>
    <r>
      <t>H10.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</si>
  <si>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S60.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9.20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</si>
  <si>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6.20</t>
    </r>
    <phoneticPr fontId="12" type="Hiragana"/>
  </si>
  <si>
    <t>S38.10.30</t>
    <phoneticPr fontId="12" type="Hiragana"/>
  </si>
  <si>
    <r>
      <t>H11.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</si>
  <si>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5.15</t>
    </r>
    <phoneticPr fontId="12" type="Hiragana"/>
  </si>
  <si>
    <t>S39.10.16</t>
    <phoneticPr fontId="12" type="Hiragana"/>
  </si>
  <si>
    <r>
      <t>H12.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</si>
  <si>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</si>
  <si>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4.18</t>
    </r>
    <phoneticPr fontId="12" type="Hiragana"/>
  </si>
  <si>
    <r>
      <t>H16.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</si>
  <si>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H10.10.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</si>
  <si>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</si>
  <si>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</si>
  <si>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H10.12.11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</si>
  <si>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</si>
  <si>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t>フィリップ・フランツ・フォン・</t>
    <phoneticPr fontId="12" type="Hiragana"/>
  </si>
  <si>
    <r>
      <t>S33.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</si>
  <si>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天井絵</t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</si>
  <si>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</si>
  <si>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H12.12.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</si>
  <si>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S34.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</si>
  <si>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</si>
  <si>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r>
      <t>H14.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2.14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</si>
  <si>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</si>
  <si>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</si>
  <si>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3.18</t>
    </r>
    <phoneticPr fontId="12" type="Hiragana"/>
  </si>
  <si>
    <t>シーボルト処方箋     シーボルト書状</t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</si>
  <si>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</si>
  <si>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r>
      <rPr>
        <sz val="11"/>
        <rFont val="ＭＳ Ｐゴシック"/>
        <family val="3"/>
        <charset val="128"/>
      </rPr>
      <t/>
    </r>
  </si>
  <si>
    <t>シーボルト名刺       ポンペ書状他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</si>
  <si>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 xml:space="preserve">7.13 </t>
    </r>
    <phoneticPr fontId="12" type="Hiragana"/>
  </si>
  <si>
    <t>H17.11.10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</si>
  <si>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</si>
  <si>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</si>
  <si>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4.10</t>
    </r>
    <phoneticPr fontId="12" type="Hiragana"/>
  </si>
  <si>
    <t>H19.10.22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</si>
  <si>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1.10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</si>
  <si>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3.19</t>
    </r>
    <phoneticPr fontId="12" type="Hiragana"/>
  </si>
  <si>
    <r>
      <t>S37.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3.28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</si>
  <si>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7.23</t>
    </r>
    <phoneticPr fontId="12" type="Hiragana"/>
  </si>
  <si>
    <t>デジマノキ</t>
    <phoneticPr fontId="12" type="Hiragana"/>
  </si>
  <si>
    <r>
      <t>H25.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2.27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</si>
  <si>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6.29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</si>
  <si>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</si>
  <si>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</si>
  <si>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H19.12.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</si>
  <si>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6.28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</si>
  <si>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</si>
  <si>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</si>
  <si>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6.30</t>
    </r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</si>
  <si>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</si>
  <si>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</si>
  <si>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t>H10.12.25</t>
    <phoneticPr fontId="12" type="Hiragana"/>
  </si>
  <si>
    <r>
      <t>S58.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</si>
  <si>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2.15</t>
    </r>
    <phoneticPr fontId="12" type="Hiragana"/>
  </si>
  <si>
    <t>H15.12.25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</si>
  <si>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4.21</t>
    </r>
    <phoneticPr fontId="12" type="Hiragana"/>
  </si>
  <si>
    <t>　　　〃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</si>
  <si>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</si>
  <si>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1.16</t>
    </r>
    <phoneticPr fontId="12" type="Hiragana"/>
  </si>
  <si>
    <t>プラケット｢ピエタ｣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</si>
  <si>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2.28</t>
    </r>
    <phoneticPr fontId="12" type="Hiragana"/>
  </si>
  <si>
    <r>
      <t>S56.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</si>
  <si>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6.15</t>
    </r>
    <phoneticPr fontId="12" type="Hiragana"/>
  </si>
  <si>
    <t>H21.  4.28</t>
    <phoneticPr fontId="12" type="Hiragana"/>
  </si>
  <si>
    <r>
      <t>H20.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</si>
  <si>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</si>
  <si>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7.18</t>
    </r>
    <phoneticPr fontId="12" type="Hiragana"/>
  </si>
  <si>
    <t>H21.  7.10</t>
    <phoneticPr fontId="12" type="Hiragana"/>
  </si>
  <si>
    <t>H22.12.24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</si>
  <si>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3.15</t>
    </r>
    <phoneticPr fontId="12" type="Hiragana"/>
  </si>
  <si>
    <t>H21. 11. 2</t>
    <phoneticPr fontId="12" type="Hiragana"/>
  </si>
  <si>
    <t>H23.11.29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</si>
  <si>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</si>
  <si>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</si>
  <si>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</si>
  <si>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t>H26.　9.18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</si>
  <si>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1.25</t>
    </r>
    <phoneticPr fontId="12" type="Hiragana"/>
  </si>
  <si>
    <r>
      <t>（Ｈ20.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4.30鏧子、太鼓追加指定）</t>
    </r>
    <rPh sb="10" eb="15">
      <t>けいす　たいこ</t>
    </rPh>
    <phoneticPr fontId="12" type="Hiragana"/>
  </si>
  <si>
    <t>S49.  6.18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</si>
  <si>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7.22</t>
    </r>
    <phoneticPr fontId="12" type="Hiragana"/>
  </si>
  <si>
    <t>S43.11.20</t>
    <phoneticPr fontId="12" type="Hiragana"/>
  </si>
  <si>
    <r>
      <t>Ｈ27.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3.26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</si>
  <si>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9.30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</si>
  <si>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6.26</t>
    </r>
    <phoneticPr fontId="12" type="Hiragana"/>
  </si>
  <si>
    <r>
      <t>H13.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2.26</t>
    </r>
    <phoneticPr fontId="12" type="Hiragana"/>
  </si>
  <si>
    <t>S46.10.21</t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</si>
  <si>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</si>
  <si>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S50.　6.26</t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</si>
  <si>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</si>
  <si>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</si>
  <si>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</si>
  <si>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6.10</t>
    </r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</si>
  <si>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</si>
  <si>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t>S53.  3.20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</si>
  <si>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</si>
  <si>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</si>
  <si>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T11.10.12</t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</si>
  <si>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</si>
  <si>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</si>
  <si>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t>S54.  5.10</t>
    <phoneticPr fontId="12" type="Hiragana"/>
  </si>
  <si>
    <r>
      <t>H21.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</si>
  <si>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H23.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</si>
  <si>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H16.  6.  3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</si>
  <si>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4.12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</si>
  <si>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2.24</t>
    </r>
    <phoneticPr fontId="12" type="Hiragana"/>
  </si>
  <si>
    <t>H17.  8.22</t>
    <phoneticPr fontId="12" type="Hiragana"/>
  </si>
  <si>
    <t>S53.12.21</t>
    <phoneticPr fontId="12" type="Hiragana"/>
  </si>
  <si>
    <r>
      <t>H27.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2.19</t>
    </r>
    <phoneticPr fontId="12" type="Hiragana"/>
  </si>
  <si>
    <r>
      <t>S45.10.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</si>
  <si>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S61.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1.31</t>
    </r>
    <phoneticPr fontId="12" type="Hiragana"/>
  </si>
  <si>
    <r>
      <t>S49.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</si>
  <si>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魚の町の傘鉾飾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</si>
  <si>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7.24</t>
    </r>
    <phoneticPr fontId="12" type="Hiragana"/>
  </si>
  <si>
    <r>
      <t>H24.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</si>
  <si>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H26.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3.18</t>
    </r>
    <phoneticPr fontId="12" type="Hiragana"/>
  </si>
  <si>
    <r>
      <t>S59.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9.18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</si>
  <si>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</si>
  <si>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r>
      <t>H26.10.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</si>
  <si>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</si>
  <si>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H18.  1.  4</t>
    <phoneticPr fontId="12" type="Hiragana"/>
  </si>
  <si>
    <t>&lt;県指定無形文化財&gt;（2）</t>
    <phoneticPr fontId="12" type="Hiragana"/>
  </si>
  <si>
    <r>
      <t>S48.11.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</si>
  <si>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5.17</t>
    </r>
    <phoneticPr fontId="12" type="Hiragana"/>
  </si>
  <si>
    <t>長崎の明清楽</t>
    <phoneticPr fontId="12" type="Hiragana"/>
  </si>
  <si>
    <r>
      <t>H22.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</si>
  <si>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長崎台場跡魚見岳台場跡　１）</t>
    <rPh sb="5" eb="8">
      <t>うおみだけ</t>
    </rPh>
    <phoneticPr fontId="12" type="Hiragana"/>
  </si>
  <si>
    <t>長崎台場跡四郎ヶ島台場跡 　１）</t>
    <rPh sb="0" eb="2">
      <t>ながさき</t>
    </rPh>
    <rPh sb="2" eb="3">
      <t>だい</t>
    </rPh>
    <rPh sb="3" eb="4">
      <t>ば</t>
    </rPh>
    <rPh sb="4" eb="5">
      <t>あと</t>
    </rPh>
    <rPh sb="5" eb="7">
      <t>しろう</t>
    </rPh>
    <rPh sb="8" eb="9">
      <t>しま</t>
    </rPh>
    <rPh sb="9" eb="10">
      <t>だい</t>
    </rPh>
    <rPh sb="10" eb="11">
      <t>ば</t>
    </rPh>
    <rPh sb="11" eb="12">
      <t>あと</t>
    </rPh>
    <phoneticPr fontId="12" type="Hiragana"/>
  </si>
  <si>
    <t>合計　5</t>
    <phoneticPr fontId="12" type="Hiragana"/>
  </si>
  <si>
    <t>&lt;記録作成等の措置を講ずべき無形民俗文化財&gt;（4）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6" eb="18">
      <t>みんぞく</t>
    </rPh>
    <rPh sb="18" eb="21">
      <t>ぶんかざい</t>
    </rPh>
    <phoneticPr fontId="12" type="Hiragana"/>
  </si>
  <si>
    <t xml:space="preserve">（平成28年10月3日現在）  </t>
    <rPh sb="1" eb="3">
      <t>へいせい</t>
    </rPh>
    <rPh sb="5" eb="6">
      <t>ねん</t>
    </rPh>
    <rPh sb="8" eb="9">
      <t>がつ</t>
    </rPh>
    <rPh sb="10" eb="11">
      <t>ひ</t>
    </rPh>
    <rPh sb="11" eb="13">
      <t>げんざい</t>
    </rPh>
    <phoneticPr fontId="12" type="Hiragana"/>
  </si>
  <si>
    <t>Ｈ28.10. 3</t>
    <phoneticPr fontId="2"/>
  </si>
  <si>
    <t>長崎原爆遺跡</t>
    <rPh sb="2" eb="4">
      <t>げんばく</t>
    </rPh>
    <rPh sb="4" eb="6">
      <t>いせき</t>
    </rPh>
    <phoneticPr fontId="12" type="Hiragana"/>
  </si>
  <si>
    <t>皓台寺文書（Ｈ28.2.18　2点追加指定）</t>
    <rPh sb="0" eb="1">
      <t>こう</t>
    </rPh>
    <rPh sb="1" eb="2">
      <t>だい</t>
    </rPh>
    <rPh sb="2" eb="3">
      <t>てら</t>
    </rPh>
    <rPh sb="3" eb="5">
      <t>ぶんしょ</t>
    </rPh>
    <rPh sb="16" eb="17">
      <t>てん</t>
    </rPh>
    <rPh sb="17" eb="19">
      <t>ついか</t>
    </rPh>
    <rPh sb="19" eb="21">
      <t>してい</t>
    </rPh>
    <phoneticPr fontId="12" type="Hiragana"/>
  </si>
  <si>
    <t>&lt;国指定史跡&gt;（9）</t>
    <rPh sb="1" eb="2">
      <t>くに</t>
    </rPh>
    <rPh sb="2" eb="4">
      <t>してい</t>
    </rPh>
    <rPh sb="4" eb="6">
      <t>しせき</t>
    </rPh>
    <phoneticPr fontId="12" type="Hiragana"/>
  </si>
  <si>
    <t xml:space="preserve">国指定　計　46  </t>
    <phoneticPr fontId="12" type="Hiragana"/>
  </si>
  <si>
    <t xml:space="preserve">市指定　計　　130　　　合計　251  </t>
    <rPh sb="0" eb="1">
      <t>し</t>
    </rPh>
    <rPh sb="1" eb="3">
      <t>してい</t>
    </rPh>
    <rPh sb="4" eb="5">
      <t>けい</t>
    </rPh>
    <phoneticPr fontId="12" type="Hiragana"/>
  </si>
  <si>
    <t>合計　30</t>
    <phoneticPr fontId="12" type="Hiragana"/>
  </si>
  <si>
    <t>登録文化財</t>
    <rPh sb="0" eb="2">
      <t>とうろく</t>
    </rPh>
    <rPh sb="2" eb="5">
      <t>ぶんかざい</t>
    </rPh>
    <phoneticPr fontId="12" type="Hiragana"/>
  </si>
  <si>
    <t>平成　２４年　</t>
    <rPh sb="0" eb="2">
      <t>ヘイセイ</t>
    </rPh>
    <rPh sb="5" eb="6">
      <t>ネン</t>
    </rPh>
    <phoneticPr fontId="2"/>
  </si>
  <si>
    <t xml:space="preserve"> ２８　　年</t>
    <phoneticPr fontId="2"/>
  </si>
  <si>
    <t>平成２３年度　</t>
    <rPh sb="0" eb="2">
      <t>ヘイセイ</t>
    </rPh>
    <rPh sb="4" eb="6">
      <t>ネンド</t>
    </rPh>
    <phoneticPr fontId="8"/>
  </si>
  <si>
    <t>２５年度　</t>
    <phoneticPr fontId="2"/>
  </si>
  <si>
    <t>２７年度　</t>
    <phoneticPr fontId="2"/>
  </si>
  <si>
    <t>２７年　４月　</t>
    <rPh sb="2" eb="3">
      <t>ネン</t>
    </rPh>
    <rPh sb="5" eb="6">
      <t>ガツ</t>
    </rPh>
    <phoneticPr fontId="2"/>
  </si>
  <si>
    <t>２８年　１月　</t>
    <rPh sb="2" eb="3">
      <t>ネン</t>
    </rPh>
    <phoneticPr fontId="2"/>
  </si>
  <si>
    <t>　　　　平成　　　　　２３　　年　　度　</t>
    <rPh sb="4" eb="6">
      <t>ヘイセイ</t>
    </rPh>
    <phoneticPr fontId="2"/>
  </si>
  <si>
    <t>　　　　　　２７　　年　　度　</t>
    <phoneticPr fontId="2"/>
  </si>
  <si>
    <t>藤城清治　聖なる光展</t>
    <rPh sb="0" eb="2">
      <t>フジシロ</t>
    </rPh>
    <rPh sb="2" eb="4">
      <t>セイジ</t>
    </rPh>
    <rPh sb="5" eb="6">
      <t>セイ</t>
    </rPh>
    <rPh sb="8" eb="9">
      <t>ヒカリ</t>
    </rPh>
    <rPh sb="9" eb="10">
      <t>テン</t>
    </rPh>
    <phoneticPr fontId="2"/>
  </si>
  <si>
    <t>スペインの彫刻家　フリオゴンサレス展</t>
    <rPh sb="5" eb="8">
      <t>チョウコクカ</t>
    </rPh>
    <rPh sb="17" eb="18">
      <t>テン</t>
    </rPh>
    <phoneticPr fontId="2"/>
  </si>
  <si>
    <t>瀬戸内寂聴展　これからを生きるあなたへ</t>
    <rPh sb="0" eb="3">
      <t>セトウチ</t>
    </rPh>
    <rPh sb="3" eb="5">
      <t>ジャクチョウ</t>
    </rPh>
    <rPh sb="5" eb="6">
      <t>テン</t>
    </rPh>
    <rPh sb="12" eb="13">
      <t>イ</t>
    </rPh>
    <phoneticPr fontId="2"/>
  </si>
  <si>
    <t>中国駐長崎総領事館設立30周年記念　現代中国の美術展</t>
    <rPh sb="0" eb="2">
      <t>チュウゴク</t>
    </rPh>
    <rPh sb="2" eb="3">
      <t>チュウ</t>
    </rPh>
    <rPh sb="3" eb="5">
      <t>ナガサキ</t>
    </rPh>
    <rPh sb="5" eb="9">
      <t>ソウリョウジカン</t>
    </rPh>
    <rPh sb="9" eb="11">
      <t>セツリツ</t>
    </rPh>
    <rPh sb="13" eb="15">
      <t>シュウネン</t>
    </rPh>
    <rPh sb="15" eb="17">
      <t>キネン</t>
    </rPh>
    <rPh sb="18" eb="20">
      <t>ゲンダイ</t>
    </rPh>
    <rPh sb="20" eb="22">
      <t>チュウゴク</t>
    </rPh>
    <rPh sb="23" eb="25">
      <t>ビジュツ</t>
    </rPh>
    <rPh sb="25" eb="26">
      <t>テン</t>
    </rPh>
    <phoneticPr fontId="2"/>
  </si>
  <si>
    <t>平成２３年度　</t>
    <rPh sb="0" eb="2">
      <t>ヘイセイ</t>
    </rPh>
    <phoneticPr fontId="2"/>
  </si>
  <si>
    <t>２４年度　</t>
    <phoneticPr fontId="2"/>
  </si>
  <si>
    <t>２５年度　</t>
    <phoneticPr fontId="2"/>
  </si>
  <si>
    <t>２６年度　</t>
    <phoneticPr fontId="2"/>
  </si>
  <si>
    <t>２７年度　</t>
    <phoneticPr fontId="2"/>
  </si>
  <si>
    <t>1∞ミナカケル　-ミナペルホネンの今までとこれから展</t>
    <rPh sb="17" eb="18">
      <t>イマ</t>
    </rPh>
    <rPh sb="25" eb="26">
      <t>テン</t>
    </rPh>
    <phoneticPr fontId="2"/>
  </si>
  <si>
    <t>ソフィ・カル　-最後のとき/最初のとき展</t>
    <rPh sb="8" eb="10">
      <t>サイゴ</t>
    </rPh>
    <rPh sb="14" eb="16">
      <t>サイショ</t>
    </rPh>
    <rPh sb="19" eb="20">
      <t>テン</t>
    </rPh>
    <phoneticPr fontId="2"/>
  </si>
  <si>
    <t>平成２３年度　</t>
    <rPh sb="0" eb="2">
      <t>ヘイセイ</t>
    </rPh>
    <rPh sb="5" eb="6">
      <t>ド</t>
    </rPh>
    <phoneticPr fontId="2"/>
  </si>
  <si>
    <t>２７年度　</t>
    <rPh sb="3" eb="4">
      <t>ド</t>
    </rPh>
    <phoneticPr fontId="2"/>
  </si>
  <si>
    <t>２７年　４月　</t>
    <rPh sb="2" eb="3">
      <t>ネン</t>
    </rPh>
    <rPh sb="5" eb="6">
      <t>ガツ</t>
    </rPh>
    <phoneticPr fontId="3"/>
  </si>
  <si>
    <t>２８年　１月　</t>
    <rPh sb="2" eb="3">
      <t>ネン</t>
    </rPh>
    <phoneticPr fontId="3"/>
  </si>
  <si>
    <t>※１　高校生以下無料</t>
    <rPh sb="3" eb="6">
      <t>コウコウセイ</t>
    </rPh>
    <rPh sb="6" eb="8">
      <t>イカ</t>
    </rPh>
    <rPh sb="8" eb="10">
      <t>ムリョウ</t>
    </rPh>
    <phoneticPr fontId="2"/>
  </si>
  <si>
    <t>※２　高校生以下無料　同時期開催　</t>
    <rPh sb="3" eb="6">
      <t>コウコウセイ</t>
    </rPh>
    <rPh sb="6" eb="8">
      <t>イカ</t>
    </rPh>
    <rPh sb="8" eb="10">
      <t>ムリョウ</t>
    </rPh>
    <rPh sb="11" eb="14">
      <t>ドウジキ</t>
    </rPh>
    <rPh sb="14" eb="16">
      <t>カイサイ</t>
    </rPh>
    <phoneticPr fontId="2"/>
  </si>
  <si>
    <t>　　２３　　年　　度　</t>
    <phoneticPr fontId="2"/>
  </si>
  <si>
    <t>　　２４　　年　　度　</t>
    <phoneticPr fontId="2"/>
  </si>
  <si>
    <t>　　２５　　年　　度　</t>
    <phoneticPr fontId="2"/>
  </si>
  <si>
    <t>　　２６　　年　　度　</t>
    <phoneticPr fontId="2"/>
  </si>
  <si>
    <t>　　２７　　年　　度　</t>
    <phoneticPr fontId="2"/>
  </si>
  <si>
    <t>開館10周年記念特別展　ＬＥＳ　ＲＯＳＥＳ―宮廷画家　　ルドゥーテの「バラ図譜」</t>
    <rPh sb="0" eb="2">
      <t>カイカン</t>
    </rPh>
    <rPh sb="4" eb="6">
      <t>シュウネン</t>
    </rPh>
    <rPh sb="6" eb="8">
      <t>キネン</t>
    </rPh>
    <rPh sb="8" eb="11">
      <t>トクベツテン</t>
    </rPh>
    <rPh sb="22" eb="24">
      <t>キュウテイ</t>
    </rPh>
    <rPh sb="24" eb="26">
      <t>ガカ</t>
    </rPh>
    <rPh sb="37" eb="39">
      <t>ズフ</t>
    </rPh>
    <phoneticPr fontId="2"/>
  </si>
  <si>
    <t>PIECE　ＯＦ　ＰＥＡＣＥ　「レゴ®ブロック」で作った　　　世界遺産展ＰＡＲＴ―3</t>
    <rPh sb="25" eb="26">
      <t>ツク</t>
    </rPh>
    <rPh sb="31" eb="33">
      <t>セカイ</t>
    </rPh>
    <rPh sb="33" eb="35">
      <t>イサン</t>
    </rPh>
    <rPh sb="35" eb="36">
      <t>テン</t>
    </rPh>
    <phoneticPr fontId="2"/>
  </si>
  <si>
    <t>２４年度　</t>
    <phoneticPr fontId="2"/>
  </si>
  <si>
    <t>２５年度　</t>
    <phoneticPr fontId="2"/>
  </si>
  <si>
    <t>２６年度　</t>
    <phoneticPr fontId="2"/>
  </si>
  <si>
    <t>２７年度　</t>
    <phoneticPr fontId="2"/>
  </si>
  <si>
    <t>資料　　長崎市科学館　　　　　（注）　平成28年3月末現在</t>
    <phoneticPr fontId="2"/>
  </si>
  <si>
    <t>平成　２３年</t>
    <rPh sb="0" eb="2">
      <t>ヘイセイ</t>
    </rPh>
    <phoneticPr fontId="2"/>
  </si>
  <si>
    <t>２７年</t>
    <phoneticPr fontId="2"/>
  </si>
  <si>
    <t>平成　２３年度</t>
    <rPh sb="0" eb="2">
      <t>ヘイセイ</t>
    </rPh>
    <phoneticPr fontId="2"/>
  </si>
  <si>
    <t>２７年度</t>
    <phoneticPr fontId="2"/>
  </si>
  <si>
    <t>２７年　４月</t>
    <rPh sb="2" eb="3">
      <t>ネン</t>
    </rPh>
    <rPh sb="5" eb="6">
      <t>ガツ</t>
    </rPh>
    <phoneticPr fontId="2"/>
  </si>
  <si>
    <t>２８年　１月</t>
    <rPh sb="2" eb="3">
      <t>ネン</t>
    </rPh>
    <rPh sb="5" eb="6">
      <t>ガツ</t>
    </rPh>
    <phoneticPr fontId="2"/>
  </si>
  <si>
    <t>平　成　２３　年　度</t>
    <phoneticPr fontId="2"/>
  </si>
  <si>
    <t>平　成　２４　年　度</t>
    <phoneticPr fontId="2"/>
  </si>
  <si>
    <t>平　成　２５　年　度</t>
    <phoneticPr fontId="2"/>
  </si>
  <si>
    <t>平　成　２６　年　度</t>
    <phoneticPr fontId="2"/>
  </si>
  <si>
    <t>平　成　２７　年　度</t>
    <phoneticPr fontId="2"/>
  </si>
  <si>
    <t>-</t>
    <phoneticPr fontId="2"/>
  </si>
  <si>
    <t>資料　　市文化観光部文化振興課　　　　　</t>
    <rPh sb="0" eb="2">
      <t>シリョウ</t>
    </rPh>
    <rPh sb="4" eb="5">
      <t>シ</t>
    </rPh>
    <rPh sb="5" eb="7">
      <t>ブンカ</t>
    </rPh>
    <rPh sb="7" eb="9">
      <t>カンコウ</t>
    </rPh>
    <rPh sb="9" eb="10">
      <t>ブ</t>
    </rPh>
    <rPh sb="10" eb="12">
      <t>ブンカ</t>
    </rPh>
    <rPh sb="12" eb="15">
      <t>シンコウカ</t>
    </rPh>
    <phoneticPr fontId="2"/>
  </si>
  <si>
    <t>平　成　２３　年　度</t>
    <phoneticPr fontId="2"/>
  </si>
  <si>
    <t>平　成　２４　年　度</t>
    <phoneticPr fontId="2"/>
  </si>
  <si>
    <t>平　成　２５　年　度</t>
    <phoneticPr fontId="2"/>
  </si>
  <si>
    <t>平　成　２７　年　度</t>
    <phoneticPr fontId="2"/>
  </si>
  <si>
    <t>-</t>
    <phoneticPr fontId="2"/>
  </si>
  <si>
    <t>-</t>
    <phoneticPr fontId="2"/>
  </si>
  <si>
    <t>資料　　市教育委員会生涯学習課、市市民生活部男女共同参画推進センター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シミン</t>
    </rPh>
    <rPh sb="19" eb="21">
      <t>セイカツ</t>
    </rPh>
    <rPh sb="21" eb="22">
      <t>ブ</t>
    </rPh>
    <rPh sb="22" eb="24">
      <t>ダンジョ</t>
    </rPh>
    <rPh sb="24" eb="26">
      <t>キョウドウ</t>
    </rPh>
    <rPh sb="26" eb="28">
      <t>サンカク</t>
    </rPh>
    <rPh sb="28" eb="30">
      <t>スイシン</t>
    </rPh>
    <phoneticPr fontId="2"/>
  </si>
  <si>
    <t>　　　４． 中央青年の家は、平成26年度より中央公民館に統合。</t>
    <phoneticPr fontId="2"/>
  </si>
  <si>
    <t>　　　３． 中央公民館の研修室には、貸館、講座・学級、研修会を含む。　</t>
    <phoneticPr fontId="2"/>
  </si>
  <si>
    <t>r 523,797</t>
    <phoneticPr fontId="2"/>
  </si>
  <si>
    <t>r 85,360</t>
    <phoneticPr fontId="2"/>
  </si>
  <si>
    <t>r 112,330</t>
    <phoneticPr fontId="2"/>
  </si>
  <si>
    <t>r 1,467</t>
    <phoneticPr fontId="2"/>
  </si>
  <si>
    <t>r 1,477</t>
    <phoneticPr fontId="2"/>
  </si>
  <si>
    <t>２４年度</t>
    <phoneticPr fontId="2"/>
  </si>
  <si>
    <t>２５年度</t>
    <phoneticPr fontId="2"/>
  </si>
  <si>
    <t>２６年度</t>
    <phoneticPr fontId="2"/>
  </si>
  <si>
    <t>２７年度</t>
    <phoneticPr fontId="2"/>
  </si>
  <si>
    <t>２５年度</t>
    <phoneticPr fontId="2"/>
  </si>
  <si>
    <t>２３年度　　　</t>
  </si>
  <si>
    <t>２３年度　　　</t>
    <phoneticPr fontId="2"/>
  </si>
  <si>
    <t>２４年度　　　</t>
  </si>
  <si>
    <t>２４年度　　　</t>
    <phoneticPr fontId="2"/>
  </si>
  <si>
    <t>２５年度　　　</t>
  </si>
  <si>
    <t>２５年度　　　</t>
    <phoneticPr fontId="2"/>
  </si>
  <si>
    <t>２６年度　　　</t>
  </si>
  <si>
    <t>２６年度　　　</t>
    <phoneticPr fontId="2"/>
  </si>
  <si>
    <t>２７年度　　　</t>
  </si>
  <si>
    <t>２７年度　　　</t>
    <phoneticPr fontId="2"/>
  </si>
  <si>
    <t>平成　　２３年　</t>
    <rPh sb="0" eb="2">
      <t>ヘイセイ</t>
    </rPh>
    <phoneticPr fontId="2"/>
  </si>
  <si>
    <t>２６年　</t>
  </si>
  <si>
    <t>　　　琴海さざなみ会館、銭座地区コミュニティセンター内の図書室（計57館）の利用状況となっている。</t>
    <rPh sb="3" eb="5">
      <t>キンカイ</t>
    </rPh>
    <rPh sb="9" eb="11">
      <t>カイカン</t>
    </rPh>
    <rPh sb="12" eb="14">
      <t>ゼニザ</t>
    </rPh>
    <rPh sb="14" eb="16">
      <t>チク</t>
    </rPh>
    <rPh sb="26" eb="27">
      <t>ナイ</t>
    </rPh>
    <rPh sb="28" eb="31">
      <t>トショシツ</t>
    </rPh>
    <rPh sb="32" eb="33">
      <t>ケイ</t>
    </rPh>
    <rPh sb="35" eb="36">
      <t>カン</t>
    </rPh>
    <rPh sb="38" eb="40">
      <t>リヨウ</t>
    </rPh>
    <rPh sb="40" eb="42">
      <t>ジョウキョウ</t>
    </rPh>
    <phoneticPr fontId="2"/>
  </si>
  <si>
    <t>年　月</t>
    <rPh sb="0" eb="1">
      <t>ネン</t>
    </rPh>
    <rPh sb="2" eb="3">
      <t>ゲツ</t>
    </rPh>
    <phoneticPr fontId="2"/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</si>
  <si>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2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</si>
  <si>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2"/>
  </si>
  <si>
    <t>総　　数</t>
    <rPh sb="0" eb="1">
      <t>フサ</t>
    </rPh>
    <rPh sb="3" eb="4">
      <t>カズ</t>
    </rPh>
    <phoneticPr fontId="2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</si>
  <si>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2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</si>
  <si>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2"/>
  </si>
  <si>
    <t>児童生徒</t>
    <rPh sb="0" eb="1">
      <t>ジ</t>
    </rPh>
    <rPh sb="1" eb="2">
      <t>ワラベ</t>
    </rPh>
    <rPh sb="2" eb="3">
      <t>ショウ</t>
    </rPh>
    <rPh sb="3" eb="4">
      <t>タダ</t>
    </rPh>
    <phoneticPr fontId="2"/>
  </si>
  <si>
    <t>一　　般</t>
    <rPh sb="0" eb="1">
      <t>１</t>
    </rPh>
    <rPh sb="3" eb="4">
      <t>バン</t>
    </rPh>
    <phoneticPr fontId="2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</si>
  <si>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2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</si>
  <si>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2"/>
  </si>
  <si>
    <t>蔵書冊数</t>
    <phoneticPr fontId="2"/>
  </si>
  <si>
    <t>　　  　 平成２３年</t>
    <rPh sb="6" eb="8">
      <t>ヘイセイ</t>
    </rPh>
    <phoneticPr fontId="2"/>
  </si>
  <si>
    <t>　　  　 ２７年</t>
    <phoneticPr fontId="2"/>
  </si>
  <si>
    <t>２７年　</t>
    <phoneticPr fontId="2"/>
  </si>
  <si>
    <t>国　　　立</t>
    <phoneticPr fontId="2"/>
  </si>
  <si>
    <t xml:space="preserve">(1) </t>
    <phoneticPr fontId="2"/>
  </si>
  <si>
    <t>公　　　立</t>
    <phoneticPr fontId="2"/>
  </si>
  <si>
    <t>私　　　立</t>
    <phoneticPr fontId="2"/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</si>
  <si>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0">
      <t>トウケイ</t>
    </rPh>
    <rPh sb="10" eb="11">
      <t>カ</t>
    </rPh>
    <phoneticPr fontId="2"/>
  </si>
  <si>
    <t>の　　み）</t>
    <phoneticPr fontId="2"/>
  </si>
  <si>
    <t xml:space="preserve"> ２４　　年</t>
    <phoneticPr fontId="2"/>
  </si>
  <si>
    <t>２５年　</t>
    <phoneticPr fontId="2"/>
  </si>
  <si>
    <t xml:space="preserve"> ２５　　年</t>
    <phoneticPr fontId="2"/>
  </si>
  <si>
    <t>２６年　</t>
    <phoneticPr fontId="2"/>
  </si>
  <si>
    <t xml:space="preserve"> ２６　　年</t>
    <phoneticPr fontId="2"/>
  </si>
  <si>
    <t>２７年　</t>
    <phoneticPr fontId="2"/>
  </si>
  <si>
    <t xml:space="preserve"> ２７　　年</t>
    <phoneticPr fontId="2"/>
  </si>
  <si>
    <t>２８年　</t>
    <phoneticPr fontId="2"/>
  </si>
  <si>
    <t>２７　　年</t>
    <phoneticPr fontId="2"/>
  </si>
  <si>
    <t xml:space="preserve"> ２８　　年</t>
    <phoneticPr fontId="2"/>
  </si>
  <si>
    <t>　学　　校　　の　　概　　況</t>
    <phoneticPr fontId="2"/>
  </si>
  <si>
    <t>年　　　次</t>
    <rPh sb="0" eb="1">
      <t>トシ</t>
    </rPh>
    <rPh sb="4" eb="5">
      <t>ジ</t>
    </rPh>
    <phoneticPr fontId="2"/>
  </si>
  <si>
    <t>年　　　次</t>
    <phoneticPr fontId="2"/>
  </si>
  <si>
    <t>資料　　市総務部統計課　　　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</si>
  <si>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（単位　　人）</t>
    <phoneticPr fontId="2"/>
  </si>
  <si>
    <t>年　　次</t>
    <rPh sb="0" eb="1">
      <t>トシ</t>
    </rPh>
    <rPh sb="3" eb="4">
      <t>ジ</t>
    </rPh>
    <phoneticPr fontId="2"/>
  </si>
  <si>
    <t>教員数（本務者）</t>
    <rPh sb="0" eb="1">
      <t>キョウ</t>
    </rPh>
    <rPh sb="1" eb="2">
      <t>イン</t>
    </rPh>
    <rPh sb="2" eb="3">
      <t>スウ</t>
    </rPh>
    <phoneticPr fontId="2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</si>
  <si>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2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</si>
  <si>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</si>
  <si>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</si>
  <si>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年　次</t>
    <rPh sb="0" eb="1">
      <t>トシ</t>
    </rPh>
    <rPh sb="2" eb="3">
      <t>ジ</t>
    </rPh>
    <phoneticPr fontId="2"/>
  </si>
  <si>
    <t>１　　　年</t>
    <rPh sb="4" eb="5">
      <t>ネン</t>
    </rPh>
    <phoneticPr fontId="2"/>
  </si>
  <si>
    <t>２　　　年</t>
    <rPh sb="4" eb="5">
      <t>ネン</t>
    </rPh>
    <phoneticPr fontId="2"/>
  </si>
  <si>
    <t>３　　　年</t>
    <rPh sb="4" eb="5">
      <t>ネン</t>
    </rPh>
    <phoneticPr fontId="2"/>
  </si>
  <si>
    <t>２７年</t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</si>
  <si>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</si>
  <si>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S43.12.23</t>
    <phoneticPr fontId="12" type="Hiragana"/>
  </si>
  <si>
    <t>S53.  3.25</t>
    <phoneticPr fontId="12" type="Hiragana"/>
  </si>
  <si>
    <t>資料　市文化観光部文化財課　　　　（注）　「長崎台場跡魚見岳台場跡」と「長崎台場跡四郎ヶ島台場跡」は、１つの史跡としてカウントしています。</t>
    <rPh sb="3" eb="4">
      <t>し</t>
    </rPh>
    <rPh sb="4" eb="6">
      <t>ぶんか</t>
    </rPh>
    <rPh sb="6" eb="8">
      <t>かんこう</t>
    </rPh>
    <rPh sb="8" eb="9">
      <t>ぶ</t>
    </rPh>
    <phoneticPr fontId="12" type="Hiragana"/>
  </si>
  <si>
    <t>H20.　7.28</t>
    <phoneticPr fontId="12" type="Hiragana"/>
  </si>
  <si>
    <t>　　　平成　２４年　</t>
    <rPh sb="3" eb="5">
      <t>ヘイセイ</t>
    </rPh>
    <rPh sb="8" eb="9">
      <t>ネン</t>
    </rPh>
    <phoneticPr fontId="2"/>
  </si>
  <si>
    <t>　　　　　２７年　</t>
  </si>
  <si>
    <t>　　　　　２８年　</t>
  </si>
  <si>
    <t>　　　　　２４年　</t>
    <phoneticPr fontId="2"/>
  </si>
  <si>
    <t>　　　平成　２４年　</t>
    <rPh sb="3" eb="5">
      <t>ヘイセイ</t>
    </rPh>
    <phoneticPr fontId="2"/>
  </si>
  <si>
    <t>平成 ２４年</t>
    <rPh sb="0" eb="2">
      <t>ヘイセイ</t>
    </rPh>
    <phoneticPr fontId="2"/>
  </si>
  <si>
    <t>２５年</t>
    <phoneticPr fontId="2"/>
  </si>
  <si>
    <t>２８年</t>
  </si>
  <si>
    <t>２４年</t>
    <phoneticPr fontId="2"/>
  </si>
  <si>
    <t>　　　   　    平成   　２４　　年　　</t>
    <rPh sb="11" eb="13">
      <t>ヘイセイ</t>
    </rPh>
    <phoneticPr fontId="2"/>
  </si>
  <si>
    <t>　　　   　       　　２５　　年　　</t>
    <phoneticPr fontId="2"/>
  </si>
  <si>
    <t>　　　   　       　　２６　　年　　</t>
  </si>
  <si>
    <t>　　　   　       　　２７　　年　　</t>
  </si>
  <si>
    <t>　　　   　       　　２８　　年　　</t>
  </si>
  <si>
    <t>　　　   　     平成  　　２４　　年　　</t>
    <rPh sb="12" eb="14">
      <t>ヘイセイ</t>
    </rPh>
    <phoneticPr fontId="2"/>
  </si>
  <si>
    <t>3（94）</t>
  </si>
  <si>
    <t>3（95）</t>
  </si>
  <si>
    <t>3（64）</t>
  </si>
  <si>
    <t>２４年</t>
    <rPh sb="2" eb="3">
      <t>ネン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</si>
  <si>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</si>
  <si>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</si>
  <si>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</si>
  <si>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</si>
  <si>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資料　　市総務部統計課　　　　　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</si>
  <si>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平　　　　　成　　　　　２８　　　　　年</t>
    <rPh sb="0" eb="1">
      <t>ヒラ</t>
    </rPh>
    <rPh sb="6" eb="7">
      <t>シゲル</t>
    </rPh>
    <rPh sb="19" eb="20">
      <t>ネン</t>
    </rPh>
    <phoneticPr fontId="2"/>
  </si>
  <si>
    <t>平成２４年</t>
    <phoneticPr fontId="2"/>
  </si>
  <si>
    <t>平成２５年</t>
    <phoneticPr fontId="2"/>
  </si>
  <si>
    <t>平成２６年</t>
    <phoneticPr fontId="2"/>
  </si>
  <si>
    <t>平成２７年</t>
    <phoneticPr fontId="2"/>
  </si>
  <si>
    <t>平成２５年</t>
    <phoneticPr fontId="2"/>
  </si>
  <si>
    <t>資料　　市総務部統計課</t>
    <phoneticPr fontId="2"/>
  </si>
  <si>
    <t>平成２４年</t>
    <phoneticPr fontId="2"/>
  </si>
  <si>
    <t xml:space="preserve">(1) </t>
    <phoneticPr fontId="2"/>
  </si>
  <si>
    <t>…</t>
    <phoneticPr fontId="2"/>
  </si>
  <si>
    <t>（-）</t>
    <phoneticPr fontId="2"/>
  </si>
  <si>
    <t>3（69）</t>
    <phoneticPr fontId="2"/>
  </si>
  <si>
    <r>
      <t xml:space="preserve">学校数
</t>
    </r>
    <r>
      <rPr>
        <sz val="7"/>
        <rFont val="ＭＳ Ｐ明朝"/>
        <family val="1"/>
        <charset val="128"/>
      </rPr>
      <t>（学級数）</t>
    </r>
    <rPh sb="0" eb="1">
      <t>ガク</t>
    </rPh>
    <rPh sb="1" eb="2">
      <t>コウ</t>
    </rPh>
    <rPh sb="2" eb="3">
      <t>スウ</t>
    </rPh>
    <rPh sb="5" eb="6">
      <t>ガク</t>
    </rPh>
    <rPh sb="6" eb="7">
      <t>キュウ</t>
    </rPh>
    <rPh sb="7" eb="8">
      <t>スウ</t>
    </rPh>
    <phoneticPr fontId="2"/>
  </si>
  <si>
    <t>　２７年　</t>
    <phoneticPr fontId="2"/>
  </si>
  <si>
    <t>　２８年　</t>
    <phoneticPr fontId="2"/>
  </si>
  <si>
    <t>　　　平成　２７年　</t>
    <rPh sb="3" eb="5">
      <t>ヘイセイ</t>
    </rPh>
    <phoneticPr fontId="2"/>
  </si>
  <si>
    <t>-</t>
    <phoneticPr fontId="2"/>
  </si>
  <si>
    <t>　　　平成　２４年</t>
    <rPh sb="3" eb="5">
      <t>ヘイセイ</t>
    </rPh>
    <phoneticPr fontId="2"/>
  </si>
  <si>
    <t>　　　　　２５年</t>
    <phoneticPr fontId="2"/>
  </si>
  <si>
    <t>　　　　　２６年</t>
    <phoneticPr fontId="2"/>
  </si>
  <si>
    <t>　　　　　２７年</t>
    <phoneticPr fontId="2"/>
  </si>
  <si>
    <t>　　　　　２８年</t>
    <phoneticPr fontId="2"/>
  </si>
  <si>
    <t>１２３　　　　各　　種　　・　　専　　修　</t>
    <rPh sb="7" eb="8">
      <t>カク</t>
    </rPh>
    <rPh sb="10" eb="11">
      <t>タネ</t>
    </rPh>
    <rPh sb="16" eb="17">
      <t>セン</t>
    </rPh>
    <rPh sb="19" eb="20">
      <t>オサム</t>
    </rPh>
    <phoneticPr fontId="2"/>
  </si>
  <si>
    <t>１２４　　　　特　　別　　支　　援　</t>
    <rPh sb="7" eb="8">
      <t>トク</t>
    </rPh>
    <rPh sb="10" eb="11">
      <t>ベツ</t>
    </rPh>
    <rPh sb="13" eb="14">
      <t>ササ</t>
    </rPh>
    <rPh sb="16" eb="17">
      <t>エン</t>
    </rPh>
    <phoneticPr fontId="2"/>
  </si>
  <si>
    <t>１２５　　　　中学校卒業後の状況</t>
    <rPh sb="7" eb="10">
      <t>チュウガッコウ</t>
    </rPh>
    <rPh sb="10" eb="13">
      <t>ソツギョウゴ</t>
    </rPh>
    <rPh sb="14" eb="16">
      <t>ジョウキョウ</t>
    </rPh>
    <phoneticPr fontId="2"/>
  </si>
  <si>
    <t>１２６　　　　高等学校卒業後の状況　　（Ⅰ）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</si>
  <si>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１２７　　　年　　　齢　　　別　　</t>
    <rPh sb="6" eb="7">
      <t>トシ</t>
    </rPh>
    <rPh sb="10" eb="11">
      <t>ヨワイ</t>
    </rPh>
    <rPh sb="14" eb="15">
      <t>ベツ</t>
    </rPh>
    <phoneticPr fontId="2"/>
  </si>
  <si>
    <t>１３０　　　長崎歴史文化博物館の利用状況</t>
    <rPh sb="16" eb="18">
      <t>リヨウ</t>
    </rPh>
    <phoneticPr fontId="2"/>
  </si>
  <si>
    <t>１３１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2"/>
  </si>
  <si>
    <t>１３５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2" type="Hiragana"/>
  </si>
  <si>
    <t>１１９　　　中　　　学　　　校　　</t>
    <rPh sb="6" eb="7">
      <t>ナカ</t>
    </rPh>
    <rPh sb="10" eb="11">
      <t>ガク</t>
    </rPh>
    <rPh sb="14" eb="15">
      <t>コウ</t>
    </rPh>
    <phoneticPr fontId="2"/>
  </si>
  <si>
    <t>１２０　　　高　　　等　　　学　　</t>
    <rPh sb="6" eb="7">
      <t>タカ</t>
    </rPh>
    <rPh sb="10" eb="11">
      <t>トウ</t>
    </rPh>
    <rPh sb="14" eb="15">
      <t>ガク</t>
    </rPh>
    <phoneticPr fontId="2"/>
  </si>
  <si>
    <t>１３３　　　図 書 館 ・ 図 書 室 の 利 用 状 況</t>
    <rPh sb="6" eb="7">
      <t>ズ</t>
    </rPh>
    <rPh sb="8" eb="9">
      <t>ショ</t>
    </rPh>
    <rPh sb="10" eb="11">
      <t>カン</t>
    </rPh>
    <rPh sb="14" eb="15">
      <t>ズ</t>
    </rPh>
    <rPh sb="16" eb="17">
      <t>ショ</t>
    </rPh>
    <rPh sb="18" eb="19">
      <t>シツ</t>
    </rPh>
    <rPh sb="22" eb="23">
      <t>リ</t>
    </rPh>
    <rPh sb="24" eb="25">
      <t>ヨウ</t>
    </rPh>
    <rPh sb="26" eb="27">
      <t>ジョウ</t>
    </rPh>
    <rPh sb="28" eb="29">
      <t>キョウ</t>
    </rPh>
    <phoneticPr fontId="2"/>
  </si>
  <si>
    <t>１３４　　　長 崎 市 永 井 隆 記 念 館 の 利 用 状 況</t>
    <rPh sb="6" eb="7">
      <t>チョウ</t>
    </rPh>
    <rPh sb="8" eb="9">
      <t>ザキ</t>
    </rPh>
    <rPh sb="10" eb="11">
      <t>シ</t>
    </rPh>
    <rPh sb="12" eb="13">
      <t>ヒサシ</t>
    </rPh>
    <rPh sb="14" eb="15">
      <t>イ</t>
    </rPh>
    <rPh sb="16" eb="17">
      <t>タカシ</t>
    </rPh>
    <phoneticPr fontId="2"/>
  </si>
  <si>
    <t>１１７　　　幼　稚　園　及　び　幼　保　連　携　</t>
    <rPh sb="6" eb="7">
      <t>ヨウ</t>
    </rPh>
    <rPh sb="8" eb="9">
      <t>チ</t>
    </rPh>
    <rPh sb="10" eb="11">
      <t>エン</t>
    </rPh>
    <rPh sb="12" eb="13">
      <t>オヨ</t>
    </rPh>
    <phoneticPr fontId="2"/>
  </si>
  <si>
    <t>　型　認　定　こ　ど　も　園　の　概　況</t>
    <rPh sb="3" eb="4">
      <t>ニン</t>
    </rPh>
    <rPh sb="5" eb="6">
      <t>サダム</t>
    </rPh>
    <rPh sb="13" eb="14">
      <t>エン</t>
    </rPh>
    <rPh sb="17" eb="18">
      <t>オオムネ</t>
    </rPh>
    <rPh sb="19" eb="20">
      <t>キョウ</t>
    </rPh>
    <phoneticPr fontId="2"/>
  </si>
  <si>
    <t>職　　　　　　員　　　　　　数　　　　　　　　　（　本　務　者　）</t>
    <rPh sb="0" eb="1">
      <t>ショク</t>
    </rPh>
    <rPh sb="7" eb="8">
      <t>イン</t>
    </rPh>
    <rPh sb="14" eb="15">
      <t>カズ</t>
    </rPh>
    <phoneticPr fontId="2"/>
  </si>
  <si>
    <t>　年齢は､４月１日による満年齢である。　　　　　</t>
    <rPh sb="1" eb="3">
      <t>ネンレイ</t>
    </rPh>
    <rPh sb="6" eb="7">
      <t>ガツ</t>
    </rPh>
    <rPh sb="8" eb="9">
      <t>ニチ</t>
    </rPh>
    <rPh sb="12" eb="15">
      <t>マンネンレイ</t>
    </rPh>
    <phoneticPr fontId="2"/>
  </si>
  <si>
    <t>総　　　　　　　　数</t>
    <rPh sb="0" eb="1">
      <t>フサ</t>
    </rPh>
    <rPh sb="9" eb="10">
      <t>カズ</t>
    </rPh>
    <phoneticPr fontId="2"/>
  </si>
  <si>
    <t>　０　　　　　歳</t>
    <rPh sb="7" eb="8">
      <t>サイ</t>
    </rPh>
    <phoneticPr fontId="2"/>
  </si>
  <si>
    <t>　１　　　　　歳</t>
    <rPh sb="7" eb="8">
      <t>サイ</t>
    </rPh>
    <phoneticPr fontId="2"/>
  </si>
  <si>
    <t>　２　　　　　歳</t>
    <rPh sb="7" eb="8">
      <t>サイ</t>
    </rPh>
    <phoneticPr fontId="2"/>
  </si>
  <si>
    <t>　３　　　　　歳</t>
    <rPh sb="7" eb="8">
      <t>サイ</t>
    </rPh>
    <phoneticPr fontId="2"/>
  </si>
  <si>
    <t>　４　　　　　歳</t>
    <rPh sb="7" eb="8">
      <t>サイ</t>
    </rPh>
    <phoneticPr fontId="2"/>
  </si>
  <si>
    <t>　５　　　　　歳</t>
    <rPh sb="7" eb="8">
      <t>サイ</t>
    </rPh>
    <phoneticPr fontId="2"/>
  </si>
  <si>
    <t>１１８　　　小　　　　学　　　　校　　</t>
    <rPh sb="6" eb="7">
      <t>ショウ</t>
    </rPh>
    <rPh sb="11" eb="12">
      <t>ガク</t>
    </rPh>
    <rPh sb="16" eb="17">
      <t>コウ</t>
    </rPh>
    <phoneticPr fontId="2"/>
  </si>
  <si>
    <t>　　の　　　　概　　　　況</t>
    <rPh sb="7" eb="8">
      <t>オオムネ</t>
    </rPh>
    <rPh sb="12" eb="13">
      <t>イワン</t>
    </rPh>
    <phoneticPr fontId="2"/>
  </si>
  <si>
    <t>外 国 人</t>
    <rPh sb="0" eb="1">
      <t>ソト</t>
    </rPh>
    <rPh sb="2" eb="3">
      <t>クニ</t>
    </rPh>
    <rPh sb="4" eb="5">
      <t>ジン</t>
    </rPh>
    <phoneticPr fontId="2"/>
  </si>
  <si>
    <t xml:space="preserve">１２１　　　短　　期　　大　 </t>
    <rPh sb="6" eb="7">
      <t>タン</t>
    </rPh>
    <rPh sb="9" eb="10">
      <t>キ</t>
    </rPh>
    <rPh sb="12" eb="13">
      <t>ダイ</t>
    </rPh>
    <phoneticPr fontId="2"/>
  </si>
  <si>
    <t xml:space="preserve"> 　学　　の　　概　　況</t>
    <rPh sb="2" eb="3">
      <t>ガク</t>
    </rPh>
    <rPh sb="8" eb="9">
      <t>オオムネ</t>
    </rPh>
    <rPh sb="11" eb="12">
      <t>イワン</t>
    </rPh>
    <phoneticPr fontId="2"/>
  </si>
  <si>
    <t>資料　　市内各大学　　　　　（注）　その他には特定の事項について聴講・研究・研修している者が含まれる。</t>
    <rPh sb="0" eb="2">
      <t>シリョウ</t>
    </rPh>
    <rPh sb="4" eb="6">
      <t>シナイ</t>
    </rPh>
    <rPh sb="6" eb="7">
      <t>カク</t>
    </rPh>
    <rPh sb="7" eb="9">
      <t>ダイガク</t>
    </rPh>
    <rPh sb="15" eb="16">
      <t>チュウ</t>
    </rPh>
    <rPh sb="20" eb="21">
      <t>タ</t>
    </rPh>
    <rPh sb="23" eb="25">
      <t>トクテイ</t>
    </rPh>
    <rPh sb="26" eb="28">
      <t>ジコウ</t>
    </rPh>
    <rPh sb="32" eb="34">
      <t>チョウコウ</t>
    </rPh>
    <rPh sb="35" eb="37">
      <t>ケンキュウ</t>
    </rPh>
    <rPh sb="38" eb="40">
      <t>ケンシュウ</t>
    </rPh>
    <rPh sb="44" eb="45">
      <t>モノ</t>
    </rPh>
    <rPh sb="46" eb="47">
      <t>フク</t>
    </rPh>
    <phoneticPr fontId="2"/>
  </si>
  <si>
    <t>１２２　　　大　　　　学　　</t>
    <rPh sb="6" eb="7">
      <t>ダイ</t>
    </rPh>
    <rPh sb="11" eb="12">
      <t>ガク</t>
    </rPh>
    <phoneticPr fontId="2"/>
  </si>
  <si>
    <t>　　の　　　　概　　　　況　　</t>
    <rPh sb="7" eb="8">
      <t>オオムネ</t>
    </rPh>
    <rPh sb="12" eb="13">
      <t>イワン</t>
    </rPh>
    <phoneticPr fontId="2"/>
  </si>
  <si>
    <t>４　　　年</t>
    <rPh sb="4" eb="5">
      <t>ネン</t>
    </rPh>
    <phoneticPr fontId="2"/>
  </si>
  <si>
    <t>５　　　年</t>
    <rPh sb="4" eb="5">
      <t>ネン</t>
    </rPh>
    <phoneticPr fontId="2"/>
  </si>
  <si>
    <t>６　　　年</t>
    <rPh sb="4" eb="5">
      <t>ネン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</si>
  <si>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</si>
  <si>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</si>
  <si>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 xml:space="preserve">１２８　　　文　　　化　　　ホ　　　ー　　　ル　　 </t>
    <rPh sb="6" eb="7">
      <t>ブン</t>
    </rPh>
    <rPh sb="10" eb="11">
      <t>カ</t>
    </rPh>
    <phoneticPr fontId="2"/>
  </si>
  <si>
    <t xml:space="preserve"> 　の　　　利　　　用　　　状　　　況</t>
    <phoneticPr fontId="2"/>
  </si>
  <si>
    <t xml:space="preserve">１２９　　　市　　　民　　　会　　　館　 </t>
    <rPh sb="6" eb="7">
      <t>シ</t>
    </rPh>
    <rPh sb="10" eb="11">
      <t>タミ</t>
    </rPh>
    <rPh sb="14" eb="15">
      <t>カイ</t>
    </rPh>
    <rPh sb="18" eb="19">
      <t>カン</t>
    </rPh>
    <phoneticPr fontId="2"/>
  </si>
  <si>
    <t xml:space="preserve"> 　の　　　利　　　用　　　状　　　況</t>
    <rPh sb="6" eb="7">
      <t>リ</t>
    </rPh>
    <rPh sb="10" eb="11">
      <t>ヨウ</t>
    </rPh>
    <rPh sb="14" eb="15">
      <t>ジョウ</t>
    </rPh>
    <rPh sb="18" eb="19">
      <t>イワン</t>
    </rPh>
    <phoneticPr fontId="2"/>
  </si>
  <si>
    <t>日独修好150年の歴史国際都市・長崎からみたドイツ～もうひとつの交流史～　※１</t>
    <rPh sb="0" eb="1">
      <t>ニチ</t>
    </rPh>
    <rPh sb="1" eb="2">
      <t>ドク</t>
    </rPh>
    <rPh sb="2" eb="4">
      <t>シュウコウ</t>
    </rPh>
    <rPh sb="7" eb="8">
      <t>ネン</t>
    </rPh>
    <rPh sb="9" eb="11">
      <t>レキシ</t>
    </rPh>
    <rPh sb="11" eb="13">
      <t>コクサイ</t>
    </rPh>
    <rPh sb="13" eb="15">
      <t>トシ</t>
    </rPh>
    <rPh sb="16" eb="18">
      <t>ナガサキ</t>
    </rPh>
    <rPh sb="32" eb="34">
      <t>コウリュウ</t>
    </rPh>
    <rPh sb="34" eb="35">
      <t>シ</t>
    </rPh>
    <phoneticPr fontId="2"/>
  </si>
  <si>
    <t>第二楽章　男鹿和雄展　　～吉永小百合と語り継ぐ～　※２</t>
    <rPh sb="0" eb="2">
      <t>ダイニ</t>
    </rPh>
    <rPh sb="2" eb="4">
      <t>ガクショウ</t>
    </rPh>
    <rPh sb="5" eb="7">
      <t>オガ</t>
    </rPh>
    <rPh sb="7" eb="9">
      <t>カズオ</t>
    </rPh>
    <rPh sb="9" eb="10">
      <t>テン</t>
    </rPh>
    <rPh sb="13" eb="15">
      <t>ヨシナガ</t>
    </rPh>
    <rPh sb="15" eb="18">
      <t>サユリ</t>
    </rPh>
    <rPh sb="19" eb="20">
      <t>カタ</t>
    </rPh>
    <rPh sb="21" eb="22">
      <t>ツ</t>
    </rPh>
    <phoneticPr fontId="2"/>
  </si>
  <si>
    <t>幕末長崎古写真館～ボードインコレクションから～　※２</t>
    <rPh sb="0" eb="2">
      <t>バクマツ</t>
    </rPh>
    <rPh sb="2" eb="4">
      <t>ナガサキ</t>
    </rPh>
    <rPh sb="4" eb="5">
      <t>フル</t>
    </rPh>
    <rPh sb="5" eb="8">
      <t>シャシンカン</t>
    </rPh>
    <phoneticPr fontId="2"/>
  </si>
  <si>
    <t>開館10周年記念特別展「我が名は鶴亭－若冲、大雅も憧れた花鳥図　!？ルーツは長崎聖福寺　※３</t>
    <rPh sb="0" eb="2">
      <t>カイカン</t>
    </rPh>
    <rPh sb="4" eb="6">
      <t>シュウネン</t>
    </rPh>
    <rPh sb="6" eb="8">
      <t>キネン</t>
    </rPh>
    <rPh sb="8" eb="11">
      <t>トクベツテン</t>
    </rPh>
    <rPh sb="12" eb="13">
      <t>ワ</t>
    </rPh>
    <rPh sb="14" eb="15">
      <t>ナ</t>
    </rPh>
    <rPh sb="16" eb="17">
      <t>ツル</t>
    </rPh>
    <rPh sb="17" eb="18">
      <t>テイ</t>
    </rPh>
    <rPh sb="19" eb="21">
      <t>ジャクチュウ</t>
    </rPh>
    <rPh sb="22" eb="24">
      <t>タイガ</t>
    </rPh>
    <rPh sb="25" eb="26">
      <t>アコガ</t>
    </rPh>
    <rPh sb="28" eb="30">
      <t>カチョウ</t>
    </rPh>
    <rPh sb="30" eb="31">
      <t>ズ</t>
    </rPh>
    <rPh sb="38" eb="40">
      <t>ナガサキ</t>
    </rPh>
    <rPh sb="40" eb="41">
      <t>セイ</t>
    </rPh>
    <phoneticPr fontId="2"/>
  </si>
  <si>
    <t>ながさき地域シリーズ「平戸の花鳥図　松浦史料博物館の江戸絵画展」　※４</t>
    <rPh sb="4" eb="6">
      <t>チイキ</t>
    </rPh>
    <rPh sb="11" eb="13">
      <t>ヒラド</t>
    </rPh>
    <rPh sb="14" eb="16">
      <t>カチョウ</t>
    </rPh>
    <rPh sb="16" eb="17">
      <t>ズ</t>
    </rPh>
    <rPh sb="18" eb="20">
      <t>マツウラ</t>
    </rPh>
    <rPh sb="20" eb="22">
      <t>シリョウ</t>
    </rPh>
    <rPh sb="22" eb="25">
      <t>ハクブツカン</t>
    </rPh>
    <rPh sb="26" eb="28">
      <t>エド</t>
    </rPh>
    <rPh sb="28" eb="31">
      <t>カイガテン</t>
    </rPh>
    <phoneticPr fontId="2"/>
  </si>
  <si>
    <t>（注）１．総数及び計は延べ人数である。</t>
    <rPh sb="1" eb="2">
      <t>チュウ</t>
    </rPh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</si>
  <si>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２．プラネタリウムと全天周映画については、H25/9/17～H26/3/24まで施設改修のため休止</t>
    </r>
    <rPh sb="13" eb="15">
      <t>ゼンテン</t>
    </rPh>
    <rPh sb="15" eb="16">
      <t>シュウ</t>
    </rPh>
    <rPh sb="16" eb="18">
      <t>エイガ</t>
    </rPh>
    <rPh sb="43" eb="45">
      <t>シセツ</t>
    </rPh>
    <rPh sb="45" eb="47">
      <t>カイシュウ</t>
    </rPh>
    <rPh sb="50" eb="52">
      <t>キュウシ</t>
    </rPh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</si>
  <si>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３．平成27年8月は展示室を夏の特別展開催により休止。リニューアルしたプラネタリウムをＰＲするため、</t>
    </r>
    <rPh sb="5" eb="7">
      <t>ヘイセイ</t>
    </rPh>
    <rPh sb="9" eb="10">
      <t>ネン</t>
    </rPh>
    <rPh sb="11" eb="12">
      <t>ガツ</t>
    </rPh>
    <rPh sb="13" eb="16">
      <t>テンジシツ</t>
    </rPh>
    <rPh sb="17" eb="18">
      <t>ナツ</t>
    </rPh>
    <rPh sb="19" eb="21">
      <t>トクベツ</t>
    </rPh>
    <rPh sb="21" eb="22">
      <t>テン</t>
    </rPh>
    <rPh sb="22" eb="24">
      <t>カイサイ</t>
    </rPh>
    <rPh sb="27" eb="29">
      <t>キュウシ</t>
    </rPh>
    <phoneticPr fontId="2"/>
  </si>
  <si>
    <r>
      <rPr>
        <sz val="8"/>
        <color theme="0"/>
        <rFont val="ＭＳ Ｐ明朝"/>
        <family val="1"/>
        <charset val="128"/>
      </rPr>
      <t>（注）３．</t>
    </r>
    <r>
      <rPr>
        <sz val="8"/>
        <rFont val="ＭＳ Ｐ明朝"/>
        <family val="1"/>
        <charset val="128"/>
      </rPr>
      <t>全天周映画を全てプラネタリウム上映へ切り替えた。</t>
    </r>
    <phoneticPr fontId="2"/>
  </si>
  <si>
    <t>１３２　　　長 崎 市 科 学 館 の 状 況</t>
    <rPh sb="6" eb="7">
      <t>チョウ</t>
    </rPh>
    <rPh sb="8" eb="9">
      <t>ザキ</t>
    </rPh>
    <rPh sb="10" eb="11">
      <t>シ</t>
    </rPh>
    <rPh sb="12" eb="13">
      <t>カ</t>
    </rPh>
    <rPh sb="14" eb="15">
      <t>ガク</t>
    </rPh>
    <rPh sb="16" eb="17">
      <t>カン</t>
    </rPh>
    <rPh sb="20" eb="21">
      <t>ジョウ</t>
    </rPh>
    <rPh sb="22" eb="23">
      <t>イワン</t>
    </rPh>
    <phoneticPr fontId="2"/>
  </si>
  <si>
    <t>※３　中学生以下無料　※４と同時期開催　</t>
    <rPh sb="3" eb="6">
      <t>チュウガクセイ</t>
    </rPh>
    <rPh sb="6" eb="8">
      <t>イカ</t>
    </rPh>
    <rPh sb="8" eb="10">
      <t>ムリョウ</t>
    </rPh>
    <rPh sb="14" eb="17">
      <t>ドウジキ</t>
    </rPh>
    <rPh sb="17" eb="19">
      <t>カイサイ</t>
    </rPh>
    <phoneticPr fontId="2"/>
  </si>
  <si>
    <t>※４　入場無料　※３と同時期開催</t>
    <rPh sb="3" eb="5">
      <t>ニュウジョウ</t>
    </rPh>
    <rPh sb="5" eb="7">
      <t>ムリョウ</t>
    </rPh>
    <rPh sb="11" eb="14">
      <t>ドウジキ</t>
    </rPh>
    <rPh sb="14" eb="16">
      <t>カイサイ</t>
    </rPh>
    <phoneticPr fontId="2"/>
  </si>
  <si>
    <t>r　4,763</t>
    <phoneticPr fontId="2"/>
  </si>
  <si>
    <t>ｒ　129</t>
    <phoneticPr fontId="2"/>
  </si>
  <si>
    <t>ｒ　23,337</t>
    <phoneticPr fontId="2"/>
  </si>
  <si>
    <t>ｒ　2,866</t>
    <phoneticPr fontId="2"/>
  </si>
  <si>
    <t>（単位　人、冊、日）</t>
    <rPh sb="1" eb="3">
      <t>タンイ</t>
    </rPh>
    <rPh sb="4" eb="5">
      <t>ヒト</t>
    </rPh>
    <rPh sb="6" eb="7">
      <t>サツ</t>
    </rPh>
    <rPh sb="8" eb="9">
      <t>ニチ</t>
    </rPh>
    <phoneticPr fontId="2"/>
  </si>
  <si>
    <t>竜踊</t>
    <rPh sb="0" eb="1">
      <t>リュウ</t>
    </rPh>
    <rPh sb="1" eb="2">
      <t>オドリ</t>
    </rPh>
    <phoneticPr fontId="2"/>
  </si>
  <si>
    <t>（単位　　人）</t>
    <phoneticPr fontId="2"/>
  </si>
  <si>
    <r>
      <t>M39.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4.14</t>
    </r>
    <phoneticPr fontId="12" type="Hiragana"/>
  </si>
  <si>
    <r>
      <t>M43.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8.29</t>
    </r>
    <phoneticPr fontId="2"/>
  </si>
  <si>
    <r>
      <t>S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1.23</t>
    </r>
    <phoneticPr fontId="2"/>
  </si>
  <si>
    <r>
      <t>S13.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</si>
</sst>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);[Red]\(#,##0\)"/>
    <numFmt numFmtId="177" formatCode="#,##0_ "/>
    <numFmt numFmtId="178" formatCode="0.E+00"/>
    <numFmt numFmtId="179" formatCode="#,##0;&quot;△ &quot;#,##0"/>
    <numFmt numFmtId="180" formatCode="#,##0.0;&quot;△ &quot;#,##0.0"/>
    <numFmt numFmtId="181" formatCode="#,##0.0_ ;[Red]\-#,##0.0\ "/>
    <numFmt numFmtId="182" formatCode="0.0_);[Red]\(0.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b/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7.5"/>
      <color theme="0"/>
      <name val="ＭＳ Ｐ明朝"/>
      <family val="1"/>
      <charset val="128"/>
    </font>
    <font>
      <sz val="7.5"/>
      <color theme="1"/>
      <name val="ＭＳ Ｐゴシック"/>
      <family val="2"/>
      <scheme val="minor"/>
    </font>
    <font>
      <sz val="6.5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0" fontId="18" fillId="0" borderId="0"/>
  </cellStyleXfs>
  <cellXfs count="733">
    <xf numFmtId="0" fontId="0" fillId="0" borderId="0" xfId="0"/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6" fillId="0" borderId="19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49" fontId="5" fillId="0" borderId="19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79" fontId="5" fillId="0" borderId="0" xfId="0" applyNumberFormat="1" applyFont="1" applyAlignment="1">
      <alignment horizontal="right" vertical="center"/>
    </xf>
    <xf numFmtId="179" fontId="5" fillId="0" borderId="21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20" xfId="0" applyNumberFormat="1" applyFont="1" applyBorder="1" applyAlignment="1">
      <alignment horizontal="right" vertical="center"/>
    </xf>
    <xf numFmtId="179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179" fontId="5" fillId="0" borderId="3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  <protection locked="0"/>
    </xf>
    <xf numFmtId="179" fontId="5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80" fontId="5" fillId="0" borderId="4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right" vertical="center"/>
    </xf>
    <xf numFmtId="179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/>
    <xf numFmtId="0" fontId="5" fillId="0" borderId="5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5" fillId="0" borderId="24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81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181" fontId="5" fillId="0" borderId="0" xfId="1" applyNumberFormat="1" applyFont="1" applyFill="1" applyBorder="1" applyAlignment="1">
      <alignment vertical="center"/>
    </xf>
    <xf numFmtId="0" fontId="15" fillId="0" borderId="4" xfId="3" applyFont="1" applyFill="1" applyBorder="1" applyAlignment="1">
      <alignment vertical="center"/>
    </xf>
    <xf numFmtId="38" fontId="5" fillId="0" borderId="4" xfId="1" applyFont="1" applyFill="1" applyBorder="1" applyAlignment="1" applyProtection="1">
      <alignment vertical="center"/>
      <protection locked="0"/>
    </xf>
    <xf numFmtId="181" fontId="5" fillId="0" borderId="4" xfId="1" applyNumberFormat="1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15" fillId="0" borderId="5" xfId="3" applyFont="1" applyFill="1" applyBorder="1" applyAlignment="1">
      <alignment vertical="center"/>
    </xf>
    <xf numFmtId="0" fontId="15" fillId="0" borderId="15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38" fontId="5" fillId="0" borderId="20" xfId="1" applyFont="1" applyFill="1" applyBorder="1" applyAlignment="1" applyProtection="1">
      <alignment vertical="center"/>
      <protection locked="0"/>
    </xf>
    <xf numFmtId="181" fontId="5" fillId="0" borderId="20" xfId="1" applyNumberFormat="1" applyFont="1" applyFill="1" applyBorder="1" applyAlignment="1" applyProtection="1">
      <alignment vertical="center"/>
      <protection locked="0"/>
    </xf>
    <xf numFmtId="182" fontId="5" fillId="0" borderId="0" xfId="1" applyNumberFormat="1" applyFont="1" applyFill="1" applyBorder="1" applyAlignment="1" applyProtection="1">
      <alignment vertical="center"/>
      <protection locked="0"/>
    </xf>
    <xf numFmtId="182" fontId="5" fillId="0" borderId="4" xfId="1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Alignment="1">
      <alignment vertical="center"/>
    </xf>
    <xf numFmtId="17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vertical="center"/>
    </xf>
    <xf numFmtId="0" fontId="5" fillId="0" borderId="4" xfId="3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21" xfId="1" applyFont="1" applyFill="1" applyBorder="1" applyAlignment="1" applyProtection="1">
      <alignment vertical="center"/>
      <protection locked="0"/>
    </xf>
    <xf numFmtId="0" fontId="5" fillId="0" borderId="15" xfId="3" applyFont="1" applyFill="1" applyBorder="1" applyAlignment="1">
      <alignment horizontal="center" vertical="center"/>
    </xf>
    <xf numFmtId="38" fontId="5" fillId="0" borderId="19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/>
    <xf numFmtId="182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Border="1" applyAlignment="1" applyProtection="1">
      <alignment horizontal="right" vertical="center"/>
      <protection locked="0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1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 applyProtection="1">
      <alignment horizontal="right" vertical="center"/>
      <protection locked="0"/>
    </xf>
    <xf numFmtId="41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>
      <alignment horizontal="left" vertical="center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1" fontId="5" fillId="0" borderId="1" xfId="0" applyNumberFormat="1" applyFont="1" applyFill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distributed" vertical="center" justifyLastLine="1"/>
    </xf>
    <xf numFmtId="41" fontId="5" fillId="0" borderId="2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/>
    <xf numFmtId="0" fontId="5" fillId="0" borderId="1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/>
    <xf numFmtId="0" fontId="12" fillId="0" borderId="1" xfId="0" applyNumberFormat="1" applyFont="1" applyBorder="1" applyAlignment="1">
      <alignment horizontal="distributed" vertical="center" wrapText="1"/>
    </xf>
    <xf numFmtId="0" fontId="17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 applyProtection="1">
      <protection locked="0"/>
    </xf>
    <xf numFmtId="0" fontId="0" fillId="0" borderId="5" xfId="0" applyBorder="1" applyAlignment="1">
      <alignment horizontal="distributed" vertical="center" justifyLastLine="1"/>
    </xf>
    <xf numFmtId="0" fontId="12" fillId="0" borderId="17" xfId="0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5" xfId="1" applyFont="1" applyBorder="1" applyAlignment="1" applyProtection="1">
      <alignment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Border="1" applyAlignment="1">
      <alignment horizontal="right" vertical="center" justifyLastLine="1"/>
    </xf>
    <xf numFmtId="0" fontId="5" fillId="0" borderId="17" xfId="0" applyFont="1" applyBorder="1" applyAlignment="1">
      <alignment horizontal="center" vertical="center" justifyLastLine="1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41" fontId="5" fillId="0" borderId="0" xfId="0" applyNumberFormat="1" applyFont="1" applyBorder="1" applyAlignment="1" applyProtection="1">
      <alignment horizontal="center" vertical="center"/>
      <protection locked="0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41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1" fontId="5" fillId="0" borderId="0" xfId="0" quotePrefix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/>
    </xf>
    <xf numFmtId="38" fontId="5" fillId="0" borderId="16" xfId="1" applyFont="1" applyBorder="1" applyAlignment="1">
      <alignment horizontal="center" vertical="center"/>
    </xf>
    <xf numFmtId="41" fontId="5" fillId="0" borderId="0" xfId="0" quotePrefix="1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Alignment="1">
      <alignment horizontal="right" vertical="center"/>
    </xf>
    <xf numFmtId="180" fontId="5" fillId="0" borderId="21" xfId="0" applyNumberFormat="1" applyFont="1" applyBorder="1" applyAlignment="1" applyProtection="1">
      <alignment horizontal="right" vertical="center"/>
    </xf>
    <xf numFmtId="180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13" fillId="0" borderId="0" xfId="3" applyFont="1" applyBorder="1" applyAlignment="1">
      <alignment horizontal="distributed" vertical="center"/>
    </xf>
    <xf numFmtId="180" fontId="5" fillId="0" borderId="3" xfId="0" applyNumberFormat="1" applyFont="1" applyBorder="1" applyAlignment="1" applyProtection="1">
      <alignment horizontal="right" vertical="center"/>
    </xf>
    <xf numFmtId="180" fontId="5" fillId="0" borderId="1" xfId="0" applyNumberFormat="1" applyFont="1" applyBorder="1" applyAlignment="1" applyProtection="1">
      <alignment horizontal="right" vertical="center"/>
    </xf>
    <xf numFmtId="38" fontId="16" fillId="0" borderId="3" xfId="1" applyFont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176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9" fontId="16" fillId="0" borderId="0" xfId="2" applyNumberFormat="1" applyFont="1" applyAlignment="1">
      <alignment vertical="center"/>
    </xf>
    <xf numFmtId="179" fontId="16" fillId="0" borderId="3" xfId="1" applyNumberFormat="1" applyFont="1" applyBorder="1" applyAlignment="1">
      <alignment horizontal="right" vertical="center"/>
    </xf>
    <xf numFmtId="179" fontId="16" fillId="0" borderId="21" xfId="1" applyNumberFormat="1" applyFont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179" fontId="16" fillId="0" borderId="0" xfId="1" applyNumberFormat="1" applyFont="1" applyBorder="1" applyAlignment="1">
      <alignment horizontal="right" vertical="center"/>
    </xf>
    <xf numFmtId="179" fontId="16" fillId="0" borderId="4" xfId="1" applyNumberFormat="1" applyFont="1" applyFill="1" applyBorder="1" applyAlignment="1">
      <alignment horizontal="right" vertical="center"/>
    </xf>
    <xf numFmtId="179" fontId="16" fillId="0" borderId="4" xfId="1" applyNumberFormat="1" applyFont="1" applyBorder="1" applyAlignment="1">
      <alignment horizontal="right" vertical="center"/>
    </xf>
    <xf numFmtId="0" fontId="5" fillId="0" borderId="28" xfId="3" applyFont="1" applyFill="1" applyBorder="1" applyAlignment="1">
      <alignment horizontal="center" vertical="center"/>
    </xf>
    <xf numFmtId="41" fontId="5" fillId="0" borderId="21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Border="1" applyAlignme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20" fillId="0" borderId="0" xfId="4" applyFont="1"/>
    <xf numFmtId="0" fontId="20" fillId="0" borderId="0" xfId="4" applyNumberFormat="1" applyFont="1" applyAlignment="1"/>
    <xf numFmtId="0" fontId="20" fillId="0" borderId="0" xfId="4" applyFont="1" applyAlignment="1">
      <alignment horizontal="center"/>
    </xf>
    <xf numFmtId="0" fontId="20" fillId="0" borderId="4" xfId="4" applyFont="1" applyBorder="1"/>
    <xf numFmtId="0" fontId="20" fillId="0" borderId="4" xfId="4" applyFont="1" applyBorder="1" applyAlignment="1">
      <alignment horizontal="center"/>
    </xf>
    <xf numFmtId="0" fontId="20" fillId="0" borderId="4" xfId="4" applyNumberFormat="1" applyFont="1" applyFill="1" applyBorder="1" applyAlignment="1">
      <alignment horizontal="right"/>
    </xf>
    <xf numFmtId="49" fontId="20" fillId="0" borderId="0" xfId="4" applyNumberFormat="1" applyFont="1" applyBorder="1" applyAlignment="1">
      <alignment horizontal="center"/>
    </xf>
    <xf numFmtId="0" fontId="20" fillId="0" borderId="1" xfId="4" applyFont="1" applyBorder="1"/>
    <xf numFmtId="49" fontId="20" fillId="0" borderId="3" xfId="4" applyNumberFormat="1" applyFont="1" applyBorder="1" applyAlignment="1">
      <alignment horizontal="center"/>
    </xf>
    <xf numFmtId="0" fontId="20" fillId="0" borderId="3" xfId="4" applyFont="1" applyBorder="1" applyAlignment="1">
      <alignment horizontal="center"/>
    </xf>
    <xf numFmtId="0" fontId="20" fillId="0" borderId="0" xfId="4" applyFont="1" applyBorder="1"/>
    <xf numFmtId="0" fontId="20" fillId="0" borderId="1" xfId="4" applyFont="1" applyBorder="1" applyAlignment="1">
      <alignment horizontal="left"/>
    </xf>
    <xf numFmtId="0" fontId="20" fillId="0" borderId="0" xfId="4" applyNumberFormat="1" applyFont="1" applyBorder="1" applyAlignment="1">
      <alignment horizontal="center"/>
    </xf>
    <xf numFmtId="0" fontId="20" fillId="0" borderId="3" xfId="4" applyNumberFormat="1" applyFont="1" applyBorder="1" applyAlignment="1">
      <alignment horizontal="center"/>
    </xf>
    <xf numFmtId="49" fontId="20" fillId="0" borderId="0" xfId="4" applyNumberFormat="1" applyFont="1" applyBorder="1" applyAlignment="1">
      <alignment horizontal="left"/>
    </xf>
    <xf numFmtId="0" fontId="20" fillId="0" borderId="1" xfId="4" applyFont="1" applyBorder="1" applyAlignment="1">
      <alignment horizontal="right"/>
    </xf>
    <xf numFmtId="57" fontId="20" fillId="0" borderId="0" xfId="4" applyNumberFormat="1" applyFont="1" applyAlignment="1">
      <alignment horizontal="center"/>
    </xf>
    <xf numFmtId="0" fontId="20" fillId="0" borderId="1" xfId="4" applyFont="1" applyFill="1" applyBorder="1"/>
    <xf numFmtId="49" fontId="20" fillId="0" borderId="3" xfId="4" applyNumberFormat="1" applyFont="1" applyBorder="1" applyAlignment="1">
      <alignment horizontal="left"/>
    </xf>
    <xf numFmtId="49" fontId="20" fillId="0" borderId="0" xfId="4" applyNumberFormat="1" applyFont="1" applyBorder="1" applyAlignment="1">
      <alignment horizontal="right"/>
    </xf>
    <xf numFmtId="0" fontId="20" fillId="0" borderId="1" xfId="4" applyFont="1" applyBorder="1" applyAlignment="1">
      <alignment shrinkToFit="1"/>
    </xf>
    <xf numFmtId="49" fontId="21" fillId="0" borderId="3" xfId="4" applyNumberFormat="1" applyFont="1" applyBorder="1" applyAlignment="1"/>
    <xf numFmtId="0" fontId="20" fillId="0" borderId="0" xfId="4" applyFont="1" applyBorder="1" applyAlignment="1">
      <alignment horizontal="center"/>
    </xf>
    <xf numFmtId="0" fontId="20" fillId="0" borderId="1" xfId="4" applyFont="1" applyBorder="1" applyAlignment="1">
      <alignment wrapText="1"/>
    </xf>
    <xf numFmtId="0" fontId="20" fillId="0" borderId="0" xfId="4" applyFont="1" applyBorder="1" applyAlignment="1"/>
    <xf numFmtId="0" fontId="20" fillId="0" borderId="1" xfId="4" applyFont="1" applyBorder="1" applyAlignment="1"/>
    <xf numFmtId="49" fontId="20" fillId="0" borderId="1" xfId="4" applyNumberFormat="1" applyFont="1" applyBorder="1"/>
    <xf numFmtId="0" fontId="20" fillId="0" borderId="3" xfId="4" applyFont="1" applyBorder="1"/>
    <xf numFmtId="0" fontId="20" fillId="0" borderId="0" xfId="4" applyFont="1" applyBorder="1" applyAlignment="1">
      <alignment horizontal="right"/>
    </xf>
    <xf numFmtId="49" fontId="20" fillId="0" borderId="1" xfId="4" applyNumberFormat="1" applyFont="1" applyBorder="1" applyAlignment="1"/>
    <xf numFmtId="0" fontId="20" fillId="0" borderId="0" xfId="4" applyNumberFormat="1" applyFont="1" applyAlignment="1">
      <alignment horizontal="center"/>
    </xf>
    <xf numFmtId="57" fontId="20" fillId="0" borderId="3" xfId="4" applyNumberFormat="1" applyFont="1" applyBorder="1" applyAlignment="1">
      <alignment horizontal="center"/>
    </xf>
    <xf numFmtId="0" fontId="20" fillId="0" borderId="0" xfId="4" applyNumberFormat="1" applyFont="1" applyAlignment="1">
      <alignment horizontal="left" indent="1"/>
    </xf>
    <xf numFmtId="0" fontId="20" fillId="0" borderId="0" xfId="4" applyNumberFormat="1" applyFont="1" applyFill="1" applyBorder="1" applyAlignment="1"/>
    <xf numFmtId="49" fontId="20" fillId="0" borderId="0" xfId="4" applyNumberFormat="1" applyFont="1" applyBorder="1" applyAlignment="1"/>
    <xf numFmtId="49" fontId="20" fillId="0" borderId="0" xfId="4" applyNumberFormat="1" applyFont="1" applyAlignment="1">
      <alignment horizontal="center"/>
    </xf>
    <xf numFmtId="0" fontId="20" fillId="0" borderId="3" xfId="4" quotePrefix="1" applyNumberFormat="1" applyFont="1" applyBorder="1" applyAlignment="1">
      <alignment horizontal="center"/>
    </xf>
    <xf numFmtId="0" fontId="20" fillId="0" borderId="0" xfId="4" applyFont="1" applyBorder="1" applyAlignment="1">
      <alignment horizontal="left"/>
    </xf>
    <xf numFmtId="0" fontId="20" fillId="0" borderId="0" xfId="4" applyFont="1" applyBorder="1" applyAlignment="1">
      <alignment shrinkToFit="1"/>
    </xf>
    <xf numFmtId="0" fontId="20" fillId="0" borderId="0" xfId="4" applyFont="1" applyAlignment="1">
      <alignment vertical="center"/>
    </xf>
    <xf numFmtId="49" fontId="20" fillId="0" borderId="0" xfId="4" applyNumberFormat="1" applyFont="1" applyBorder="1"/>
    <xf numFmtId="57" fontId="20" fillId="0" borderId="0" xfId="4" applyNumberFormat="1" applyFont="1" applyBorder="1" applyAlignment="1">
      <alignment horizontal="center"/>
    </xf>
    <xf numFmtId="0" fontId="20" fillId="0" borderId="2" xfId="4" applyFont="1" applyBorder="1" applyAlignment="1"/>
    <xf numFmtId="0" fontId="20" fillId="0" borderId="21" xfId="4" applyFont="1" applyBorder="1"/>
    <xf numFmtId="0" fontId="20" fillId="0" borderId="2" xfId="4" applyFont="1" applyBorder="1"/>
    <xf numFmtId="0" fontId="20" fillId="0" borderId="21" xfId="4" applyFont="1" applyBorder="1" applyAlignment="1">
      <alignment horizontal="center"/>
    </xf>
    <xf numFmtId="49" fontId="20" fillId="0" borderId="0" xfId="4" applyNumberFormat="1" applyFont="1" applyAlignment="1">
      <alignment horizontal="left"/>
    </xf>
    <xf numFmtId="0" fontId="5" fillId="0" borderId="14" xfId="3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22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4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1" fontId="5" fillId="0" borderId="20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179" fontId="5" fillId="0" borderId="2" xfId="0" applyNumberFormat="1" applyFont="1" applyBorder="1" applyAlignment="1" applyProtection="1">
      <alignment horizontal="right" vertical="center"/>
      <protection locked="0"/>
    </xf>
    <xf numFmtId="49" fontId="20" fillId="0" borderId="3" xfId="4" applyNumberFormat="1" applyFont="1" applyFill="1" applyBorder="1" applyAlignment="1">
      <alignment horizontal="center"/>
    </xf>
    <xf numFmtId="0" fontId="20" fillId="0" borderId="0" xfId="4" applyFont="1" applyFill="1" applyBorder="1"/>
    <xf numFmtId="49" fontId="20" fillId="0" borderId="0" xfId="4" applyNumberFormat="1" applyFont="1" applyFill="1" applyBorder="1" applyAlignment="1">
      <alignment horizontal="left"/>
    </xf>
    <xf numFmtId="49" fontId="20" fillId="0" borderId="0" xfId="4" applyNumberFormat="1" applyFont="1" applyFill="1" applyBorder="1" applyAlignment="1">
      <alignment horizontal="center"/>
    </xf>
    <xf numFmtId="0" fontId="20" fillId="0" borderId="5" xfId="4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15" fillId="0" borderId="0" xfId="3" applyNumberFormat="1" applyFont="1" applyFill="1" applyBorder="1" applyAlignment="1">
      <alignment vertical="center"/>
    </xf>
    <xf numFmtId="38" fontId="15" fillId="0" borderId="0" xfId="3" applyNumberFormat="1" applyFont="1" applyFill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49" fontId="20" fillId="0" borderId="1" xfId="4" applyNumberFormat="1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0" fillId="0" borderId="23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textRotation="255" justifyLastLine="1"/>
    </xf>
    <xf numFmtId="0" fontId="5" fillId="0" borderId="16" xfId="0" applyFont="1" applyBorder="1" applyAlignment="1">
      <alignment horizontal="center" vertical="center" textRotation="255" justifyLastLine="1"/>
    </xf>
    <xf numFmtId="0" fontId="5" fillId="0" borderId="2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23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left" vertical="center" justifyLastLine="1"/>
    </xf>
    <xf numFmtId="0" fontId="5" fillId="0" borderId="14" xfId="0" applyFont="1" applyBorder="1" applyAlignment="1">
      <alignment horizontal="left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center" vertical="distributed" justifyLastLine="1"/>
    </xf>
    <xf numFmtId="0" fontId="5" fillId="0" borderId="38" xfId="0" applyFont="1" applyBorder="1" applyAlignment="1">
      <alignment horizontal="distributed" vertical="distributed" justifyLastLine="1"/>
    </xf>
    <xf numFmtId="0" fontId="5" fillId="0" borderId="16" xfId="0" applyFont="1" applyBorder="1" applyAlignment="1">
      <alignment horizontal="distributed" vertical="distributed" justifyLastLine="1"/>
    </xf>
    <xf numFmtId="0" fontId="5" fillId="0" borderId="0" xfId="0" applyFont="1" applyBorder="1" applyAlignment="1"/>
    <xf numFmtId="0" fontId="6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 applyProtection="1">
      <alignment horizontal="center" vertical="center"/>
      <protection locked="0"/>
    </xf>
    <xf numFmtId="180" fontId="5" fillId="0" borderId="22" xfId="0" applyNumberFormat="1" applyFont="1" applyBorder="1" applyAlignment="1" applyProtection="1">
      <alignment horizontal="center" vertical="center"/>
      <protection locked="0"/>
    </xf>
    <xf numFmtId="180" fontId="5" fillId="0" borderId="14" xfId="0" applyNumberFormat="1" applyFont="1" applyBorder="1" applyAlignment="1" applyProtection="1">
      <alignment horizontal="center" vertical="center"/>
      <protection locked="0"/>
    </xf>
    <xf numFmtId="178" fontId="5" fillId="0" borderId="21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0" xfId="3" applyFont="1" applyFill="1" applyBorder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5" fillId="0" borderId="4" xfId="3" applyFont="1" applyBorder="1" applyAlignment="1">
      <alignment horizontal="right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0" fillId="0" borderId="0" xfId="0"/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17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0" fontId="21" fillId="0" borderId="3" xfId="4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0" fontId="21" fillId="0" borderId="6" xfId="4" applyFont="1" applyBorder="1" applyAlignment="1">
      <alignment horizontal="center"/>
    </xf>
    <xf numFmtId="0" fontId="21" fillId="0" borderId="5" xfId="4" applyFont="1" applyBorder="1" applyAlignment="1">
      <alignment horizontal="center"/>
    </xf>
    <xf numFmtId="0" fontId="8" fillId="0" borderId="0" xfId="4" applyNumberFormat="1" applyFont="1" applyBorder="1" applyAlignment="1">
      <alignment horizontal="right"/>
    </xf>
    <xf numFmtId="0" fontId="8" fillId="0" borderId="0" xfId="4" applyFont="1" applyBorder="1"/>
    <xf numFmtId="0" fontId="21" fillId="0" borderId="5" xfId="4" applyNumberFormat="1" applyFont="1" applyBorder="1" applyAlignment="1">
      <alignment horizontal="center"/>
    </xf>
    <xf numFmtId="0" fontId="21" fillId="0" borderId="23" xfId="4" applyNumberFormat="1" applyFont="1" applyBorder="1" applyAlignment="1">
      <alignment horizontal="center"/>
    </xf>
    <xf numFmtId="49" fontId="21" fillId="0" borderId="0" xfId="4" applyNumberFormat="1" applyFont="1" applyBorder="1" applyAlignment="1">
      <alignment horizontal="center"/>
    </xf>
    <xf numFmtId="49" fontId="21" fillId="0" borderId="1" xfId="4" applyNumberFormat="1" applyFont="1" applyBorder="1" applyAlignment="1">
      <alignment horizontal="center"/>
    </xf>
    <xf numFmtId="49" fontId="21" fillId="0" borderId="3" xfId="4" applyNumberFormat="1" applyFont="1" applyBorder="1" applyAlignment="1">
      <alignment horizontal="center"/>
    </xf>
    <xf numFmtId="0" fontId="21" fillId="0" borderId="3" xfId="4" applyFont="1" applyBorder="1" applyAlignment="1">
      <alignment horizontal="center" shrinkToFit="1"/>
    </xf>
    <xf numFmtId="0" fontId="21" fillId="0" borderId="0" xfId="4" applyFont="1" applyBorder="1" applyAlignment="1">
      <alignment horizontal="center" shrinkToFit="1"/>
    </xf>
    <xf numFmtId="0" fontId="21" fillId="0" borderId="0" xfId="4" applyNumberFormat="1" applyFont="1" applyBorder="1" applyAlignment="1">
      <alignment horizontal="center"/>
    </xf>
    <xf numFmtId="0" fontId="21" fillId="0" borderId="1" xfId="4" applyNumberFormat="1" applyFont="1" applyBorder="1" applyAlignment="1">
      <alignment horizontal="center"/>
    </xf>
    <xf numFmtId="0" fontId="24" fillId="0" borderId="1" xfId="4" applyFont="1" applyBorder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23</xdr:row>
      <xdr:rowOff>47625</xdr:rowOff>
    </xdr:from>
    <xdr:to>
      <xdr:col>1</xdr:col>
      <xdr:colOff>1828800</xdr:colOff>
      <xdr:row>26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629150"/>
          <a:ext cx="19621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58</xdr:row>
      <xdr:rowOff>28575</xdr:rowOff>
    </xdr:from>
    <xdr:to>
      <xdr:col>1</xdr:col>
      <xdr:colOff>1781175</xdr:colOff>
      <xdr:row>60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1277600"/>
          <a:ext cx="18859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42</xdr:row>
      <xdr:rowOff>66675</xdr:rowOff>
    </xdr:from>
    <xdr:to>
      <xdr:col>1</xdr:col>
      <xdr:colOff>1790700</xdr:colOff>
      <xdr:row>46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8267700"/>
          <a:ext cx="1990725" cy="6953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zoomScale="120" zoomScaleNormal="12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M1"/>
    </sheetView>
  </sheetViews>
  <sheetFormatPr defaultRowHeight="13.5"/>
  <cols>
    <col min="1" max="1" width="8.75" style="9" customWidth="1"/>
    <col min="2" max="25" width="6.875" style="9" customWidth="1"/>
    <col min="26" max="26" width="8.75" style="9" customWidth="1"/>
    <col min="27" max="16384" width="9" style="9"/>
  </cols>
  <sheetData>
    <row r="1" spans="1:26" ht="21">
      <c r="A1" s="492" t="s">
        <v>685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6" t="s">
        <v>686</v>
      </c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</row>
    <row r="2" spans="1:26">
      <c r="A2" s="495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</row>
    <row r="3" spans="1:26" ht="17.25">
      <c r="A3" s="493" t="s">
        <v>1165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7" t="s">
        <v>1166</v>
      </c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</row>
    <row r="4" spans="1:26" s="330" customFormat="1" ht="8.25" customHeight="1">
      <c r="A4" s="329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</row>
    <row r="5" spans="1:26">
      <c r="A5" s="498" t="s">
        <v>772</v>
      </c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4" t="s">
        <v>773</v>
      </c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</row>
    <row r="6" spans="1:26" s="330" customFormat="1" ht="9" customHeight="1">
      <c r="A6" s="329"/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</row>
    <row r="7" spans="1:26">
      <c r="A7" s="494" t="s">
        <v>639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 t="s">
        <v>1168</v>
      </c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</row>
    <row r="8" spans="1:26" ht="14.25" thickBot="1">
      <c r="A8" s="491"/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 t="s">
        <v>532</v>
      </c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</row>
    <row r="9" spans="1:26" ht="13.5" customHeight="1">
      <c r="A9" s="18" t="s">
        <v>277</v>
      </c>
      <c r="B9" s="470" t="s">
        <v>202</v>
      </c>
      <c r="C9" s="470" t="s">
        <v>203</v>
      </c>
      <c r="D9" s="473" t="s">
        <v>370</v>
      </c>
      <c r="E9" s="474"/>
      <c r="F9" s="474"/>
      <c r="G9" s="475"/>
      <c r="H9" s="479" t="s">
        <v>1167</v>
      </c>
      <c r="I9" s="480"/>
      <c r="J9" s="481"/>
      <c r="K9" s="473" t="s">
        <v>204</v>
      </c>
      <c r="L9" s="474"/>
      <c r="M9" s="474"/>
      <c r="N9" s="476" t="s">
        <v>216</v>
      </c>
      <c r="O9" s="476"/>
      <c r="P9" s="476"/>
      <c r="Q9" s="476"/>
      <c r="R9" s="476"/>
      <c r="S9" s="477"/>
      <c r="T9" s="485" t="s">
        <v>219</v>
      </c>
      <c r="U9" s="486"/>
      <c r="V9" s="487"/>
      <c r="W9" s="485" t="s">
        <v>220</v>
      </c>
      <c r="X9" s="486"/>
      <c r="Y9" s="487"/>
      <c r="Z9" s="13" t="s">
        <v>277</v>
      </c>
    </row>
    <row r="10" spans="1:26">
      <c r="A10" s="6" t="s">
        <v>654</v>
      </c>
      <c r="B10" s="471"/>
      <c r="C10" s="471"/>
      <c r="D10" s="467" t="s">
        <v>221</v>
      </c>
      <c r="E10" s="469"/>
      <c r="F10" s="468"/>
      <c r="G10" s="478" t="s">
        <v>564</v>
      </c>
      <c r="H10" s="482"/>
      <c r="I10" s="483"/>
      <c r="J10" s="484"/>
      <c r="K10" s="467" t="s">
        <v>201</v>
      </c>
      <c r="L10" s="469"/>
      <c r="M10" s="469"/>
      <c r="N10" s="469" t="s">
        <v>577</v>
      </c>
      <c r="O10" s="468"/>
      <c r="P10" s="467" t="s">
        <v>578</v>
      </c>
      <c r="Q10" s="468"/>
      <c r="R10" s="467" t="s">
        <v>579</v>
      </c>
      <c r="S10" s="468"/>
      <c r="T10" s="488"/>
      <c r="U10" s="489"/>
      <c r="V10" s="490"/>
      <c r="W10" s="488"/>
      <c r="X10" s="489"/>
      <c r="Y10" s="490"/>
      <c r="Z10" s="5" t="s">
        <v>654</v>
      </c>
    </row>
    <row r="11" spans="1:26">
      <c r="A11" s="25" t="s">
        <v>552</v>
      </c>
      <c r="B11" s="472"/>
      <c r="C11" s="472"/>
      <c r="D11" s="25" t="s">
        <v>506</v>
      </c>
      <c r="E11" s="22" t="s">
        <v>313</v>
      </c>
      <c r="F11" s="27" t="s">
        <v>314</v>
      </c>
      <c r="G11" s="472"/>
      <c r="H11" s="25" t="s">
        <v>506</v>
      </c>
      <c r="I11" s="23" t="s">
        <v>313</v>
      </c>
      <c r="J11" s="27" t="s">
        <v>314</v>
      </c>
      <c r="K11" s="23" t="s">
        <v>506</v>
      </c>
      <c r="L11" s="23" t="s">
        <v>313</v>
      </c>
      <c r="M11" s="23" t="s">
        <v>314</v>
      </c>
      <c r="N11" s="25" t="s">
        <v>313</v>
      </c>
      <c r="O11" s="22" t="s">
        <v>314</v>
      </c>
      <c r="P11" s="23" t="s">
        <v>313</v>
      </c>
      <c r="Q11" s="27" t="s">
        <v>314</v>
      </c>
      <c r="R11" s="25" t="s">
        <v>313</v>
      </c>
      <c r="S11" s="22" t="s">
        <v>314</v>
      </c>
      <c r="T11" s="23" t="s">
        <v>506</v>
      </c>
      <c r="U11" s="22" t="s">
        <v>313</v>
      </c>
      <c r="V11" s="22" t="s">
        <v>314</v>
      </c>
      <c r="W11" s="23" t="s">
        <v>506</v>
      </c>
      <c r="X11" s="22" t="s">
        <v>313</v>
      </c>
      <c r="Y11" s="22" t="s">
        <v>314</v>
      </c>
      <c r="Z11" s="23" t="s">
        <v>552</v>
      </c>
    </row>
    <row r="12" spans="1:26" ht="18" customHeight="1">
      <c r="A12" s="10" t="s">
        <v>1107</v>
      </c>
      <c r="B12" s="185">
        <v>54</v>
      </c>
      <c r="C12" s="163">
        <v>256</v>
      </c>
      <c r="D12" s="163">
        <v>440</v>
      </c>
      <c r="E12" s="163">
        <v>39</v>
      </c>
      <c r="F12" s="163">
        <v>401</v>
      </c>
      <c r="G12" s="163">
        <v>65</v>
      </c>
      <c r="H12" s="163">
        <v>114</v>
      </c>
      <c r="I12" s="163">
        <v>59</v>
      </c>
      <c r="J12" s="163">
        <v>55</v>
      </c>
      <c r="K12" s="163">
        <v>4986</v>
      </c>
      <c r="L12" s="163">
        <v>2561</v>
      </c>
      <c r="M12" s="163">
        <v>2425</v>
      </c>
      <c r="N12" s="163">
        <v>719</v>
      </c>
      <c r="O12" s="163">
        <v>643</v>
      </c>
      <c r="P12" s="163">
        <v>858</v>
      </c>
      <c r="Q12" s="163">
        <v>899</v>
      </c>
      <c r="R12" s="163">
        <v>984</v>
      </c>
      <c r="S12" s="163">
        <v>883</v>
      </c>
      <c r="T12" s="163">
        <v>1635</v>
      </c>
      <c r="U12" s="163">
        <v>835</v>
      </c>
      <c r="V12" s="163">
        <v>800</v>
      </c>
      <c r="W12" s="163">
        <v>1794</v>
      </c>
      <c r="X12" s="163">
        <v>901</v>
      </c>
      <c r="Y12" s="170">
        <v>893</v>
      </c>
      <c r="Z12" s="29" t="s">
        <v>1110</v>
      </c>
    </row>
    <row r="13" spans="1:26" ht="18" customHeight="1">
      <c r="A13" s="10" t="s">
        <v>750</v>
      </c>
      <c r="B13" s="185">
        <v>54</v>
      </c>
      <c r="C13" s="163">
        <v>259</v>
      </c>
      <c r="D13" s="163">
        <v>442</v>
      </c>
      <c r="E13" s="163">
        <v>42</v>
      </c>
      <c r="F13" s="163">
        <v>400</v>
      </c>
      <c r="G13" s="163">
        <v>59</v>
      </c>
      <c r="H13" s="163">
        <v>116</v>
      </c>
      <c r="I13" s="163">
        <v>60</v>
      </c>
      <c r="J13" s="163">
        <v>56</v>
      </c>
      <c r="K13" s="163">
        <v>4862</v>
      </c>
      <c r="L13" s="163">
        <v>2432</v>
      </c>
      <c r="M13" s="163">
        <v>2430</v>
      </c>
      <c r="N13" s="163">
        <v>677</v>
      </c>
      <c r="O13" s="163">
        <v>643</v>
      </c>
      <c r="P13" s="163">
        <v>894</v>
      </c>
      <c r="Q13" s="163">
        <v>875</v>
      </c>
      <c r="R13" s="163">
        <v>861</v>
      </c>
      <c r="S13" s="163">
        <v>912</v>
      </c>
      <c r="T13" s="163">
        <v>1463</v>
      </c>
      <c r="U13" s="163">
        <v>708</v>
      </c>
      <c r="V13" s="163">
        <v>755</v>
      </c>
      <c r="W13" s="163">
        <v>1863</v>
      </c>
      <c r="X13" s="163">
        <v>986</v>
      </c>
      <c r="Y13" s="170">
        <v>877</v>
      </c>
      <c r="Z13" s="29" t="s">
        <v>693</v>
      </c>
    </row>
    <row r="14" spans="1:26" ht="18" customHeight="1">
      <c r="A14" s="452" t="s">
        <v>726</v>
      </c>
      <c r="B14" s="185">
        <v>54</v>
      </c>
      <c r="C14" s="163">
        <v>261</v>
      </c>
      <c r="D14" s="163">
        <v>426</v>
      </c>
      <c r="E14" s="163">
        <v>39</v>
      </c>
      <c r="F14" s="163">
        <v>387</v>
      </c>
      <c r="G14" s="163">
        <v>71</v>
      </c>
      <c r="H14" s="163">
        <v>115</v>
      </c>
      <c r="I14" s="163">
        <v>60</v>
      </c>
      <c r="J14" s="163">
        <v>55</v>
      </c>
      <c r="K14" s="163">
        <v>4779</v>
      </c>
      <c r="L14" s="163">
        <v>2417</v>
      </c>
      <c r="M14" s="163">
        <v>2362</v>
      </c>
      <c r="N14" s="163">
        <v>683</v>
      </c>
      <c r="O14" s="163">
        <v>637</v>
      </c>
      <c r="P14" s="163">
        <v>824</v>
      </c>
      <c r="Q14" s="163">
        <v>820</v>
      </c>
      <c r="R14" s="163">
        <v>910</v>
      </c>
      <c r="S14" s="163">
        <v>905</v>
      </c>
      <c r="T14" s="163">
        <v>1411</v>
      </c>
      <c r="U14" s="163">
        <v>692</v>
      </c>
      <c r="V14" s="163">
        <v>719</v>
      </c>
      <c r="W14" s="163">
        <v>1779</v>
      </c>
      <c r="X14" s="163">
        <v>849</v>
      </c>
      <c r="Y14" s="163">
        <v>930</v>
      </c>
      <c r="Z14" s="29" t="s">
        <v>726</v>
      </c>
    </row>
    <row r="15" spans="1:26" ht="18" customHeight="1">
      <c r="A15" s="452" t="s">
        <v>1108</v>
      </c>
      <c r="B15" s="185">
        <v>41</v>
      </c>
      <c r="C15" s="163">
        <v>183</v>
      </c>
      <c r="D15" s="163">
        <v>323</v>
      </c>
      <c r="E15" s="163">
        <v>31</v>
      </c>
      <c r="F15" s="163">
        <v>292</v>
      </c>
      <c r="G15" s="163">
        <v>64</v>
      </c>
      <c r="H15" s="163">
        <v>94</v>
      </c>
      <c r="I15" s="163">
        <v>44</v>
      </c>
      <c r="J15" s="163">
        <v>50</v>
      </c>
      <c r="K15" s="163">
        <v>3448</v>
      </c>
      <c r="L15" s="163">
        <v>1773</v>
      </c>
      <c r="M15" s="163">
        <v>1675</v>
      </c>
      <c r="N15" s="163">
        <v>530</v>
      </c>
      <c r="O15" s="163">
        <v>467</v>
      </c>
      <c r="P15" s="163">
        <v>609</v>
      </c>
      <c r="Q15" s="163">
        <v>586</v>
      </c>
      <c r="R15" s="163">
        <v>634</v>
      </c>
      <c r="S15" s="163">
        <v>622</v>
      </c>
      <c r="T15" s="163">
        <v>1018</v>
      </c>
      <c r="U15" s="163">
        <v>509</v>
      </c>
      <c r="V15" s="163">
        <v>509</v>
      </c>
      <c r="W15" s="163">
        <v>1813</v>
      </c>
      <c r="X15" s="163">
        <v>910</v>
      </c>
      <c r="Y15" s="163">
        <v>903</v>
      </c>
      <c r="Z15" s="29" t="s">
        <v>1108</v>
      </c>
    </row>
    <row r="16" spans="1:26" ht="18" customHeight="1">
      <c r="A16" s="452" t="s">
        <v>1109</v>
      </c>
      <c r="B16" s="185">
        <v>38</v>
      </c>
      <c r="C16" s="163">
        <v>169</v>
      </c>
      <c r="D16" s="163">
        <v>322</v>
      </c>
      <c r="E16" s="163">
        <v>27</v>
      </c>
      <c r="F16" s="163">
        <v>295</v>
      </c>
      <c r="G16" s="163">
        <v>42</v>
      </c>
      <c r="H16" s="163">
        <v>81</v>
      </c>
      <c r="I16" s="163">
        <v>37</v>
      </c>
      <c r="J16" s="163">
        <v>44</v>
      </c>
      <c r="K16" s="163">
        <v>3196</v>
      </c>
      <c r="L16" s="163">
        <v>1609</v>
      </c>
      <c r="M16" s="163">
        <v>1587</v>
      </c>
      <c r="N16" s="163">
        <v>457</v>
      </c>
      <c r="O16" s="163">
        <v>474</v>
      </c>
      <c r="P16" s="163">
        <v>581</v>
      </c>
      <c r="Q16" s="163">
        <v>540</v>
      </c>
      <c r="R16" s="163">
        <v>571</v>
      </c>
      <c r="S16" s="163">
        <v>573</v>
      </c>
      <c r="T16" s="163">
        <v>869</v>
      </c>
      <c r="U16" s="163">
        <v>410</v>
      </c>
      <c r="V16" s="163">
        <v>459</v>
      </c>
      <c r="W16" s="163">
        <v>1267</v>
      </c>
      <c r="X16" s="163">
        <v>639</v>
      </c>
      <c r="Y16" s="163">
        <v>628</v>
      </c>
      <c r="Z16" s="29" t="s">
        <v>1109</v>
      </c>
    </row>
    <row r="17" spans="1:26" ht="18" customHeight="1">
      <c r="A17" s="10" t="s">
        <v>561</v>
      </c>
      <c r="B17" s="186">
        <v>1</v>
      </c>
      <c r="C17" s="145">
        <v>5</v>
      </c>
      <c r="D17" s="163">
        <v>8</v>
      </c>
      <c r="E17" s="145">
        <v>1</v>
      </c>
      <c r="F17" s="145">
        <v>7</v>
      </c>
      <c r="G17" s="171">
        <v>3</v>
      </c>
      <c r="H17" s="163">
        <f>SUM(I17,J17)</f>
        <v>1</v>
      </c>
      <c r="I17" s="145">
        <v>1</v>
      </c>
      <c r="J17" s="145">
        <v>0</v>
      </c>
      <c r="K17" s="163">
        <v>128</v>
      </c>
      <c r="L17" s="163">
        <v>67</v>
      </c>
      <c r="M17" s="163">
        <v>61</v>
      </c>
      <c r="N17" s="145">
        <v>12</v>
      </c>
      <c r="O17" s="145">
        <v>12</v>
      </c>
      <c r="P17" s="145">
        <v>32</v>
      </c>
      <c r="Q17" s="145">
        <v>24</v>
      </c>
      <c r="R17" s="145">
        <v>23</v>
      </c>
      <c r="S17" s="145">
        <v>25</v>
      </c>
      <c r="T17" s="163">
        <v>58</v>
      </c>
      <c r="U17" s="171">
        <v>34</v>
      </c>
      <c r="V17" s="171">
        <v>24</v>
      </c>
      <c r="W17" s="163">
        <v>59</v>
      </c>
      <c r="X17" s="171">
        <v>30</v>
      </c>
      <c r="Y17" s="173">
        <v>29</v>
      </c>
      <c r="Z17" s="30" t="s">
        <v>549</v>
      </c>
    </row>
    <row r="18" spans="1:26" ht="18" customHeight="1">
      <c r="A18" s="10" t="s">
        <v>562</v>
      </c>
      <c r="B18" s="186">
        <v>2</v>
      </c>
      <c r="C18" s="145">
        <v>5</v>
      </c>
      <c r="D18" s="163">
        <f>SUM(E18:F18)</f>
        <v>7</v>
      </c>
      <c r="E18" s="171">
        <v>1</v>
      </c>
      <c r="F18" s="171">
        <v>6</v>
      </c>
      <c r="G18" s="171">
        <v>1</v>
      </c>
      <c r="H18" s="163">
        <f>SUM(I18,J18)</f>
        <v>0</v>
      </c>
      <c r="I18" s="145" t="s">
        <v>700</v>
      </c>
      <c r="J18" s="145" t="s">
        <v>700</v>
      </c>
      <c r="K18" s="163">
        <v>60</v>
      </c>
      <c r="L18" s="163">
        <v>30</v>
      </c>
      <c r="M18" s="163">
        <v>30</v>
      </c>
      <c r="N18" s="145">
        <v>7</v>
      </c>
      <c r="O18" s="145">
        <v>6</v>
      </c>
      <c r="P18" s="145">
        <v>8</v>
      </c>
      <c r="Q18" s="145">
        <v>9</v>
      </c>
      <c r="R18" s="145">
        <v>15</v>
      </c>
      <c r="S18" s="145">
        <v>15</v>
      </c>
      <c r="T18" s="163">
        <v>29</v>
      </c>
      <c r="U18" s="171">
        <v>14</v>
      </c>
      <c r="V18" s="171">
        <v>15</v>
      </c>
      <c r="W18" s="163">
        <v>40</v>
      </c>
      <c r="X18" s="171">
        <v>24</v>
      </c>
      <c r="Y18" s="173">
        <v>16</v>
      </c>
      <c r="Z18" s="30" t="s">
        <v>550</v>
      </c>
    </row>
    <row r="19" spans="1:26" ht="18" customHeight="1" thickBot="1">
      <c r="A19" s="10" t="s">
        <v>563</v>
      </c>
      <c r="B19" s="186">
        <v>35</v>
      </c>
      <c r="C19" s="145">
        <v>159</v>
      </c>
      <c r="D19" s="163">
        <v>307</v>
      </c>
      <c r="E19" s="145">
        <v>25</v>
      </c>
      <c r="F19" s="145">
        <v>282</v>
      </c>
      <c r="G19" s="171">
        <v>38</v>
      </c>
      <c r="H19" s="163">
        <v>80</v>
      </c>
      <c r="I19" s="145">
        <v>36</v>
      </c>
      <c r="J19" s="145">
        <v>44</v>
      </c>
      <c r="K19" s="163">
        <v>3008</v>
      </c>
      <c r="L19" s="163">
        <v>1512</v>
      </c>
      <c r="M19" s="163">
        <v>1496</v>
      </c>
      <c r="N19" s="180">
        <v>438</v>
      </c>
      <c r="O19" s="180">
        <v>456</v>
      </c>
      <c r="P19" s="180">
        <v>541</v>
      </c>
      <c r="Q19" s="180">
        <v>507</v>
      </c>
      <c r="R19" s="180">
        <v>533</v>
      </c>
      <c r="S19" s="180">
        <v>533</v>
      </c>
      <c r="T19" s="184">
        <v>782</v>
      </c>
      <c r="U19" s="181">
        <v>362</v>
      </c>
      <c r="V19" s="181">
        <v>420</v>
      </c>
      <c r="W19" s="184">
        <v>1168</v>
      </c>
      <c r="X19" s="181">
        <v>585</v>
      </c>
      <c r="Y19" s="187">
        <v>583</v>
      </c>
      <c r="Z19" s="62" t="s">
        <v>551</v>
      </c>
    </row>
    <row r="20" spans="1:26" ht="13.5" customHeight="1">
      <c r="A20" s="466" t="s">
        <v>1102</v>
      </c>
      <c r="B20" s="466"/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</row>
  </sheetData>
  <mergeCells count="27">
    <mergeCell ref="T9:V10"/>
    <mergeCell ref="W9:Y10"/>
    <mergeCell ref="N8:Z8"/>
    <mergeCell ref="A8:M8"/>
    <mergeCell ref="A1:M1"/>
    <mergeCell ref="A3:M3"/>
    <mergeCell ref="A7:M7"/>
    <mergeCell ref="A2:M2"/>
    <mergeCell ref="N1:Z1"/>
    <mergeCell ref="N3:Z3"/>
    <mergeCell ref="N2:Z2"/>
    <mergeCell ref="A5:M5"/>
    <mergeCell ref="N5:Z5"/>
    <mergeCell ref="N7:Z7"/>
    <mergeCell ref="A20:M20"/>
    <mergeCell ref="P10:Q10"/>
    <mergeCell ref="R10:S10"/>
    <mergeCell ref="K10:M10"/>
    <mergeCell ref="C9:C11"/>
    <mergeCell ref="D9:G9"/>
    <mergeCell ref="N9:S9"/>
    <mergeCell ref="N10:O10"/>
    <mergeCell ref="K9:M9"/>
    <mergeCell ref="B9:B11"/>
    <mergeCell ref="D10:F10"/>
    <mergeCell ref="G10:G11"/>
    <mergeCell ref="H9:J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8:J18 H17:J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586" t="s">
        <v>1155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</row>
    <row r="2" spans="1:11" ht="12" customHeight="1"/>
    <row r="3" spans="1:11" ht="15" customHeight="1">
      <c r="A3" s="499" t="s">
        <v>643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</row>
    <row r="4" spans="1:11" ht="12" customHeight="1"/>
    <row r="5" spans="1:11" ht="15" customHeight="1" thickBot="1">
      <c r="A5" s="491" t="s">
        <v>532</v>
      </c>
      <c r="B5" s="491"/>
      <c r="C5" s="491"/>
      <c r="D5" s="491"/>
      <c r="E5" s="491"/>
      <c r="F5" s="491"/>
      <c r="G5" s="491"/>
      <c r="H5" s="491"/>
      <c r="I5" s="491"/>
      <c r="J5" s="491"/>
      <c r="K5" s="491"/>
    </row>
    <row r="6" spans="1:11">
      <c r="A6" s="486" t="s">
        <v>372</v>
      </c>
      <c r="B6" s="518"/>
      <c r="C6" s="518"/>
      <c r="D6" s="519"/>
      <c r="E6" s="470" t="s">
        <v>1132</v>
      </c>
      <c r="F6" s="470" t="s">
        <v>1133</v>
      </c>
      <c r="G6" s="487" t="s">
        <v>1134</v>
      </c>
      <c r="H6" s="487" t="s">
        <v>1135</v>
      </c>
      <c r="I6" s="474" t="s">
        <v>1131</v>
      </c>
      <c r="J6" s="474"/>
      <c r="K6" s="474"/>
    </row>
    <row r="7" spans="1:11">
      <c r="A7" s="590"/>
      <c r="B7" s="590"/>
      <c r="C7" s="590"/>
      <c r="D7" s="511"/>
      <c r="E7" s="472"/>
      <c r="F7" s="472"/>
      <c r="G7" s="490"/>
      <c r="H7" s="490"/>
      <c r="I7" s="28" t="s">
        <v>376</v>
      </c>
      <c r="J7" s="28" t="s">
        <v>313</v>
      </c>
      <c r="K7" s="25" t="s">
        <v>314</v>
      </c>
    </row>
    <row r="8" spans="1:11" ht="18" customHeight="1">
      <c r="A8" s="19" t="s">
        <v>373</v>
      </c>
      <c r="B8" s="587" t="s">
        <v>575</v>
      </c>
      <c r="C8" s="588"/>
      <c r="D8" s="36"/>
      <c r="E8" s="163">
        <v>4228</v>
      </c>
      <c r="F8" s="163">
        <v>4117</v>
      </c>
      <c r="G8" s="163">
        <v>4111</v>
      </c>
      <c r="H8" s="163">
        <v>4008</v>
      </c>
      <c r="I8" s="163">
        <f>SUM(I10:I13,I15,I16)</f>
        <v>3865</v>
      </c>
      <c r="J8" s="163">
        <v>1996</v>
      </c>
      <c r="K8" s="163">
        <v>1869</v>
      </c>
    </row>
    <row r="9" spans="1:11" ht="18" customHeight="1">
      <c r="C9" s="38"/>
      <c r="D9" s="36"/>
      <c r="E9" s="163"/>
      <c r="F9" s="163"/>
      <c r="G9" s="163"/>
      <c r="H9" s="163"/>
      <c r="I9" s="163"/>
      <c r="J9" s="163"/>
      <c r="K9" s="163"/>
    </row>
    <row r="10" spans="1:11" ht="18" customHeight="1">
      <c r="A10" s="19"/>
      <c r="B10" s="19"/>
      <c r="C10" s="328" t="s">
        <v>770</v>
      </c>
      <c r="D10" s="36"/>
      <c r="E10" s="163">
        <v>4171</v>
      </c>
      <c r="F10" s="163">
        <v>4085</v>
      </c>
      <c r="G10" s="163">
        <v>4075</v>
      </c>
      <c r="H10" s="163">
        <v>3968</v>
      </c>
      <c r="I10" s="163">
        <f t="shared" ref="I10:I16" si="0">SUM(J10:K10)</f>
        <v>3831</v>
      </c>
      <c r="J10" s="190">
        <v>1971</v>
      </c>
      <c r="K10" s="190">
        <v>1860</v>
      </c>
    </row>
    <row r="11" spans="1:11" ht="18" customHeight="1">
      <c r="A11" s="19"/>
      <c r="B11" s="19"/>
      <c r="C11" s="33" t="s">
        <v>566</v>
      </c>
      <c r="D11" s="36"/>
      <c r="E11" s="163">
        <v>5</v>
      </c>
      <c r="F11" s="163">
        <v>3</v>
      </c>
      <c r="G11" s="163">
        <v>1</v>
      </c>
      <c r="H11" s="163">
        <v>10</v>
      </c>
      <c r="I11" s="163">
        <f t="shared" si="0"/>
        <v>5</v>
      </c>
      <c r="J11" s="191">
        <v>5</v>
      </c>
      <c r="K11" s="191">
        <v>0</v>
      </c>
    </row>
    <row r="12" spans="1:11" ht="18" customHeight="1">
      <c r="A12" s="506"/>
      <c r="B12" s="506"/>
      <c r="C12" s="33" t="s">
        <v>567</v>
      </c>
      <c r="D12" s="36"/>
      <c r="E12" s="163">
        <v>2</v>
      </c>
      <c r="F12" s="163">
        <v>2</v>
      </c>
      <c r="G12" s="163">
        <v>0</v>
      </c>
      <c r="H12" s="163">
        <v>0</v>
      </c>
      <c r="I12" s="163">
        <f t="shared" si="0"/>
        <v>1</v>
      </c>
      <c r="J12" s="191">
        <v>1</v>
      </c>
      <c r="K12" s="191">
        <v>0</v>
      </c>
    </row>
    <row r="13" spans="1:11" ht="18" customHeight="1">
      <c r="A13" s="19"/>
      <c r="B13" s="19"/>
      <c r="C13" s="33" t="s">
        <v>565</v>
      </c>
      <c r="D13" s="36"/>
      <c r="E13" s="163">
        <v>16</v>
      </c>
      <c r="F13" s="163">
        <v>9</v>
      </c>
      <c r="G13" s="163">
        <v>13</v>
      </c>
      <c r="H13" s="163">
        <v>12</v>
      </c>
      <c r="I13" s="163">
        <f t="shared" si="0"/>
        <v>8</v>
      </c>
      <c r="J13" s="191">
        <v>8</v>
      </c>
      <c r="K13" s="191">
        <v>0</v>
      </c>
    </row>
    <row r="14" spans="1:11" ht="18" customHeight="1">
      <c r="A14" s="506" t="s">
        <v>574</v>
      </c>
      <c r="B14" s="506"/>
      <c r="C14" s="33" t="s">
        <v>573</v>
      </c>
      <c r="D14" s="36"/>
      <c r="E14" s="163">
        <v>3</v>
      </c>
      <c r="F14" s="163">
        <v>2</v>
      </c>
      <c r="G14" s="163">
        <v>2</v>
      </c>
      <c r="H14" s="163">
        <v>0</v>
      </c>
      <c r="I14" s="163">
        <f t="shared" si="0"/>
        <v>0</v>
      </c>
      <c r="J14" s="191">
        <v>0</v>
      </c>
      <c r="K14" s="191">
        <v>0</v>
      </c>
    </row>
    <row r="15" spans="1:11" ht="18" customHeight="1">
      <c r="A15" s="19"/>
      <c r="B15" s="19"/>
      <c r="C15" s="33" t="s">
        <v>568</v>
      </c>
      <c r="D15" s="36"/>
      <c r="E15" s="163">
        <v>32</v>
      </c>
      <c r="F15" s="163">
        <v>14</v>
      </c>
      <c r="G15" s="163">
        <v>20</v>
      </c>
      <c r="H15" s="163">
        <v>15</v>
      </c>
      <c r="I15" s="163">
        <f t="shared" si="0"/>
        <v>16</v>
      </c>
      <c r="J15" s="191">
        <v>9</v>
      </c>
      <c r="K15" s="191">
        <v>7</v>
      </c>
    </row>
    <row r="16" spans="1:11" ht="18" customHeight="1">
      <c r="A16" s="19"/>
      <c r="B16" s="19"/>
      <c r="C16" s="33" t="s">
        <v>572</v>
      </c>
      <c r="D16" s="36"/>
      <c r="E16" s="163">
        <v>2</v>
      </c>
      <c r="F16" s="163">
        <v>4</v>
      </c>
      <c r="G16" s="163">
        <v>2</v>
      </c>
      <c r="H16" s="163">
        <v>3</v>
      </c>
      <c r="I16" s="163">
        <f t="shared" si="0"/>
        <v>4</v>
      </c>
      <c r="J16" s="191">
        <v>2</v>
      </c>
      <c r="K16" s="191">
        <v>2</v>
      </c>
    </row>
    <row r="17" spans="1:11" ht="18" customHeight="1">
      <c r="C17" s="38"/>
      <c r="D17" s="36"/>
      <c r="E17" s="163"/>
      <c r="F17" s="163"/>
      <c r="G17" s="163"/>
      <c r="H17" s="163"/>
      <c r="I17" s="163"/>
      <c r="J17" s="192"/>
      <c r="K17" s="192"/>
    </row>
    <row r="18" spans="1:11" ht="18" customHeight="1">
      <c r="A18" s="19"/>
      <c r="B18" s="587" t="s">
        <v>569</v>
      </c>
      <c r="C18" s="589"/>
      <c r="D18" s="36"/>
      <c r="E18" s="163">
        <v>19</v>
      </c>
      <c r="F18" s="163">
        <v>11</v>
      </c>
      <c r="G18" s="163">
        <v>15</v>
      </c>
      <c r="H18" s="163">
        <v>12</v>
      </c>
      <c r="I18" s="163">
        <f>SUM(I19:I20)</f>
        <v>8</v>
      </c>
      <c r="J18" s="163">
        <v>8</v>
      </c>
      <c r="K18" s="163">
        <v>0</v>
      </c>
    </row>
    <row r="19" spans="1:11" ht="18" customHeight="1">
      <c r="A19" s="19"/>
      <c r="B19" s="19"/>
      <c r="C19" s="33" t="s">
        <v>570</v>
      </c>
      <c r="D19" s="36"/>
      <c r="E19" s="163">
        <v>15</v>
      </c>
      <c r="F19" s="163">
        <v>10</v>
      </c>
      <c r="G19" s="163">
        <v>14</v>
      </c>
      <c r="H19" s="163">
        <v>10</v>
      </c>
      <c r="I19" s="163">
        <f>SUM(J19:K19)</f>
        <v>7</v>
      </c>
      <c r="J19" s="193">
        <v>7</v>
      </c>
      <c r="K19" s="193">
        <v>0</v>
      </c>
    </row>
    <row r="20" spans="1:11" ht="18" customHeight="1">
      <c r="A20" s="19"/>
      <c r="B20" s="19"/>
      <c r="C20" s="33" t="s">
        <v>571</v>
      </c>
      <c r="D20" s="36"/>
      <c r="E20" s="170">
        <v>4</v>
      </c>
      <c r="F20" s="170">
        <v>1</v>
      </c>
      <c r="G20" s="170">
        <v>1</v>
      </c>
      <c r="H20" s="170">
        <v>2</v>
      </c>
      <c r="I20" s="163">
        <f>SUM(J20:K20)</f>
        <v>1</v>
      </c>
      <c r="J20" s="194">
        <v>1</v>
      </c>
      <c r="K20" s="193">
        <v>0</v>
      </c>
    </row>
    <row r="21" spans="1:11" ht="18" customHeight="1" thickBot="1">
      <c r="A21" s="325"/>
      <c r="B21" s="325"/>
      <c r="C21" s="325"/>
      <c r="D21" s="42"/>
      <c r="E21" s="77"/>
      <c r="F21" s="77"/>
      <c r="G21" s="77"/>
      <c r="H21" s="77"/>
      <c r="I21" s="77"/>
      <c r="J21" s="77"/>
      <c r="K21" s="77"/>
    </row>
    <row r="22" spans="1:11" ht="15" customHeight="1">
      <c r="A22" s="324" t="s">
        <v>1130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6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Normal="100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586" t="s">
        <v>1156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</row>
    <row r="2" spans="1:11" ht="12" customHeight="1"/>
    <row r="3" spans="1:11" ht="15" customHeight="1">
      <c r="A3" s="494" t="s">
        <v>644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1" ht="12" customHeight="1"/>
    <row r="5" spans="1:11" ht="15" customHeight="1">
      <c r="A5" s="568" t="s">
        <v>374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</row>
    <row r="6" spans="1:11" ht="15" customHeight="1" thickBot="1">
      <c r="A6" s="491" t="s">
        <v>532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</row>
    <row r="7" spans="1:11" ht="18" customHeight="1">
      <c r="A7" s="486" t="s">
        <v>372</v>
      </c>
      <c r="B7" s="518"/>
      <c r="C7" s="518"/>
      <c r="D7" s="519"/>
      <c r="E7" s="470" t="s">
        <v>1132</v>
      </c>
      <c r="F7" s="487" t="s">
        <v>1136</v>
      </c>
      <c r="G7" s="470" t="s">
        <v>1134</v>
      </c>
      <c r="H7" s="470" t="s">
        <v>1135</v>
      </c>
      <c r="I7" s="474" t="s">
        <v>1131</v>
      </c>
      <c r="J7" s="474"/>
      <c r="K7" s="474"/>
    </row>
    <row r="8" spans="1:11" ht="18" customHeight="1">
      <c r="A8" s="590"/>
      <c r="B8" s="590"/>
      <c r="C8" s="590"/>
      <c r="D8" s="511"/>
      <c r="E8" s="472"/>
      <c r="F8" s="490"/>
      <c r="G8" s="472"/>
      <c r="H8" s="472"/>
      <c r="I8" s="28" t="s">
        <v>376</v>
      </c>
      <c r="J8" s="28" t="s">
        <v>313</v>
      </c>
      <c r="K8" s="25" t="s">
        <v>314</v>
      </c>
    </row>
    <row r="9" spans="1:11" s="38" customFormat="1" ht="9" customHeight="1">
      <c r="D9" s="20"/>
      <c r="E9" s="6"/>
      <c r="F9" s="6"/>
      <c r="G9" s="6"/>
      <c r="H9" s="6"/>
      <c r="I9" s="6"/>
      <c r="J9" s="6"/>
      <c r="K9" s="6"/>
    </row>
    <row r="10" spans="1:11" ht="18" customHeight="1">
      <c r="A10" s="38"/>
      <c r="B10" s="587" t="s">
        <v>575</v>
      </c>
      <c r="C10" s="592"/>
      <c r="D10" s="36"/>
      <c r="E10" s="163">
        <v>4265</v>
      </c>
      <c r="F10" s="163">
        <v>4282</v>
      </c>
      <c r="G10" s="163">
        <v>4166</v>
      </c>
      <c r="H10" s="163">
        <v>4042</v>
      </c>
      <c r="I10" s="163">
        <f>SUM(I12:I16,I18:I19)</f>
        <v>3976</v>
      </c>
      <c r="J10" s="163">
        <v>2006</v>
      </c>
      <c r="K10" s="163">
        <v>1970</v>
      </c>
    </row>
    <row r="11" spans="1:11" ht="18" customHeight="1">
      <c r="A11" s="38"/>
      <c r="B11" s="38"/>
      <c r="C11" s="19"/>
      <c r="D11" s="36"/>
      <c r="E11" s="163"/>
      <c r="F11" s="163"/>
      <c r="G11" s="163"/>
      <c r="H11" s="163"/>
      <c r="I11" s="163"/>
      <c r="J11" s="163"/>
      <c r="K11" s="163"/>
    </row>
    <row r="12" spans="1:11" ht="18" customHeight="1">
      <c r="A12" s="38"/>
      <c r="B12" s="38"/>
      <c r="C12" s="33" t="s">
        <v>576</v>
      </c>
      <c r="D12" s="36"/>
      <c r="E12" s="163">
        <v>2024</v>
      </c>
      <c r="F12" s="163">
        <v>2012</v>
      </c>
      <c r="G12" s="163">
        <v>2043</v>
      </c>
      <c r="H12" s="163">
        <v>1929</v>
      </c>
      <c r="I12" s="163">
        <f t="shared" ref="I12:I19" si="0">SUM(J12:K12)</f>
        <v>1974</v>
      </c>
      <c r="J12" s="145">
        <v>933</v>
      </c>
      <c r="K12" s="145">
        <v>1041</v>
      </c>
    </row>
    <row r="13" spans="1:11" ht="18" customHeight="1">
      <c r="A13" s="38"/>
      <c r="B13" s="38"/>
      <c r="C13" s="33" t="s">
        <v>566</v>
      </c>
      <c r="D13" s="36"/>
      <c r="E13" s="163">
        <v>863</v>
      </c>
      <c r="F13" s="163">
        <v>888</v>
      </c>
      <c r="G13" s="163">
        <v>798</v>
      </c>
      <c r="H13" s="163">
        <v>858</v>
      </c>
      <c r="I13" s="163">
        <f t="shared" si="0"/>
        <v>679</v>
      </c>
      <c r="J13" s="145">
        <v>304</v>
      </c>
      <c r="K13" s="145">
        <v>375</v>
      </c>
    </row>
    <row r="14" spans="1:11" ht="18" customHeight="1">
      <c r="A14" s="506"/>
      <c r="B14" s="506"/>
      <c r="C14" s="33" t="s">
        <v>567</v>
      </c>
      <c r="D14" s="36"/>
      <c r="E14" s="163">
        <v>92</v>
      </c>
      <c r="F14" s="163">
        <v>84</v>
      </c>
      <c r="G14" s="163">
        <v>65</v>
      </c>
      <c r="H14" s="163">
        <v>40</v>
      </c>
      <c r="I14" s="163">
        <f t="shared" si="0"/>
        <v>62</v>
      </c>
      <c r="J14" s="145">
        <v>55</v>
      </c>
      <c r="K14" s="145">
        <v>7</v>
      </c>
    </row>
    <row r="15" spans="1:11" ht="18" customHeight="1">
      <c r="A15" s="38"/>
      <c r="B15" s="38"/>
      <c r="C15" s="33" t="s">
        <v>565</v>
      </c>
      <c r="D15" s="36"/>
      <c r="E15" s="163">
        <v>1057</v>
      </c>
      <c r="F15" s="163">
        <v>1120</v>
      </c>
      <c r="G15" s="163">
        <v>1068</v>
      </c>
      <c r="H15" s="163">
        <v>1043</v>
      </c>
      <c r="I15" s="163">
        <f t="shared" si="0"/>
        <v>1096</v>
      </c>
      <c r="J15" s="145">
        <v>600</v>
      </c>
      <c r="K15" s="145">
        <v>496</v>
      </c>
    </row>
    <row r="16" spans="1:11" ht="18" customHeight="1">
      <c r="A16" s="38"/>
      <c r="B16" s="38"/>
      <c r="C16" s="33" t="s">
        <v>253</v>
      </c>
      <c r="D16" s="36"/>
      <c r="E16" s="163">
        <v>43</v>
      </c>
      <c r="F16" s="163">
        <v>33</v>
      </c>
      <c r="G16" s="163">
        <v>35</v>
      </c>
      <c r="H16" s="163">
        <v>22</v>
      </c>
      <c r="I16" s="163">
        <f t="shared" si="0"/>
        <v>19</v>
      </c>
      <c r="J16" s="145">
        <v>6</v>
      </c>
      <c r="K16" s="145">
        <v>13</v>
      </c>
    </row>
    <row r="17" spans="1:11" ht="18" customHeight="1">
      <c r="A17" s="506" t="s">
        <v>574</v>
      </c>
      <c r="B17" s="506"/>
      <c r="C17" s="33" t="s">
        <v>573</v>
      </c>
      <c r="D17" s="36"/>
      <c r="E17" s="163">
        <v>7</v>
      </c>
      <c r="F17" s="163">
        <v>15</v>
      </c>
      <c r="G17" s="163">
        <v>11</v>
      </c>
      <c r="H17" s="163">
        <v>8</v>
      </c>
      <c r="I17" s="163">
        <f t="shared" si="0"/>
        <v>9</v>
      </c>
      <c r="J17" s="145">
        <v>0</v>
      </c>
      <c r="K17" s="145">
        <v>9</v>
      </c>
    </row>
    <row r="18" spans="1:11" ht="18" customHeight="1">
      <c r="A18" s="38"/>
      <c r="B18" s="38"/>
      <c r="C18" s="33" t="s">
        <v>568</v>
      </c>
      <c r="D18" s="36"/>
      <c r="E18" s="163">
        <v>186</v>
      </c>
      <c r="F18" s="163">
        <v>144</v>
      </c>
      <c r="G18" s="163">
        <v>156</v>
      </c>
      <c r="H18" s="163">
        <v>150</v>
      </c>
      <c r="I18" s="163">
        <f t="shared" si="0"/>
        <v>146</v>
      </c>
      <c r="J18" s="145">
        <v>108</v>
      </c>
      <c r="K18" s="145">
        <v>38</v>
      </c>
    </row>
    <row r="19" spans="1:11" ht="18" customHeight="1">
      <c r="A19" s="38"/>
      <c r="B19" s="38"/>
      <c r="C19" s="33" t="s">
        <v>572</v>
      </c>
      <c r="D19" s="36"/>
      <c r="E19" s="163">
        <v>0</v>
      </c>
      <c r="F19" s="163">
        <v>1</v>
      </c>
      <c r="G19" s="163">
        <v>1</v>
      </c>
      <c r="H19" s="163">
        <v>0</v>
      </c>
      <c r="I19" s="163">
        <f t="shared" si="0"/>
        <v>0</v>
      </c>
      <c r="J19" s="145">
        <v>0</v>
      </c>
      <c r="K19" s="145">
        <v>0</v>
      </c>
    </row>
    <row r="20" spans="1:11" ht="9" customHeight="1" thickBot="1">
      <c r="A20" s="11"/>
      <c r="B20" s="11"/>
      <c r="C20" s="7"/>
      <c r="D20" s="42"/>
      <c r="E20" s="77"/>
      <c r="F20" s="77"/>
      <c r="G20" s="77"/>
      <c r="H20" s="77"/>
      <c r="I20" s="77"/>
      <c r="J20" s="77"/>
      <c r="K20" s="77"/>
    </row>
    <row r="21" spans="1:11" ht="15" customHeight="1">
      <c r="A21" s="506" t="s">
        <v>1130</v>
      </c>
      <c r="B21" s="517"/>
      <c r="C21" s="517"/>
      <c r="D21" s="517"/>
      <c r="E21" s="517"/>
      <c r="F21" s="517"/>
      <c r="G21" s="517"/>
      <c r="H21" s="517"/>
      <c r="I21" s="517"/>
      <c r="J21" s="517"/>
      <c r="K21" s="517"/>
    </row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>
      <selection sqref="A1:I1"/>
    </sheetView>
  </sheetViews>
  <sheetFormatPr defaultRowHeight="13.5"/>
  <cols>
    <col min="1" max="1" width="1.625" style="8" customWidth="1"/>
    <col min="2" max="2" width="23.125" style="8" customWidth="1"/>
    <col min="3" max="7" width="9.625" style="8" customWidth="1"/>
    <col min="8" max="9" width="9.625" style="9" customWidth="1"/>
    <col min="10" max="16384" width="9" style="9"/>
  </cols>
  <sheetData>
    <row r="1" spans="1:9" ht="17.25">
      <c r="A1" s="586" t="s">
        <v>771</v>
      </c>
      <c r="B1" s="586"/>
      <c r="C1" s="586"/>
      <c r="D1" s="586"/>
      <c r="E1" s="586"/>
      <c r="F1" s="586"/>
      <c r="G1" s="586"/>
      <c r="H1" s="586"/>
      <c r="I1" s="586"/>
    </row>
    <row r="2" spans="1:9" ht="7.5" customHeight="1">
      <c r="H2" s="8"/>
      <c r="I2" s="8"/>
    </row>
    <row r="3" spans="1:9" ht="12" customHeight="1">
      <c r="A3" s="568" t="s">
        <v>375</v>
      </c>
      <c r="B3" s="568"/>
      <c r="C3" s="568"/>
      <c r="D3" s="568"/>
      <c r="E3" s="568"/>
      <c r="F3" s="568"/>
      <c r="G3" s="568"/>
      <c r="H3" s="568"/>
      <c r="I3" s="568"/>
    </row>
    <row r="4" spans="1:9" ht="12" customHeight="1" thickBot="1">
      <c r="A4" s="491" t="s">
        <v>532</v>
      </c>
      <c r="B4" s="491"/>
      <c r="C4" s="491"/>
      <c r="D4" s="491"/>
      <c r="E4" s="491"/>
      <c r="F4" s="491"/>
      <c r="G4" s="491"/>
      <c r="H4" s="491"/>
      <c r="I4" s="491"/>
    </row>
    <row r="5" spans="1:9" ht="13.5" customHeight="1">
      <c r="A5" s="593" t="s">
        <v>259</v>
      </c>
      <c r="B5" s="594"/>
      <c r="C5" s="470" t="s">
        <v>1132</v>
      </c>
      <c r="D5" s="470" t="s">
        <v>1136</v>
      </c>
      <c r="E5" s="470" t="s">
        <v>1134</v>
      </c>
      <c r="F5" s="470" t="s">
        <v>1135</v>
      </c>
      <c r="G5" s="474" t="s">
        <v>1131</v>
      </c>
      <c r="H5" s="474"/>
      <c r="I5" s="474"/>
    </row>
    <row r="6" spans="1:9" ht="13.5" customHeight="1">
      <c r="A6" s="595"/>
      <c r="B6" s="596"/>
      <c r="C6" s="472"/>
      <c r="D6" s="472"/>
      <c r="E6" s="472"/>
      <c r="F6" s="472"/>
      <c r="G6" s="28" t="s">
        <v>376</v>
      </c>
      <c r="H6" s="28" t="s">
        <v>313</v>
      </c>
      <c r="I6" s="25" t="s">
        <v>314</v>
      </c>
    </row>
    <row r="7" spans="1:9" s="38" customFormat="1" ht="6" customHeight="1">
      <c r="A7" s="6"/>
      <c r="B7" s="31"/>
      <c r="C7" s="6"/>
      <c r="D7" s="6"/>
      <c r="E7" s="6"/>
      <c r="F7" s="6"/>
      <c r="G7" s="6"/>
      <c r="H7" s="6"/>
      <c r="I7" s="6"/>
    </row>
    <row r="8" spans="1:9" ht="15" customHeight="1">
      <c r="A8" s="597" t="s">
        <v>260</v>
      </c>
      <c r="B8" s="598"/>
      <c r="C8" s="170">
        <v>1064</v>
      </c>
      <c r="D8" s="170">
        <v>1135</v>
      </c>
      <c r="E8" s="170">
        <v>1079</v>
      </c>
      <c r="F8" s="170">
        <v>1051</v>
      </c>
      <c r="G8" s="163">
        <f>SUM(G10:G29)</f>
        <v>1105</v>
      </c>
      <c r="H8" s="163">
        <v>600</v>
      </c>
      <c r="I8" s="163">
        <v>505</v>
      </c>
    </row>
    <row r="9" spans="1:9" ht="7.5" customHeight="1">
      <c r="A9" s="277"/>
      <c r="B9" s="231"/>
      <c r="C9" s="170"/>
      <c r="D9" s="170"/>
      <c r="E9" s="170"/>
      <c r="F9" s="170"/>
      <c r="G9" s="163"/>
      <c r="H9" s="163"/>
      <c r="I9" s="163"/>
    </row>
    <row r="10" spans="1:9" ht="15" customHeight="1">
      <c r="A10" s="277"/>
      <c r="B10" s="231" t="s">
        <v>261</v>
      </c>
      <c r="C10" s="170">
        <v>3</v>
      </c>
      <c r="D10" s="170">
        <v>1</v>
      </c>
      <c r="E10" s="170">
        <v>6</v>
      </c>
      <c r="F10" s="170">
        <v>6</v>
      </c>
      <c r="G10" s="163">
        <f t="shared" ref="G10:G29" si="0">SUM(H10:I10)</f>
        <v>2</v>
      </c>
      <c r="H10" s="163">
        <v>2</v>
      </c>
      <c r="I10" s="163">
        <v>0</v>
      </c>
    </row>
    <row r="11" spans="1:9" ht="15" customHeight="1">
      <c r="A11" s="277"/>
      <c r="B11" s="231" t="s">
        <v>377</v>
      </c>
      <c r="C11" s="170">
        <v>6</v>
      </c>
      <c r="D11" s="170">
        <v>10</v>
      </c>
      <c r="E11" s="170">
        <v>4</v>
      </c>
      <c r="F11" s="170">
        <v>6</v>
      </c>
      <c r="G11" s="163">
        <f t="shared" si="0"/>
        <v>8</v>
      </c>
      <c r="H11" s="163">
        <v>8</v>
      </c>
      <c r="I11" s="163">
        <v>0</v>
      </c>
    </row>
    <row r="12" spans="1:9" ht="15" customHeight="1">
      <c r="A12" s="277"/>
      <c r="B12" s="231" t="s">
        <v>262</v>
      </c>
      <c r="C12" s="170">
        <v>0</v>
      </c>
      <c r="D12" s="170">
        <v>0</v>
      </c>
      <c r="E12" s="170">
        <v>3</v>
      </c>
      <c r="F12" s="170">
        <v>0</v>
      </c>
      <c r="G12" s="163">
        <f t="shared" si="0"/>
        <v>0</v>
      </c>
      <c r="H12" s="163">
        <v>0</v>
      </c>
      <c r="I12" s="163">
        <v>0</v>
      </c>
    </row>
    <row r="13" spans="1:9" ht="15" customHeight="1">
      <c r="A13" s="277"/>
      <c r="B13" s="231" t="s">
        <v>378</v>
      </c>
      <c r="C13" s="170">
        <v>77</v>
      </c>
      <c r="D13" s="170">
        <v>92</v>
      </c>
      <c r="E13" s="170">
        <v>113</v>
      </c>
      <c r="F13" s="170">
        <v>101</v>
      </c>
      <c r="G13" s="163">
        <f t="shared" si="0"/>
        <v>104</v>
      </c>
      <c r="H13" s="145">
        <v>88</v>
      </c>
      <c r="I13" s="145">
        <v>16</v>
      </c>
    </row>
    <row r="14" spans="1:9" ht="15" customHeight="1">
      <c r="A14" s="277"/>
      <c r="B14" s="231" t="s">
        <v>379</v>
      </c>
      <c r="C14" s="170">
        <v>293</v>
      </c>
      <c r="D14" s="170">
        <v>258</v>
      </c>
      <c r="E14" s="170">
        <v>227</v>
      </c>
      <c r="F14" s="170">
        <v>268</v>
      </c>
      <c r="G14" s="163">
        <f t="shared" si="0"/>
        <v>272</v>
      </c>
      <c r="H14" s="163">
        <v>227</v>
      </c>
      <c r="I14" s="163">
        <v>45</v>
      </c>
    </row>
    <row r="15" spans="1:9" ht="15" customHeight="1">
      <c r="A15" s="277"/>
      <c r="B15" s="231" t="s">
        <v>263</v>
      </c>
      <c r="C15" s="170">
        <v>31</v>
      </c>
      <c r="D15" s="170">
        <v>22</v>
      </c>
      <c r="E15" s="170">
        <v>18</v>
      </c>
      <c r="F15" s="170">
        <v>14</v>
      </c>
      <c r="G15" s="163">
        <f t="shared" si="0"/>
        <v>22</v>
      </c>
      <c r="H15" s="163">
        <v>18</v>
      </c>
      <c r="I15" s="163">
        <v>4</v>
      </c>
    </row>
    <row r="16" spans="1:9" ht="15" customHeight="1">
      <c r="A16" s="277"/>
      <c r="B16" s="231" t="s">
        <v>264</v>
      </c>
      <c r="C16" s="170">
        <v>16</v>
      </c>
      <c r="D16" s="170">
        <v>22</v>
      </c>
      <c r="E16" s="170">
        <v>22</v>
      </c>
      <c r="F16" s="170">
        <v>17</v>
      </c>
      <c r="G16" s="163">
        <f t="shared" si="0"/>
        <v>19</v>
      </c>
      <c r="H16" s="163">
        <v>9</v>
      </c>
      <c r="I16" s="163">
        <v>10</v>
      </c>
    </row>
    <row r="17" spans="1:9" ht="15" customHeight="1">
      <c r="A17" s="277"/>
      <c r="B17" s="231" t="s">
        <v>265</v>
      </c>
      <c r="C17" s="170">
        <v>32</v>
      </c>
      <c r="D17" s="170">
        <v>39</v>
      </c>
      <c r="E17" s="170">
        <v>48</v>
      </c>
      <c r="F17" s="170">
        <v>43</v>
      </c>
      <c r="G17" s="163">
        <f t="shared" si="0"/>
        <v>60</v>
      </c>
      <c r="H17" s="163">
        <v>42</v>
      </c>
      <c r="I17" s="163">
        <v>18</v>
      </c>
    </row>
    <row r="18" spans="1:9" ht="15" customHeight="1">
      <c r="A18" s="277"/>
      <c r="B18" s="231" t="s">
        <v>266</v>
      </c>
      <c r="C18" s="170">
        <v>123</v>
      </c>
      <c r="D18" s="170">
        <v>183</v>
      </c>
      <c r="E18" s="170">
        <v>165</v>
      </c>
      <c r="F18" s="170">
        <v>156</v>
      </c>
      <c r="G18" s="163">
        <f t="shared" si="0"/>
        <v>145</v>
      </c>
      <c r="H18" s="163">
        <v>35</v>
      </c>
      <c r="I18" s="163">
        <v>110</v>
      </c>
    </row>
    <row r="19" spans="1:9" ht="15" customHeight="1">
      <c r="A19" s="277"/>
      <c r="B19" s="231" t="s">
        <v>267</v>
      </c>
      <c r="C19" s="170">
        <v>11</v>
      </c>
      <c r="D19" s="170">
        <v>10</v>
      </c>
      <c r="E19" s="170">
        <v>21</v>
      </c>
      <c r="F19" s="170">
        <v>23</v>
      </c>
      <c r="G19" s="163">
        <f t="shared" si="0"/>
        <v>26</v>
      </c>
      <c r="H19" s="163">
        <v>0</v>
      </c>
      <c r="I19" s="163">
        <v>26</v>
      </c>
    </row>
    <row r="20" spans="1:9" ht="15" customHeight="1">
      <c r="A20" s="277"/>
      <c r="B20" s="231" t="s">
        <v>268</v>
      </c>
      <c r="C20" s="170">
        <v>8</v>
      </c>
      <c r="D20" s="170">
        <v>22</v>
      </c>
      <c r="E20" s="170">
        <v>6</v>
      </c>
      <c r="F20" s="170">
        <v>9</v>
      </c>
      <c r="G20" s="163">
        <f t="shared" si="0"/>
        <v>12</v>
      </c>
      <c r="H20" s="163">
        <v>3</v>
      </c>
      <c r="I20" s="163">
        <v>9</v>
      </c>
    </row>
    <row r="21" spans="1:9" ht="17.25" customHeight="1">
      <c r="A21" s="278"/>
      <c r="B21" s="234" t="s">
        <v>269</v>
      </c>
      <c r="C21" s="170">
        <v>49</v>
      </c>
      <c r="D21" s="170">
        <v>45</v>
      </c>
      <c r="E21" s="170">
        <v>61</v>
      </c>
      <c r="F21" s="170">
        <v>50</v>
      </c>
      <c r="G21" s="163">
        <f t="shared" si="0"/>
        <v>59</v>
      </c>
      <c r="H21" s="163">
        <v>27</v>
      </c>
      <c r="I21" s="163">
        <v>32</v>
      </c>
    </row>
    <row r="22" spans="1:9" ht="15" customHeight="1">
      <c r="A22" s="277"/>
      <c r="B22" s="231" t="s">
        <v>270</v>
      </c>
      <c r="C22" s="170">
        <v>93</v>
      </c>
      <c r="D22" s="170">
        <v>92</v>
      </c>
      <c r="E22" s="170">
        <v>95</v>
      </c>
      <c r="F22" s="170">
        <v>83</v>
      </c>
      <c r="G22" s="163">
        <f t="shared" si="0"/>
        <v>85</v>
      </c>
      <c r="H22" s="163">
        <v>22</v>
      </c>
      <c r="I22" s="163">
        <v>63</v>
      </c>
    </row>
    <row r="23" spans="1:9" ht="15" customHeight="1">
      <c r="A23" s="277"/>
      <c r="B23" s="235" t="s">
        <v>271</v>
      </c>
      <c r="C23" s="170">
        <v>74</v>
      </c>
      <c r="D23" s="170">
        <v>46</v>
      </c>
      <c r="E23" s="170">
        <v>42</v>
      </c>
      <c r="F23" s="170">
        <v>36</v>
      </c>
      <c r="G23" s="163">
        <f t="shared" si="0"/>
        <v>39</v>
      </c>
      <c r="H23" s="163">
        <v>10</v>
      </c>
      <c r="I23" s="163">
        <v>29</v>
      </c>
    </row>
    <row r="24" spans="1:9" ht="15" customHeight="1">
      <c r="A24" s="277"/>
      <c r="B24" s="231" t="s">
        <v>272</v>
      </c>
      <c r="C24" s="170">
        <v>8</v>
      </c>
      <c r="D24" s="170">
        <v>5</v>
      </c>
      <c r="E24" s="170">
        <v>2</v>
      </c>
      <c r="F24" s="170">
        <v>3</v>
      </c>
      <c r="G24" s="163">
        <f t="shared" si="0"/>
        <v>2</v>
      </c>
      <c r="H24" s="163">
        <v>1</v>
      </c>
      <c r="I24" s="163">
        <v>1</v>
      </c>
    </row>
    <row r="25" spans="1:9" ht="15" customHeight="1">
      <c r="A25" s="277"/>
      <c r="B25" s="231" t="s">
        <v>273</v>
      </c>
      <c r="C25" s="170">
        <v>151</v>
      </c>
      <c r="D25" s="170">
        <v>175</v>
      </c>
      <c r="E25" s="170">
        <v>134</v>
      </c>
      <c r="F25" s="170">
        <v>119</v>
      </c>
      <c r="G25" s="163">
        <f t="shared" si="0"/>
        <v>108</v>
      </c>
      <c r="H25" s="163">
        <v>15</v>
      </c>
      <c r="I25" s="163">
        <v>93</v>
      </c>
    </row>
    <row r="26" spans="1:9" ht="15" customHeight="1">
      <c r="A26" s="277"/>
      <c r="B26" s="231" t="s">
        <v>274</v>
      </c>
      <c r="C26" s="170">
        <v>21</v>
      </c>
      <c r="D26" s="170">
        <v>11</v>
      </c>
      <c r="E26" s="170">
        <v>7</v>
      </c>
      <c r="F26" s="170">
        <v>15</v>
      </c>
      <c r="G26" s="163">
        <f t="shared" si="0"/>
        <v>26</v>
      </c>
      <c r="H26" s="163">
        <v>12</v>
      </c>
      <c r="I26" s="163">
        <v>14</v>
      </c>
    </row>
    <row r="27" spans="1:9" ht="17.25" customHeight="1">
      <c r="A27" s="278"/>
      <c r="B27" s="234" t="s">
        <v>1187</v>
      </c>
      <c r="C27" s="170">
        <v>39</v>
      </c>
      <c r="D27" s="170">
        <v>53</v>
      </c>
      <c r="E27" s="170">
        <v>51</v>
      </c>
      <c r="F27" s="170">
        <v>52</v>
      </c>
      <c r="G27" s="163">
        <f t="shared" si="0"/>
        <v>54</v>
      </c>
      <c r="H27" s="163">
        <v>35</v>
      </c>
      <c r="I27" s="163">
        <v>19</v>
      </c>
    </row>
    <row r="28" spans="1:9" ht="17.25" customHeight="1">
      <c r="A28" s="278"/>
      <c r="B28" s="234" t="s">
        <v>1188</v>
      </c>
      <c r="C28" s="170">
        <v>25</v>
      </c>
      <c r="D28" s="170">
        <v>49</v>
      </c>
      <c r="E28" s="170">
        <v>53</v>
      </c>
      <c r="F28" s="170">
        <v>46</v>
      </c>
      <c r="G28" s="163">
        <f t="shared" si="0"/>
        <v>59</v>
      </c>
      <c r="H28" s="163">
        <v>44</v>
      </c>
      <c r="I28" s="163">
        <v>15</v>
      </c>
    </row>
    <row r="29" spans="1:9" ht="15" customHeight="1">
      <c r="A29" s="277"/>
      <c r="B29" s="231" t="s">
        <v>380</v>
      </c>
      <c r="C29" s="170">
        <v>4</v>
      </c>
      <c r="D29" s="170">
        <v>0</v>
      </c>
      <c r="E29" s="170">
        <v>1</v>
      </c>
      <c r="F29" s="170">
        <v>4</v>
      </c>
      <c r="G29" s="163">
        <f t="shared" si="0"/>
        <v>3</v>
      </c>
      <c r="H29" s="163">
        <v>2</v>
      </c>
      <c r="I29" s="163">
        <v>1</v>
      </c>
    </row>
    <row r="30" spans="1:9" s="38" customFormat="1" ht="3.75" customHeight="1" thickBot="1">
      <c r="A30" s="77"/>
      <c r="B30" s="77"/>
      <c r="C30" s="76"/>
      <c r="D30" s="77"/>
      <c r="E30" s="77"/>
      <c r="F30" s="77"/>
      <c r="G30" s="77"/>
      <c r="H30" s="77"/>
      <c r="I30" s="77"/>
    </row>
    <row r="31" spans="1:9" ht="13.5" customHeight="1">
      <c r="B31" s="8" t="s">
        <v>1137</v>
      </c>
      <c r="G31" s="433"/>
      <c r="H31" s="433"/>
      <c r="I31" s="433"/>
    </row>
  </sheetData>
  <mergeCells count="10">
    <mergeCell ref="A1:I1"/>
    <mergeCell ref="A5:B6"/>
    <mergeCell ref="F5:F6"/>
    <mergeCell ref="G5:I5"/>
    <mergeCell ref="A8:B8"/>
    <mergeCell ref="D5:D6"/>
    <mergeCell ref="C5:C6"/>
    <mergeCell ref="A4:I4"/>
    <mergeCell ref="A3:I3"/>
    <mergeCell ref="E5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J1"/>
    </sheetView>
  </sheetViews>
  <sheetFormatPr defaultRowHeight="13.5"/>
  <cols>
    <col min="1" max="1" width="1.625" style="8" customWidth="1"/>
    <col min="2" max="2" width="14.375" style="8" customWidth="1"/>
    <col min="3" max="3" width="1.625" style="8" customWidth="1"/>
    <col min="4" max="8" width="10.625" style="8" customWidth="1"/>
    <col min="9" max="10" width="10.625" style="9" customWidth="1"/>
    <col min="11" max="16384" width="9" style="9"/>
  </cols>
  <sheetData>
    <row r="1" spans="1:10" ht="12" customHeight="1">
      <c r="A1" s="568" t="s">
        <v>381</v>
      </c>
      <c r="B1" s="568"/>
      <c r="C1" s="568"/>
      <c r="D1" s="568"/>
      <c r="E1" s="568"/>
      <c r="F1" s="568"/>
      <c r="G1" s="568"/>
      <c r="H1" s="568"/>
      <c r="I1" s="568"/>
      <c r="J1" s="568"/>
    </row>
    <row r="2" spans="1:10" ht="12" customHeight="1" thickBot="1">
      <c r="A2" s="491" t="s">
        <v>532</v>
      </c>
      <c r="B2" s="491"/>
      <c r="C2" s="491"/>
      <c r="D2" s="491"/>
      <c r="E2" s="491"/>
      <c r="F2" s="491"/>
      <c r="G2" s="491"/>
      <c r="H2" s="491"/>
      <c r="I2" s="491"/>
      <c r="J2" s="491"/>
    </row>
    <row r="3" spans="1:10" ht="12.75" customHeight="1">
      <c r="A3" s="601" t="s">
        <v>81</v>
      </c>
      <c r="B3" s="601"/>
      <c r="C3" s="602"/>
      <c r="D3" s="470" t="s">
        <v>1138</v>
      </c>
      <c r="E3" s="487" t="s">
        <v>1136</v>
      </c>
      <c r="F3" s="487" t="s">
        <v>1134</v>
      </c>
      <c r="G3" s="487" t="s">
        <v>1135</v>
      </c>
      <c r="H3" s="474" t="s">
        <v>1131</v>
      </c>
      <c r="I3" s="474"/>
      <c r="J3" s="474"/>
    </row>
    <row r="4" spans="1:10" ht="12.75" customHeight="1">
      <c r="A4" s="603"/>
      <c r="B4" s="603"/>
      <c r="C4" s="604"/>
      <c r="D4" s="472"/>
      <c r="E4" s="490"/>
      <c r="F4" s="490"/>
      <c r="G4" s="490"/>
      <c r="H4" s="28" t="s">
        <v>376</v>
      </c>
      <c r="I4" s="28" t="s">
        <v>313</v>
      </c>
      <c r="J4" s="25" t="s">
        <v>314</v>
      </c>
    </row>
    <row r="5" spans="1:10" s="38" customFormat="1" ht="6" customHeight="1">
      <c r="A5" s="2"/>
      <c r="B5" s="2"/>
      <c r="C5" s="31"/>
      <c r="D5" s="6"/>
      <c r="E5" s="6"/>
      <c r="F5" s="6"/>
      <c r="G5" s="6"/>
      <c r="H5" s="6"/>
      <c r="I5" s="6"/>
      <c r="J5" s="6"/>
    </row>
    <row r="6" spans="1:10" ht="13.5" customHeight="1">
      <c r="A6" s="599" t="s">
        <v>569</v>
      </c>
      <c r="B6" s="599"/>
      <c r="C6" s="600"/>
      <c r="D6" s="163">
        <v>1064</v>
      </c>
      <c r="E6" s="163">
        <v>1135</v>
      </c>
      <c r="F6" s="163">
        <v>1079</v>
      </c>
      <c r="G6" s="163">
        <v>1051</v>
      </c>
      <c r="H6" s="163">
        <v>1105</v>
      </c>
      <c r="I6" s="163">
        <v>600</v>
      </c>
      <c r="J6" s="163">
        <v>505</v>
      </c>
    </row>
    <row r="7" spans="1:10" ht="4.5" customHeight="1">
      <c r="A7" s="19"/>
      <c r="B7" s="167"/>
      <c r="C7" s="36"/>
      <c r="D7" s="163"/>
      <c r="E7" s="163"/>
      <c r="F7" s="163"/>
      <c r="G7" s="163"/>
      <c r="H7" s="163"/>
      <c r="I7" s="145"/>
      <c r="J7" s="145"/>
    </row>
    <row r="8" spans="1:10" ht="13.5" customHeight="1">
      <c r="A8" s="599" t="s">
        <v>570</v>
      </c>
      <c r="B8" s="599"/>
      <c r="C8" s="600"/>
      <c r="D8" s="163">
        <v>750</v>
      </c>
      <c r="E8" s="163">
        <v>814</v>
      </c>
      <c r="F8" s="163">
        <v>771</v>
      </c>
      <c r="G8" s="163">
        <v>727</v>
      </c>
      <c r="H8" s="163">
        <f>SUM(I8:J8)</f>
        <v>802</v>
      </c>
      <c r="I8" s="145">
        <f>I6-I10</f>
        <v>380</v>
      </c>
      <c r="J8" s="145">
        <f>J6-J10</f>
        <v>422</v>
      </c>
    </row>
    <row r="9" spans="1:10" s="462" customFormat="1" ht="4.5" customHeight="1">
      <c r="A9" s="461"/>
      <c r="B9" s="464"/>
      <c r="C9" s="36"/>
      <c r="D9" s="163"/>
      <c r="E9" s="163"/>
      <c r="F9" s="163"/>
      <c r="G9" s="163"/>
      <c r="H9" s="163"/>
      <c r="I9" s="145"/>
      <c r="J9" s="145"/>
    </row>
    <row r="10" spans="1:10" ht="13.5" customHeight="1">
      <c r="A10" s="599" t="s">
        <v>82</v>
      </c>
      <c r="B10" s="599"/>
      <c r="C10" s="600"/>
      <c r="D10" s="163">
        <v>314</v>
      </c>
      <c r="E10" s="163">
        <v>321</v>
      </c>
      <c r="F10" s="163">
        <v>308</v>
      </c>
      <c r="G10" s="163">
        <v>324</v>
      </c>
      <c r="H10" s="163">
        <f>SUM(I10:J10)</f>
        <v>303</v>
      </c>
      <c r="I10" s="145">
        <v>220</v>
      </c>
      <c r="J10" s="145">
        <v>83</v>
      </c>
    </row>
    <row r="11" spans="1:10" ht="3.75" customHeight="1">
      <c r="A11" s="19"/>
      <c r="B11" s="19"/>
      <c r="C11" s="36"/>
      <c r="D11" s="163"/>
      <c r="E11" s="163"/>
      <c r="F11" s="163"/>
      <c r="G11" s="163"/>
      <c r="H11" s="163"/>
      <c r="I11" s="145"/>
      <c r="J11" s="145"/>
    </row>
    <row r="12" spans="1:10" ht="13.5" customHeight="1">
      <c r="A12" s="40"/>
      <c r="B12" s="463" t="s">
        <v>186</v>
      </c>
      <c r="C12" s="36"/>
      <c r="D12" s="163">
        <v>2</v>
      </c>
      <c r="E12" s="163">
        <v>2</v>
      </c>
      <c r="F12" s="163">
        <v>4</v>
      </c>
      <c r="G12" s="163">
        <v>0</v>
      </c>
      <c r="H12" s="163">
        <f>SUM(I12:J12)</f>
        <v>2</v>
      </c>
      <c r="I12" s="145">
        <v>1</v>
      </c>
      <c r="J12" s="145">
        <v>1</v>
      </c>
    </row>
    <row r="13" spans="1:10" ht="13.5" customHeight="1">
      <c r="A13" s="40"/>
      <c r="B13" s="463" t="s">
        <v>192</v>
      </c>
      <c r="C13" s="36"/>
      <c r="D13" s="163">
        <v>5</v>
      </c>
      <c r="E13" s="163">
        <v>9</v>
      </c>
      <c r="F13" s="163">
        <v>5</v>
      </c>
      <c r="G13" s="163">
        <v>6</v>
      </c>
      <c r="H13" s="163">
        <f>SUM(I13:J13)</f>
        <v>5</v>
      </c>
      <c r="I13" s="145">
        <v>4</v>
      </c>
      <c r="J13" s="145">
        <v>1</v>
      </c>
    </row>
    <row r="14" spans="1:10" ht="13.5" customHeight="1">
      <c r="A14" s="40"/>
      <c r="B14" s="463" t="s">
        <v>382</v>
      </c>
      <c r="C14" s="1"/>
      <c r="D14" s="163">
        <v>55</v>
      </c>
      <c r="E14" s="163">
        <v>72</v>
      </c>
      <c r="F14" s="163">
        <v>69</v>
      </c>
      <c r="G14" s="163">
        <v>77</v>
      </c>
      <c r="H14" s="163">
        <f>SUM(I14:J14)</f>
        <v>63</v>
      </c>
      <c r="I14" s="145">
        <v>50</v>
      </c>
      <c r="J14" s="145">
        <v>13</v>
      </c>
    </row>
    <row r="15" spans="1:10" ht="13.5" customHeight="1">
      <c r="A15" s="40"/>
      <c r="B15" s="463" t="s">
        <v>383</v>
      </c>
      <c r="C15" s="1"/>
      <c r="D15" s="163">
        <v>30</v>
      </c>
      <c r="E15" s="163">
        <v>27</v>
      </c>
      <c r="F15" s="163">
        <v>26</v>
      </c>
      <c r="G15" s="163">
        <v>22</v>
      </c>
      <c r="H15" s="163">
        <f>SUM(I15:J15)</f>
        <v>19</v>
      </c>
      <c r="I15" s="145">
        <v>13</v>
      </c>
      <c r="J15" s="145">
        <v>6</v>
      </c>
    </row>
    <row r="16" spans="1:10" ht="13.5" customHeight="1">
      <c r="A16" s="40"/>
      <c r="B16" s="463" t="s">
        <v>187</v>
      </c>
      <c r="C16" s="1"/>
      <c r="D16" s="163">
        <v>1</v>
      </c>
      <c r="E16" s="163">
        <v>1</v>
      </c>
      <c r="F16" s="163">
        <v>3</v>
      </c>
      <c r="G16" s="163">
        <v>1</v>
      </c>
      <c r="H16" s="163">
        <f>SUM(I16:J16)</f>
        <v>2</v>
      </c>
      <c r="I16" s="145">
        <v>2</v>
      </c>
      <c r="J16" s="145">
        <v>0</v>
      </c>
    </row>
    <row r="17" spans="1:10" ht="13.5" customHeight="1">
      <c r="A17" s="40"/>
      <c r="B17" s="463" t="s">
        <v>198</v>
      </c>
      <c r="C17" s="1"/>
      <c r="D17" s="163">
        <v>3</v>
      </c>
      <c r="E17" s="163">
        <v>0</v>
      </c>
      <c r="F17" s="163">
        <v>1</v>
      </c>
      <c r="G17" s="163">
        <v>0</v>
      </c>
      <c r="H17" s="163">
        <f t="shared" ref="H17:H25" si="0">SUM(I17:J17)</f>
        <v>0</v>
      </c>
      <c r="I17" s="145">
        <v>0</v>
      </c>
      <c r="J17" s="145">
        <v>0</v>
      </c>
    </row>
    <row r="18" spans="1:10" ht="13.5" customHeight="1">
      <c r="A18" s="40"/>
      <c r="B18" s="463" t="s">
        <v>384</v>
      </c>
      <c r="C18" s="1"/>
      <c r="D18" s="163">
        <v>62</v>
      </c>
      <c r="E18" s="163">
        <v>58</v>
      </c>
      <c r="F18" s="163">
        <v>46</v>
      </c>
      <c r="G18" s="163">
        <v>51</v>
      </c>
      <c r="H18" s="163">
        <f t="shared" si="0"/>
        <v>45</v>
      </c>
      <c r="I18" s="145">
        <v>40</v>
      </c>
      <c r="J18" s="145">
        <v>5</v>
      </c>
    </row>
    <row r="19" spans="1:10" ht="13.5" customHeight="1">
      <c r="A19" s="40"/>
      <c r="B19" s="463" t="s">
        <v>193</v>
      </c>
      <c r="C19" s="1"/>
      <c r="D19" s="163">
        <v>4</v>
      </c>
      <c r="E19" s="163">
        <v>4</v>
      </c>
      <c r="F19" s="163">
        <v>0</v>
      </c>
      <c r="G19" s="163">
        <v>1</v>
      </c>
      <c r="H19" s="163">
        <f t="shared" si="0"/>
        <v>5</v>
      </c>
      <c r="I19" s="145">
        <v>2</v>
      </c>
      <c r="J19" s="145">
        <v>3</v>
      </c>
    </row>
    <row r="20" spans="1:10" ht="13.5" customHeight="1">
      <c r="A20" s="40"/>
      <c r="B20" s="463" t="s">
        <v>385</v>
      </c>
      <c r="C20" s="1"/>
      <c r="D20" s="163">
        <v>4</v>
      </c>
      <c r="E20" s="163">
        <v>4</v>
      </c>
      <c r="F20" s="163">
        <v>6</v>
      </c>
      <c r="G20" s="163">
        <v>4</v>
      </c>
      <c r="H20" s="163">
        <f t="shared" si="0"/>
        <v>4</v>
      </c>
      <c r="I20" s="145">
        <v>2</v>
      </c>
      <c r="J20" s="145">
        <v>2</v>
      </c>
    </row>
    <row r="21" spans="1:10" ht="13.5" customHeight="1">
      <c r="A21" s="40"/>
      <c r="B21" s="463" t="s">
        <v>386</v>
      </c>
      <c r="C21" s="1"/>
      <c r="D21" s="163">
        <v>33</v>
      </c>
      <c r="E21" s="163">
        <v>27</v>
      </c>
      <c r="F21" s="163">
        <v>34</v>
      </c>
      <c r="G21" s="163">
        <v>29</v>
      </c>
      <c r="H21" s="163">
        <f t="shared" si="0"/>
        <v>22</v>
      </c>
      <c r="I21" s="145">
        <v>16</v>
      </c>
      <c r="J21" s="145">
        <v>6</v>
      </c>
    </row>
    <row r="22" spans="1:10" ht="13.5" customHeight="1">
      <c r="A22" s="40"/>
      <c r="B22" s="463" t="s">
        <v>387</v>
      </c>
      <c r="C22" s="1"/>
      <c r="D22" s="163">
        <v>15</v>
      </c>
      <c r="E22" s="163">
        <v>11</v>
      </c>
      <c r="F22" s="163">
        <v>8</v>
      </c>
      <c r="G22" s="163">
        <v>8</v>
      </c>
      <c r="H22" s="163">
        <f t="shared" si="0"/>
        <v>8</v>
      </c>
      <c r="I22" s="145">
        <v>4</v>
      </c>
      <c r="J22" s="145">
        <v>4</v>
      </c>
    </row>
    <row r="23" spans="1:10" ht="13.5" customHeight="1">
      <c r="A23" s="40"/>
      <c r="B23" s="463" t="s">
        <v>109</v>
      </c>
      <c r="C23" s="1"/>
      <c r="D23" s="163">
        <v>1</v>
      </c>
      <c r="E23" s="163">
        <v>0</v>
      </c>
      <c r="F23" s="163">
        <v>1</v>
      </c>
      <c r="G23" s="163">
        <v>0</v>
      </c>
      <c r="H23" s="163">
        <f t="shared" si="0"/>
        <v>1</v>
      </c>
      <c r="I23" s="145">
        <v>0</v>
      </c>
      <c r="J23" s="145">
        <v>1</v>
      </c>
    </row>
    <row r="24" spans="1:10" ht="13.5" customHeight="1">
      <c r="A24" s="40"/>
      <c r="B24" s="463" t="s">
        <v>388</v>
      </c>
      <c r="C24" s="1"/>
      <c r="D24" s="163">
        <v>11</v>
      </c>
      <c r="E24" s="163">
        <v>7</v>
      </c>
      <c r="F24" s="163">
        <v>13</v>
      </c>
      <c r="G24" s="163">
        <v>18</v>
      </c>
      <c r="H24" s="163">
        <f t="shared" si="0"/>
        <v>14</v>
      </c>
      <c r="I24" s="145">
        <v>12</v>
      </c>
      <c r="J24" s="145">
        <v>2</v>
      </c>
    </row>
    <row r="25" spans="1:10" ht="13.5" customHeight="1">
      <c r="A25" s="40"/>
      <c r="B25" s="463" t="s">
        <v>194</v>
      </c>
      <c r="C25" s="36"/>
      <c r="D25" s="163">
        <v>7</v>
      </c>
      <c r="E25" s="163">
        <v>3</v>
      </c>
      <c r="F25" s="163">
        <v>5</v>
      </c>
      <c r="G25" s="163">
        <v>5</v>
      </c>
      <c r="H25" s="163">
        <f t="shared" si="0"/>
        <v>5</v>
      </c>
      <c r="I25" s="145">
        <v>4</v>
      </c>
      <c r="J25" s="145">
        <v>1</v>
      </c>
    </row>
    <row r="26" spans="1:10" ht="13.5" customHeight="1">
      <c r="A26" s="40"/>
      <c r="B26" s="463" t="s">
        <v>389</v>
      </c>
      <c r="C26" s="1"/>
      <c r="D26" s="163">
        <v>58</v>
      </c>
      <c r="E26" s="163">
        <v>78</v>
      </c>
      <c r="F26" s="163">
        <v>61</v>
      </c>
      <c r="G26" s="163">
        <v>84</v>
      </c>
      <c r="H26" s="163">
        <v>89</v>
      </c>
      <c r="I26" s="145">
        <v>57</v>
      </c>
      <c r="J26" s="145">
        <v>32</v>
      </c>
    </row>
    <row r="27" spans="1:10" ht="13.5" customHeight="1">
      <c r="A27" s="40"/>
      <c r="B27" s="463" t="s">
        <v>196</v>
      </c>
      <c r="C27" s="1"/>
      <c r="D27" s="170">
        <v>6</v>
      </c>
      <c r="E27" s="170">
        <v>5</v>
      </c>
      <c r="F27" s="170">
        <v>7</v>
      </c>
      <c r="G27" s="170">
        <v>1</v>
      </c>
      <c r="H27" s="163">
        <v>6</v>
      </c>
      <c r="I27" s="145">
        <v>4</v>
      </c>
      <c r="J27" s="165">
        <v>2</v>
      </c>
    </row>
    <row r="28" spans="1:10" ht="13.5" customHeight="1">
      <c r="A28" s="40"/>
      <c r="B28" s="463" t="s">
        <v>197</v>
      </c>
      <c r="C28" s="1"/>
      <c r="D28" s="170">
        <v>5</v>
      </c>
      <c r="E28" s="170">
        <v>2</v>
      </c>
      <c r="F28" s="170">
        <v>2</v>
      </c>
      <c r="G28" s="170">
        <v>1</v>
      </c>
      <c r="H28" s="163">
        <v>4</v>
      </c>
      <c r="I28" s="165">
        <v>1</v>
      </c>
      <c r="J28" s="165">
        <v>3</v>
      </c>
    </row>
    <row r="29" spans="1:10" ht="13.5" customHeight="1">
      <c r="A29" s="40"/>
      <c r="B29" s="463" t="s">
        <v>188</v>
      </c>
      <c r="C29" s="1"/>
      <c r="D29" s="170">
        <v>2</v>
      </c>
      <c r="E29" s="170">
        <v>0</v>
      </c>
      <c r="F29" s="170">
        <v>5</v>
      </c>
      <c r="G29" s="170">
        <v>2</v>
      </c>
      <c r="H29" s="163">
        <v>3</v>
      </c>
      <c r="I29" s="165">
        <v>2</v>
      </c>
      <c r="J29" s="165">
        <v>1</v>
      </c>
    </row>
    <row r="30" spans="1:10" ht="13.5" customHeight="1">
      <c r="A30" s="40"/>
      <c r="B30" s="463" t="s">
        <v>195</v>
      </c>
      <c r="C30" s="1"/>
      <c r="D30" s="170">
        <v>10</v>
      </c>
      <c r="E30" s="170">
        <v>11</v>
      </c>
      <c r="F30" s="170">
        <v>12</v>
      </c>
      <c r="G30" s="170">
        <v>14</v>
      </c>
      <c r="H30" s="163">
        <f>SUM(I30:J30)</f>
        <v>6</v>
      </c>
      <c r="I30" s="170">
        <v>6</v>
      </c>
      <c r="J30" s="170">
        <v>0</v>
      </c>
    </row>
    <row r="31" spans="1:10" ht="6" customHeight="1" thickBot="1">
      <c r="A31" s="41"/>
      <c r="B31" s="67"/>
      <c r="C31" s="51"/>
      <c r="D31" s="77"/>
      <c r="E31" s="77"/>
      <c r="F31" s="77"/>
      <c r="G31" s="77"/>
      <c r="H31" s="77"/>
      <c r="I31" s="77"/>
      <c r="J31" s="77"/>
    </row>
    <row r="32" spans="1:10" ht="13.5" customHeight="1">
      <c r="A32" s="12" t="s">
        <v>1102</v>
      </c>
      <c r="B32" s="12"/>
      <c r="C32" s="19"/>
      <c r="I32" s="433"/>
      <c r="J32" s="433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Normal="100" workbookViewId="0">
      <selection sqref="A1:N1"/>
    </sheetView>
  </sheetViews>
  <sheetFormatPr defaultRowHeight="13.5"/>
  <cols>
    <col min="1" max="28" width="6.5" style="9" customWidth="1"/>
    <col min="29" max="16384" width="9" style="9"/>
  </cols>
  <sheetData>
    <row r="1" spans="1:28" ht="17.25" customHeight="1">
      <c r="A1" s="493" t="s">
        <v>1157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522" t="s">
        <v>476</v>
      </c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</row>
    <row r="2" spans="1:28" ht="12" customHeight="1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</row>
    <row r="3" spans="1:28" ht="12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8" ht="12" customHeight="1">
      <c r="A4" s="494" t="s">
        <v>533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</row>
    <row r="5" spans="1:28" ht="12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28" ht="17.25" customHeight="1" thickBot="1">
      <c r="A6" s="626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491" t="s">
        <v>394</v>
      </c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</row>
    <row r="7" spans="1:28" ht="18.75" customHeight="1">
      <c r="C7" s="473" t="s">
        <v>292</v>
      </c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4" t="s">
        <v>293</v>
      </c>
      <c r="P7" s="474"/>
      <c r="Q7" s="474"/>
      <c r="R7" s="474"/>
      <c r="S7" s="474"/>
      <c r="T7" s="475"/>
      <c r="U7" s="473" t="s">
        <v>296</v>
      </c>
      <c r="V7" s="474"/>
      <c r="W7" s="474"/>
      <c r="X7" s="474"/>
      <c r="Y7" s="474"/>
      <c r="Z7" s="475"/>
      <c r="AA7" s="34"/>
    </row>
    <row r="8" spans="1:28" ht="18.75" customHeight="1">
      <c r="A8" s="568" t="s">
        <v>297</v>
      </c>
      <c r="B8" s="568"/>
      <c r="C8" s="623" t="s">
        <v>298</v>
      </c>
      <c r="D8" s="623"/>
      <c r="E8" s="623" t="s">
        <v>299</v>
      </c>
      <c r="F8" s="623"/>
      <c r="G8" s="623" t="s">
        <v>300</v>
      </c>
      <c r="H8" s="623"/>
      <c r="I8" s="623" t="s">
        <v>301</v>
      </c>
      <c r="J8" s="623"/>
      <c r="K8" s="623" t="s">
        <v>304</v>
      </c>
      <c r="L8" s="623"/>
      <c r="M8" s="623" t="s">
        <v>305</v>
      </c>
      <c r="N8" s="614"/>
      <c r="O8" s="625" t="s">
        <v>306</v>
      </c>
      <c r="P8" s="615"/>
      <c r="Q8" s="614" t="s">
        <v>307</v>
      </c>
      <c r="R8" s="615"/>
      <c r="S8" s="614" t="s">
        <v>308</v>
      </c>
      <c r="T8" s="615"/>
      <c r="U8" s="614" t="s">
        <v>309</v>
      </c>
      <c r="V8" s="615"/>
      <c r="W8" s="614" t="s">
        <v>310</v>
      </c>
      <c r="X8" s="615"/>
      <c r="Y8" s="614" t="s">
        <v>312</v>
      </c>
      <c r="Z8" s="615"/>
      <c r="AA8" s="507" t="s">
        <v>297</v>
      </c>
      <c r="AB8" s="568"/>
    </row>
    <row r="9" spans="1:28" ht="18.75" customHeight="1">
      <c r="A9" s="37"/>
      <c r="B9" s="37"/>
      <c r="C9" s="27" t="s">
        <v>313</v>
      </c>
      <c r="D9" s="27" t="s">
        <v>314</v>
      </c>
      <c r="E9" s="27" t="s">
        <v>313</v>
      </c>
      <c r="F9" s="27" t="s">
        <v>314</v>
      </c>
      <c r="G9" s="27" t="s">
        <v>313</v>
      </c>
      <c r="H9" s="27" t="s">
        <v>314</v>
      </c>
      <c r="I9" s="27" t="s">
        <v>313</v>
      </c>
      <c r="J9" s="27" t="s">
        <v>314</v>
      </c>
      <c r="K9" s="27" t="s">
        <v>313</v>
      </c>
      <c r="L9" s="27" t="s">
        <v>314</v>
      </c>
      <c r="M9" s="27" t="s">
        <v>313</v>
      </c>
      <c r="N9" s="22" t="s">
        <v>314</v>
      </c>
      <c r="O9" s="24" t="s">
        <v>313</v>
      </c>
      <c r="P9" s="28" t="s">
        <v>314</v>
      </c>
      <c r="Q9" s="24" t="s">
        <v>313</v>
      </c>
      <c r="R9" s="27" t="s">
        <v>314</v>
      </c>
      <c r="S9" s="27" t="s">
        <v>313</v>
      </c>
      <c r="T9" s="27" t="s">
        <v>314</v>
      </c>
      <c r="U9" s="27" t="s">
        <v>313</v>
      </c>
      <c r="V9" s="27" t="s">
        <v>314</v>
      </c>
      <c r="W9" s="27" t="s">
        <v>313</v>
      </c>
      <c r="X9" s="27" t="s">
        <v>314</v>
      </c>
      <c r="Y9" s="27" t="s">
        <v>313</v>
      </c>
      <c r="Z9" s="27" t="s">
        <v>314</v>
      </c>
      <c r="AA9" s="23"/>
      <c r="AB9" s="25"/>
    </row>
    <row r="10" spans="1:28" ht="30" customHeight="1">
      <c r="A10" s="71"/>
      <c r="B10" s="72"/>
      <c r="C10" s="624" t="s">
        <v>342</v>
      </c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 t="s">
        <v>338</v>
      </c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9"/>
      <c r="AA10" s="47"/>
      <c r="AB10" s="48"/>
    </row>
    <row r="11" spans="1:28" ht="37.5" customHeight="1">
      <c r="A11" s="605" t="s">
        <v>1014</v>
      </c>
      <c r="B11" s="606"/>
      <c r="C11" s="93">
        <v>116.6</v>
      </c>
      <c r="D11" s="94">
        <v>115.2</v>
      </c>
      <c r="E11" s="94">
        <v>122.4</v>
      </c>
      <c r="F11" s="94">
        <v>120.9</v>
      </c>
      <c r="G11" s="94">
        <v>127.7</v>
      </c>
      <c r="H11" s="94">
        <v>127.5</v>
      </c>
      <c r="I11" s="94">
        <v>132.5</v>
      </c>
      <c r="J11" s="94">
        <v>133.30000000000001</v>
      </c>
      <c r="K11" s="94">
        <v>137.9</v>
      </c>
      <c r="L11" s="94">
        <v>140.4</v>
      </c>
      <c r="M11" s="94">
        <v>144.6</v>
      </c>
      <c r="N11" s="94">
        <v>147.19999999999999</v>
      </c>
      <c r="O11" s="94">
        <v>152.30000000000001</v>
      </c>
      <c r="P11" s="94">
        <v>151.5</v>
      </c>
      <c r="Q11" s="94">
        <v>159</v>
      </c>
      <c r="R11" s="94">
        <v>154.6</v>
      </c>
      <c r="S11" s="94">
        <v>164.4</v>
      </c>
      <c r="T11" s="94">
        <v>156.19999999999999</v>
      </c>
      <c r="U11" s="94">
        <v>168.3</v>
      </c>
      <c r="V11" s="94">
        <v>157.4</v>
      </c>
      <c r="W11" s="94">
        <v>170.2</v>
      </c>
      <c r="X11" s="94">
        <v>157.69999999999999</v>
      </c>
      <c r="Y11" s="94">
        <v>170.4</v>
      </c>
      <c r="Z11" s="94">
        <v>157.69999999999999</v>
      </c>
      <c r="AA11" s="607" t="s">
        <v>1045</v>
      </c>
      <c r="AB11" s="608"/>
    </row>
    <row r="12" spans="1:28" ht="37.5" customHeight="1">
      <c r="A12" s="605" t="s">
        <v>1039</v>
      </c>
      <c r="B12" s="606"/>
      <c r="C12" s="93">
        <v>116.3</v>
      </c>
      <c r="D12" s="94">
        <v>115.2</v>
      </c>
      <c r="E12" s="94">
        <v>122.5</v>
      </c>
      <c r="F12" s="94">
        <v>121.4</v>
      </c>
      <c r="G12" s="94">
        <v>128.1</v>
      </c>
      <c r="H12" s="94">
        <v>127.1</v>
      </c>
      <c r="I12" s="94">
        <v>133.4</v>
      </c>
      <c r="J12" s="94">
        <v>133.5</v>
      </c>
      <c r="K12" s="94">
        <v>137.80000000000001</v>
      </c>
      <c r="L12" s="94">
        <v>139.80000000000001</v>
      </c>
      <c r="M12" s="94">
        <v>144.5</v>
      </c>
      <c r="N12" s="94">
        <v>147</v>
      </c>
      <c r="O12" s="94">
        <v>151.30000000000001</v>
      </c>
      <c r="P12" s="94">
        <v>151.9</v>
      </c>
      <c r="Q12" s="94">
        <v>159.1</v>
      </c>
      <c r="R12" s="94">
        <v>154.6</v>
      </c>
      <c r="S12" s="94">
        <v>164.3</v>
      </c>
      <c r="T12" s="94">
        <v>156.1</v>
      </c>
      <c r="U12" s="94">
        <v>167.9</v>
      </c>
      <c r="V12" s="94">
        <v>157.1</v>
      </c>
      <c r="W12" s="94">
        <v>169.9</v>
      </c>
      <c r="X12" s="94">
        <v>157.9</v>
      </c>
      <c r="Y12" s="94">
        <v>170.3</v>
      </c>
      <c r="Z12" s="94">
        <v>158</v>
      </c>
      <c r="AA12" s="607" t="s">
        <v>1047</v>
      </c>
      <c r="AB12" s="608"/>
    </row>
    <row r="13" spans="1:28" ht="37.5" customHeight="1">
      <c r="A13" s="605" t="s">
        <v>1040</v>
      </c>
      <c r="B13" s="606"/>
      <c r="C13" s="93">
        <v>116.7</v>
      </c>
      <c r="D13" s="94">
        <v>115.8</v>
      </c>
      <c r="E13" s="94">
        <v>122.8</v>
      </c>
      <c r="F13" s="94">
        <v>121.5</v>
      </c>
      <c r="G13" s="94">
        <v>128.6</v>
      </c>
      <c r="H13" s="94">
        <v>127.6</v>
      </c>
      <c r="I13" s="94">
        <v>133.6</v>
      </c>
      <c r="J13" s="94">
        <v>133.4</v>
      </c>
      <c r="K13" s="94">
        <v>138.6</v>
      </c>
      <c r="L13" s="94">
        <v>138.4</v>
      </c>
      <c r="M13" s="94">
        <v>144</v>
      </c>
      <c r="N13" s="94">
        <v>146.5</v>
      </c>
      <c r="O13" s="94">
        <v>151.80000000000001</v>
      </c>
      <c r="P13" s="94">
        <v>152.30000000000001</v>
      </c>
      <c r="Q13" s="94">
        <v>158.9</v>
      </c>
      <c r="R13" s="94">
        <v>154.6</v>
      </c>
      <c r="S13" s="94">
        <v>164.9</v>
      </c>
      <c r="T13" s="94">
        <v>156.5</v>
      </c>
      <c r="U13" s="94">
        <v>167.8</v>
      </c>
      <c r="V13" s="94">
        <v>157.1</v>
      </c>
      <c r="W13" s="94">
        <v>169.5</v>
      </c>
      <c r="X13" s="94">
        <v>157.5</v>
      </c>
      <c r="Y13" s="94">
        <v>170.6</v>
      </c>
      <c r="Z13" s="94">
        <v>158</v>
      </c>
      <c r="AA13" s="607" t="s">
        <v>1049</v>
      </c>
      <c r="AB13" s="608"/>
    </row>
    <row r="14" spans="1:28" ht="37.5" customHeight="1">
      <c r="A14" s="605" t="s">
        <v>1041</v>
      </c>
      <c r="B14" s="606"/>
      <c r="C14" s="93">
        <v>116</v>
      </c>
      <c r="D14" s="94">
        <v>115.2</v>
      </c>
      <c r="E14" s="94">
        <v>121.9</v>
      </c>
      <c r="F14" s="94">
        <v>121</v>
      </c>
      <c r="G14" s="94">
        <v>127.9</v>
      </c>
      <c r="H14" s="94">
        <v>126.9</v>
      </c>
      <c r="I14" s="94">
        <v>133.6</v>
      </c>
      <c r="J14" s="94">
        <v>133.6</v>
      </c>
      <c r="K14" s="94">
        <v>139</v>
      </c>
      <c r="L14" s="94">
        <v>140.1</v>
      </c>
      <c r="M14" s="94">
        <v>144.9</v>
      </c>
      <c r="N14" s="94">
        <v>146.9</v>
      </c>
      <c r="O14" s="94">
        <v>151.69999999999999</v>
      </c>
      <c r="P14" s="94">
        <v>151.5</v>
      </c>
      <c r="Q14" s="94">
        <v>159.4</v>
      </c>
      <c r="R14" s="94">
        <v>155.19999999999999</v>
      </c>
      <c r="S14" s="94">
        <v>164.5</v>
      </c>
      <c r="T14" s="94">
        <v>156.19999999999999</v>
      </c>
      <c r="U14" s="94">
        <v>168.2</v>
      </c>
      <c r="V14" s="94">
        <v>156.69999999999999</v>
      </c>
      <c r="W14" s="94">
        <v>169.4</v>
      </c>
      <c r="X14" s="94">
        <v>157.6</v>
      </c>
      <c r="Y14" s="94">
        <v>170.1</v>
      </c>
      <c r="Z14" s="94">
        <v>157.6</v>
      </c>
      <c r="AA14" s="607" t="s">
        <v>1051</v>
      </c>
      <c r="AB14" s="608"/>
    </row>
    <row r="15" spans="1:28" ht="37.5" customHeight="1">
      <c r="A15" s="605" t="s">
        <v>1042</v>
      </c>
      <c r="B15" s="606"/>
      <c r="C15" s="93">
        <v>115.8</v>
      </c>
      <c r="D15" s="94">
        <v>115.2</v>
      </c>
      <c r="E15" s="94">
        <v>121.6</v>
      </c>
      <c r="F15" s="94">
        <v>121.2</v>
      </c>
      <c r="G15" s="94">
        <v>127.7</v>
      </c>
      <c r="H15" s="94">
        <v>126.9</v>
      </c>
      <c r="I15" s="94">
        <v>133.19999999999999</v>
      </c>
      <c r="J15" s="94">
        <v>133</v>
      </c>
      <c r="K15" s="94">
        <v>138.80000000000001</v>
      </c>
      <c r="L15" s="94">
        <v>140.19999999999999</v>
      </c>
      <c r="M15" s="94">
        <v>145.69999999999999</v>
      </c>
      <c r="N15" s="94">
        <v>146.5</v>
      </c>
      <c r="O15" s="94">
        <v>152.1</v>
      </c>
      <c r="P15" s="94">
        <v>151.5</v>
      </c>
      <c r="Q15" s="94">
        <v>159</v>
      </c>
      <c r="R15" s="94">
        <v>154.5</v>
      </c>
      <c r="S15" s="94">
        <v>164.9</v>
      </c>
      <c r="T15" s="94">
        <v>156.69999999999999</v>
      </c>
      <c r="U15" s="94">
        <v>168.2</v>
      </c>
      <c r="V15" s="94">
        <v>157.19999999999999</v>
      </c>
      <c r="W15" s="94">
        <v>169.7</v>
      </c>
      <c r="X15" s="94">
        <v>157.19999999999999</v>
      </c>
      <c r="Y15" s="94">
        <v>170.1</v>
      </c>
      <c r="Z15" s="94">
        <v>157.69999999999999</v>
      </c>
      <c r="AA15" s="607" t="s">
        <v>1053</v>
      </c>
      <c r="AB15" s="608"/>
    </row>
    <row r="16" spans="1:28" ht="30" customHeight="1">
      <c r="A16" s="73"/>
      <c r="B16" s="74"/>
      <c r="C16" s="622" t="s">
        <v>337</v>
      </c>
      <c r="D16" s="616"/>
      <c r="E16" s="616"/>
      <c r="F16" s="616"/>
      <c r="G16" s="616"/>
      <c r="H16" s="616"/>
      <c r="I16" s="616"/>
      <c r="J16" s="616"/>
      <c r="K16" s="616"/>
      <c r="L16" s="616"/>
      <c r="M16" s="616"/>
      <c r="N16" s="616"/>
      <c r="O16" s="616" t="s">
        <v>339</v>
      </c>
      <c r="P16" s="616"/>
      <c r="Q16" s="616"/>
      <c r="R16" s="616"/>
      <c r="S16" s="616"/>
      <c r="T16" s="616"/>
      <c r="U16" s="616"/>
      <c r="V16" s="616"/>
      <c r="W16" s="616"/>
      <c r="X16" s="616"/>
      <c r="Y16" s="616"/>
      <c r="Z16" s="617"/>
      <c r="AA16" s="49"/>
      <c r="AB16" s="50"/>
    </row>
    <row r="17" spans="1:28" ht="37.5" customHeight="1">
      <c r="A17" s="605" t="s">
        <v>1014</v>
      </c>
      <c r="B17" s="606"/>
      <c r="C17" s="90">
        <v>21.7</v>
      </c>
      <c r="D17" s="91">
        <v>20.8</v>
      </c>
      <c r="E17" s="91">
        <v>24.2</v>
      </c>
      <c r="F17" s="91">
        <v>23.5</v>
      </c>
      <c r="G17" s="91">
        <v>27</v>
      </c>
      <c r="H17" s="91">
        <v>27</v>
      </c>
      <c r="I17" s="91">
        <v>29.8</v>
      </c>
      <c r="J17" s="91">
        <v>30</v>
      </c>
      <c r="K17" s="91">
        <v>33.5</v>
      </c>
      <c r="L17" s="91">
        <v>34.5</v>
      </c>
      <c r="M17" s="91">
        <v>37.5</v>
      </c>
      <c r="N17" s="91">
        <v>39.5</v>
      </c>
      <c r="O17" s="91">
        <v>44.1</v>
      </c>
      <c r="P17" s="91">
        <v>44.1</v>
      </c>
      <c r="Q17" s="91">
        <v>49.3</v>
      </c>
      <c r="R17" s="91">
        <v>47.7</v>
      </c>
      <c r="S17" s="91">
        <v>53.3</v>
      </c>
      <c r="T17" s="91">
        <v>50.5</v>
      </c>
      <c r="U17" s="91">
        <v>58.7</v>
      </c>
      <c r="V17" s="91">
        <v>51.7</v>
      </c>
      <c r="W17" s="91">
        <v>60.6</v>
      </c>
      <c r="X17" s="91">
        <v>52.4</v>
      </c>
      <c r="Y17" s="91">
        <v>62.5</v>
      </c>
      <c r="Z17" s="91">
        <v>52.9</v>
      </c>
      <c r="AA17" s="607" t="s">
        <v>1044</v>
      </c>
      <c r="AB17" s="608"/>
    </row>
    <row r="18" spans="1:28" ht="37.5" customHeight="1">
      <c r="A18" s="605" t="s">
        <v>1039</v>
      </c>
      <c r="B18" s="606"/>
      <c r="C18" s="93">
        <v>21.4</v>
      </c>
      <c r="D18" s="94">
        <v>20.7</v>
      </c>
      <c r="E18" s="94">
        <v>24.3</v>
      </c>
      <c r="F18" s="94">
        <v>23.5</v>
      </c>
      <c r="G18" s="94">
        <v>27.5</v>
      </c>
      <c r="H18" s="94">
        <v>26.5</v>
      </c>
      <c r="I18" s="94">
        <v>30.2</v>
      </c>
      <c r="J18" s="94">
        <v>30.5</v>
      </c>
      <c r="K18" s="94">
        <v>33.299999999999997</v>
      </c>
      <c r="L18" s="94">
        <v>34</v>
      </c>
      <c r="M18" s="94">
        <v>37.9</v>
      </c>
      <c r="N18" s="94">
        <v>39.700000000000003</v>
      </c>
      <c r="O18" s="94">
        <v>42.7</v>
      </c>
      <c r="P18" s="94">
        <v>44.7</v>
      </c>
      <c r="Q18" s="94">
        <v>48.6</v>
      </c>
      <c r="R18" s="94">
        <v>47.4</v>
      </c>
      <c r="S18" s="94">
        <v>54.6</v>
      </c>
      <c r="T18" s="94">
        <v>50.5</v>
      </c>
      <c r="U18" s="94">
        <v>59.1</v>
      </c>
      <c r="V18" s="94">
        <v>51.3</v>
      </c>
      <c r="W18" s="94">
        <v>60.6</v>
      </c>
      <c r="X18" s="94">
        <v>52.4</v>
      </c>
      <c r="Y18" s="94">
        <v>61.5</v>
      </c>
      <c r="Z18" s="94">
        <v>52.6</v>
      </c>
      <c r="AA18" s="607" t="s">
        <v>1046</v>
      </c>
      <c r="AB18" s="608"/>
    </row>
    <row r="19" spans="1:28" ht="37.5" customHeight="1">
      <c r="A19" s="605" t="s">
        <v>1043</v>
      </c>
      <c r="B19" s="606"/>
      <c r="C19" s="93">
        <v>21.8</v>
      </c>
      <c r="D19" s="94">
        <v>21.4</v>
      </c>
      <c r="E19" s="94">
        <v>24.5</v>
      </c>
      <c r="F19" s="94">
        <v>23.7</v>
      </c>
      <c r="G19" s="94">
        <v>27.7</v>
      </c>
      <c r="H19" s="94">
        <v>26.9</v>
      </c>
      <c r="I19" s="94">
        <v>31</v>
      </c>
      <c r="J19" s="94">
        <v>29.9</v>
      </c>
      <c r="K19" s="94">
        <v>33.9</v>
      </c>
      <c r="L19" s="94">
        <v>35</v>
      </c>
      <c r="M19" s="94">
        <v>37.4</v>
      </c>
      <c r="N19" s="94">
        <v>38.799999999999997</v>
      </c>
      <c r="O19" s="94">
        <v>44</v>
      </c>
      <c r="P19" s="94">
        <v>45.4</v>
      </c>
      <c r="Q19" s="94">
        <v>47.6</v>
      </c>
      <c r="R19" s="94">
        <v>47.9</v>
      </c>
      <c r="S19" s="94">
        <v>54</v>
      </c>
      <c r="T19" s="94">
        <v>50.2</v>
      </c>
      <c r="U19" s="94">
        <v>58.1</v>
      </c>
      <c r="V19" s="94">
        <v>51.4</v>
      </c>
      <c r="W19" s="94">
        <v>60.7</v>
      </c>
      <c r="X19" s="94">
        <v>52.3</v>
      </c>
      <c r="Y19" s="94">
        <v>62.6</v>
      </c>
      <c r="Z19" s="94">
        <v>52.8</v>
      </c>
      <c r="AA19" s="607" t="s">
        <v>1048</v>
      </c>
      <c r="AB19" s="608"/>
    </row>
    <row r="20" spans="1:28" ht="37.5" customHeight="1">
      <c r="A20" s="605" t="s">
        <v>1041</v>
      </c>
      <c r="B20" s="606"/>
      <c r="C20" s="93">
        <v>21.1</v>
      </c>
      <c r="D20" s="94">
        <v>21</v>
      </c>
      <c r="E20" s="94">
        <v>23.8</v>
      </c>
      <c r="F20" s="94">
        <v>23.4</v>
      </c>
      <c r="G20" s="94">
        <v>27.2</v>
      </c>
      <c r="H20" s="94">
        <v>26.1</v>
      </c>
      <c r="I20" s="94">
        <v>30.7</v>
      </c>
      <c r="J20" s="94">
        <v>30.2</v>
      </c>
      <c r="K20" s="94">
        <v>34.5</v>
      </c>
      <c r="L20" s="94">
        <v>34</v>
      </c>
      <c r="M20" s="94">
        <v>38.200000000000003</v>
      </c>
      <c r="N20" s="94">
        <v>40</v>
      </c>
      <c r="O20" s="94">
        <v>42.8</v>
      </c>
      <c r="P20" s="94">
        <v>44</v>
      </c>
      <c r="Q20" s="94">
        <v>48.9</v>
      </c>
      <c r="R20" s="94">
        <v>48.4</v>
      </c>
      <c r="S20" s="94">
        <v>54.4</v>
      </c>
      <c r="T20" s="94">
        <v>51.1</v>
      </c>
      <c r="U20" s="94">
        <v>59.1</v>
      </c>
      <c r="V20" s="94">
        <v>52</v>
      </c>
      <c r="W20" s="94">
        <v>60.6</v>
      </c>
      <c r="X20" s="94">
        <v>52.2</v>
      </c>
      <c r="Y20" s="94">
        <v>63</v>
      </c>
      <c r="Z20" s="94">
        <v>52.5</v>
      </c>
      <c r="AA20" s="607" t="s">
        <v>1050</v>
      </c>
      <c r="AB20" s="608"/>
    </row>
    <row r="21" spans="1:28" ht="37.5" customHeight="1">
      <c r="A21" s="605" t="s">
        <v>1042</v>
      </c>
      <c r="B21" s="606"/>
      <c r="C21" s="93">
        <v>20.9</v>
      </c>
      <c r="D21" s="94">
        <v>20.7</v>
      </c>
      <c r="E21" s="94">
        <v>23.6</v>
      </c>
      <c r="F21" s="94">
        <v>23.6</v>
      </c>
      <c r="G21" s="94">
        <v>26.9</v>
      </c>
      <c r="H21" s="94">
        <v>26.5</v>
      </c>
      <c r="I21" s="94">
        <v>30.4</v>
      </c>
      <c r="J21" s="94">
        <v>29.5</v>
      </c>
      <c r="K21" s="94">
        <v>34.1</v>
      </c>
      <c r="L21" s="94">
        <v>34.200000000000003</v>
      </c>
      <c r="M21" s="94">
        <v>39</v>
      </c>
      <c r="N21" s="94">
        <v>38.799999999999997</v>
      </c>
      <c r="O21" s="94">
        <v>43.2</v>
      </c>
      <c r="P21" s="94">
        <v>44.7</v>
      </c>
      <c r="Q21" s="94">
        <v>47.8</v>
      </c>
      <c r="R21" s="94">
        <v>47.3</v>
      </c>
      <c r="S21" s="94">
        <v>54.3</v>
      </c>
      <c r="T21" s="94">
        <v>51.6</v>
      </c>
      <c r="U21" s="94">
        <v>58.2</v>
      </c>
      <c r="V21" s="94">
        <v>52</v>
      </c>
      <c r="W21" s="94">
        <v>61.4</v>
      </c>
      <c r="X21" s="94">
        <v>52.6</v>
      </c>
      <c r="Y21" s="94">
        <v>62.4</v>
      </c>
      <c r="Z21" s="94">
        <v>52.6</v>
      </c>
      <c r="AA21" s="607" t="s">
        <v>1052</v>
      </c>
      <c r="AB21" s="608"/>
    </row>
    <row r="22" spans="1:28" ht="30.75" customHeight="1">
      <c r="A22" s="40"/>
      <c r="B22" s="88"/>
      <c r="C22" s="609" t="s">
        <v>340</v>
      </c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610"/>
      <c r="O22" s="610" t="s">
        <v>341</v>
      </c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611"/>
      <c r="AA22" s="89"/>
      <c r="AB22" s="15"/>
    </row>
    <row r="23" spans="1:28" ht="37.5" customHeight="1">
      <c r="A23" s="605" t="s">
        <v>1014</v>
      </c>
      <c r="B23" s="606"/>
      <c r="C23" s="93">
        <v>65.2</v>
      </c>
      <c r="D23" s="93">
        <v>64.400000000000006</v>
      </c>
      <c r="E23" s="93">
        <v>67.7</v>
      </c>
      <c r="F23" s="93">
        <v>67.099999999999994</v>
      </c>
      <c r="G23" s="93">
        <v>70.099999999999994</v>
      </c>
      <c r="H23" s="93">
        <v>69.900000000000006</v>
      </c>
      <c r="I23" s="93">
        <v>72.099999999999994</v>
      </c>
      <c r="J23" s="93">
        <v>72.599999999999994</v>
      </c>
      <c r="K23" s="93">
        <v>74.599999999999994</v>
      </c>
      <c r="L23" s="93">
        <v>75.900000000000006</v>
      </c>
      <c r="M23" s="93">
        <v>77.3</v>
      </c>
      <c r="N23" s="93">
        <v>79.5</v>
      </c>
      <c r="O23" s="93">
        <v>81.2</v>
      </c>
      <c r="P23" s="93">
        <v>81.900000000000006</v>
      </c>
      <c r="Q23" s="93">
        <v>84.9</v>
      </c>
      <c r="R23" s="93">
        <v>83.9</v>
      </c>
      <c r="S23" s="93">
        <v>87.7</v>
      </c>
      <c r="T23" s="93">
        <v>85</v>
      </c>
      <c r="U23" s="93">
        <v>89.9</v>
      </c>
      <c r="V23" s="93">
        <v>85.4</v>
      </c>
      <c r="W23" s="93">
        <v>91.1</v>
      </c>
      <c r="X23" s="93">
        <v>85.4</v>
      </c>
      <c r="Y23" s="93">
        <v>91.5</v>
      </c>
      <c r="Z23" s="93">
        <v>85.3</v>
      </c>
      <c r="AA23" s="607" t="s">
        <v>1044</v>
      </c>
      <c r="AB23" s="608"/>
    </row>
    <row r="24" spans="1:28" ht="37.5" customHeight="1">
      <c r="A24" s="605" t="s">
        <v>1039</v>
      </c>
      <c r="B24" s="606"/>
      <c r="C24" s="93">
        <v>64.900000000000006</v>
      </c>
      <c r="D24" s="93">
        <v>64.3</v>
      </c>
      <c r="E24" s="93">
        <v>67.900000000000006</v>
      </c>
      <c r="F24" s="93">
        <v>67.2</v>
      </c>
      <c r="G24" s="93">
        <v>70.400000000000006</v>
      </c>
      <c r="H24" s="93">
        <v>69.8</v>
      </c>
      <c r="I24" s="93">
        <v>72.5</v>
      </c>
      <c r="J24" s="93">
        <v>72.8</v>
      </c>
      <c r="K24" s="93">
        <v>74.400000000000006</v>
      </c>
      <c r="L24" s="93">
        <v>75.7</v>
      </c>
      <c r="M24" s="93">
        <v>77.3</v>
      </c>
      <c r="N24" s="93">
        <v>79.2</v>
      </c>
      <c r="O24" s="93">
        <v>80.599999999999994</v>
      </c>
      <c r="P24" s="93">
        <v>82.6</v>
      </c>
      <c r="Q24" s="93">
        <v>85</v>
      </c>
      <c r="R24" s="93">
        <v>83.7</v>
      </c>
      <c r="S24" s="93">
        <v>88.2</v>
      </c>
      <c r="T24" s="93">
        <v>85</v>
      </c>
      <c r="U24" s="93">
        <v>89.9</v>
      </c>
      <c r="V24" s="93">
        <v>85.3</v>
      </c>
      <c r="W24" s="93">
        <v>91.2</v>
      </c>
      <c r="X24" s="93">
        <v>85.7</v>
      </c>
      <c r="Y24" s="93">
        <v>87.8</v>
      </c>
      <c r="Z24" s="93">
        <v>85.7</v>
      </c>
      <c r="AA24" s="607" t="s">
        <v>1046</v>
      </c>
      <c r="AB24" s="608"/>
    </row>
    <row r="25" spans="1:28" ht="37.5" customHeight="1">
      <c r="A25" s="605" t="s">
        <v>1040</v>
      </c>
      <c r="B25" s="606"/>
      <c r="C25" s="93">
        <v>65.099999999999994</v>
      </c>
      <c r="D25" s="93">
        <v>64.599999999999994</v>
      </c>
      <c r="E25" s="93">
        <v>68</v>
      </c>
      <c r="F25" s="93">
        <v>67.400000000000006</v>
      </c>
      <c r="G25" s="93">
        <v>70.8</v>
      </c>
      <c r="H25" s="93">
        <v>70.099999999999994</v>
      </c>
      <c r="I25" s="93">
        <v>72.8</v>
      </c>
      <c r="J25" s="93">
        <v>72.599999999999994</v>
      </c>
      <c r="K25" s="93">
        <v>74.8</v>
      </c>
      <c r="L25" s="93">
        <v>75.900000000000006</v>
      </c>
      <c r="M25" s="93">
        <v>77.2</v>
      </c>
      <c r="N25" s="93">
        <v>79</v>
      </c>
      <c r="O25" s="93">
        <v>81.2</v>
      </c>
      <c r="P25" s="93">
        <v>82.3</v>
      </c>
      <c r="Q25" s="93">
        <v>84.5</v>
      </c>
      <c r="R25" s="93">
        <v>84</v>
      </c>
      <c r="S25" s="93">
        <v>88</v>
      </c>
      <c r="T25" s="93">
        <v>85</v>
      </c>
      <c r="U25" s="93">
        <v>90.3</v>
      </c>
      <c r="V25" s="93">
        <v>85.4</v>
      </c>
      <c r="W25" s="93">
        <v>91.1</v>
      </c>
      <c r="X25" s="93">
        <v>85.3</v>
      </c>
      <c r="Y25" s="93">
        <v>91.9</v>
      </c>
      <c r="Z25" s="93">
        <v>85.7</v>
      </c>
      <c r="AA25" s="607" t="s">
        <v>1048</v>
      </c>
      <c r="AB25" s="608"/>
    </row>
    <row r="26" spans="1:28" ht="37.5" customHeight="1">
      <c r="A26" s="605" t="s">
        <v>1041</v>
      </c>
      <c r="B26" s="606"/>
      <c r="C26" s="272">
        <v>64.7</v>
      </c>
      <c r="D26" s="93">
        <v>64.400000000000006</v>
      </c>
      <c r="E26" s="93">
        <v>67.5</v>
      </c>
      <c r="F26" s="93">
        <v>67.099999999999994</v>
      </c>
      <c r="G26" s="93">
        <v>70.2</v>
      </c>
      <c r="H26" s="93">
        <v>69.7</v>
      </c>
      <c r="I26" s="93">
        <v>72.8</v>
      </c>
      <c r="J26" s="93">
        <v>72.8</v>
      </c>
      <c r="K26" s="93">
        <v>74.900000000000006</v>
      </c>
      <c r="L26" s="93">
        <v>75.7</v>
      </c>
      <c r="M26" s="93">
        <v>77.5</v>
      </c>
      <c r="N26" s="93">
        <v>79.2</v>
      </c>
      <c r="O26" s="93">
        <v>80.8</v>
      </c>
      <c r="P26" s="93">
        <v>82</v>
      </c>
      <c r="Q26" s="93">
        <v>85</v>
      </c>
      <c r="R26" s="93">
        <v>84.2</v>
      </c>
      <c r="S26" s="93">
        <v>87.7</v>
      </c>
      <c r="T26" s="93">
        <v>85</v>
      </c>
      <c r="U26" s="93">
        <v>90.1</v>
      </c>
      <c r="V26" s="93">
        <v>85.2</v>
      </c>
      <c r="W26" s="93">
        <v>91.3</v>
      </c>
      <c r="X26" s="93">
        <v>85.4</v>
      </c>
      <c r="Y26" s="93">
        <v>91.5</v>
      </c>
      <c r="Z26" s="273">
        <v>85.5</v>
      </c>
      <c r="AA26" s="607" t="s">
        <v>1050</v>
      </c>
      <c r="AB26" s="608"/>
    </row>
    <row r="27" spans="1:28" ht="37.5" customHeight="1" thickBot="1">
      <c r="A27" s="620" t="s">
        <v>1042</v>
      </c>
      <c r="B27" s="621"/>
      <c r="C27" s="267">
        <v>64.599999999999994</v>
      </c>
      <c r="D27" s="92">
        <v>64.599999999999994</v>
      </c>
      <c r="E27" s="92">
        <v>67.5</v>
      </c>
      <c r="F27" s="92">
        <v>67.2</v>
      </c>
      <c r="G27" s="92">
        <v>70.2</v>
      </c>
      <c r="H27" s="92">
        <v>69.900000000000006</v>
      </c>
      <c r="I27" s="92">
        <v>72.5</v>
      </c>
      <c r="J27" s="92">
        <v>72.599999999999994</v>
      </c>
      <c r="K27" s="92">
        <v>75</v>
      </c>
      <c r="L27" s="92">
        <v>75.900000000000006</v>
      </c>
      <c r="M27" s="92">
        <v>77.900000000000006</v>
      </c>
      <c r="N27" s="92">
        <v>79.099999999999994</v>
      </c>
      <c r="O27" s="92">
        <v>81.2</v>
      </c>
      <c r="P27" s="92">
        <v>82.3</v>
      </c>
      <c r="Q27" s="92">
        <v>84.8</v>
      </c>
      <c r="R27" s="92">
        <v>83.7</v>
      </c>
      <c r="S27" s="92">
        <v>88.3</v>
      </c>
      <c r="T27" s="92">
        <v>85.2</v>
      </c>
      <c r="U27" s="92">
        <v>90.1</v>
      </c>
      <c r="V27" s="92">
        <v>85.1</v>
      </c>
      <c r="W27" s="92">
        <v>91.3</v>
      </c>
      <c r="X27" s="92">
        <v>85.1</v>
      </c>
      <c r="Y27" s="92">
        <v>91.7</v>
      </c>
      <c r="Z27" s="268">
        <v>85.2</v>
      </c>
      <c r="AA27" s="612" t="s">
        <v>1052</v>
      </c>
      <c r="AB27" s="613"/>
    </row>
    <row r="28" spans="1:28" ht="17.25" customHeight="1">
      <c r="A28" s="8" t="s">
        <v>524</v>
      </c>
      <c r="AA28" s="4"/>
      <c r="AB28" s="4"/>
    </row>
  </sheetData>
  <mergeCells count="59">
    <mergeCell ref="A1:N1"/>
    <mergeCell ref="M8:N8"/>
    <mergeCell ref="O6:AB6"/>
    <mergeCell ref="O1:AB1"/>
    <mergeCell ref="O8:P8"/>
    <mergeCell ref="Y8:Z8"/>
    <mergeCell ref="S8:T8"/>
    <mergeCell ref="U8:V8"/>
    <mergeCell ref="W8:X8"/>
    <mergeCell ref="A2:N2"/>
    <mergeCell ref="A4:N4"/>
    <mergeCell ref="C7:N7"/>
    <mergeCell ref="G8:H8"/>
    <mergeCell ref="I8:J8"/>
    <mergeCell ref="K8:L8"/>
    <mergeCell ref="A6:N6"/>
    <mergeCell ref="C16:N16"/>
    <mergeCell ref="A15:B15"/>
    <mergeCell ref="A12:B12"/>
    <mergeCell ref="A8:B8"/>
    <mergeCell ref="C8:D8"/>
    <mergeCell ref="E8:F8"/>
    <mergeCell ref="A11:B11"/>
    <mergeCell ref="C10:N10"/>
    <mergeCell ref="A27:B27"/>
    <mergeCell ref="AA11:AB11"/>
    <mergeCell ref="AA12:AB12"/>
    <mergeCell ref="AA13:AB13"/>
    <mergeCell ref="AA14:AB14"/>
    <mergeCell ref="AA17:AB17"/>
    <mergeCell ref="AA20:AB20"/>
    <mergeCell ref="A20:B20"/>
    <mergeCell ref="A23:B23"/>
    <mergeCell ref="A24:B24"/>
    <mergeCell ref="A13:B13"/>
    <mergeCell ref="A14:B14"/>
    <mergeCell ref="AA19:AB19"/>
    <mergeCell ref="A17:B17"/>
    <mergeCell ref="A18:B18"/>
    <mergeCell ref="A19:B19"/>
    <mergeCell ref="AA27:AB27"/>
    <mergeCell ref="O7:T7"/>
    <mergeCell ref="U7:Z7"/>
    <mergeCell ref="AA23:AB23"/>
    <mergeCell ref="AA8:AB8"/>
    <mergeCell ref="Q8:R8"/>
    <mergeCell ref="AA15:AB15"/>
    <mergeCell ref="O16:Z16"/>
    <mergeCell ref="O10:Z10"/>
    <mergeCell ref="AA24:AB24"/>
    <mergeCell ref="AA18:AB18"/>
    <mergeCell ref="AA25:AB25"/>
    <mergeCell ref="A26:B26"/>
    <mergeCell ref="AA26:AB26"/>
    <mergeCell ref="AA21:AB21"/>
    <mergeCell ref="C22:N22"/>
    <mergeCell ref="O22:Z22"/>
    <mergeCell ref="A25:B25"/>
    <mergeCell ref="A21:B21"/>
  </mergeCells>
  <phoneticPr fontId="2"/>
  <pageMargins left="0.59055118110236227" right="0.59055118110236227" top="0.43307086614173229" bottom="0.78740157480314965" header="0.31496062992125984" footer="0.51181102362204722"/>
  <pageSetup paperSize="9" orientation="portrait" r:id="rId1"/>
  <headerFooter alignWithMargins="0"/>
  <colBreaks count="1" manualBreakCount="1">
    <brk id="14" max="2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zoomScaleNormal="100" zoomScaleSheetLayoutView="100" workbookViewId="0">
      <selection sqref="A1:L1"/>
    </sheetView>
  </sheetViews>
  <sheetFormatPr defaultColWidth="8" defaultRowHeight="12"/>
  <cols>
    <col min="1" max="1" width="1.625" style="117" customWidth="1"/>
    <col min="2" max="2" width="4.625" style="117" customWidth="1"/>
    <col min="3" max="3" width="22.75" style="117" customWidth="1"/>
    <col min="4" max="4" width="1.125" style="117" customWidth="1"/>
    <col min="5" max="20" width="7.625" style="117" customWidth="1"/>
    <col min="21" max="24" width="7.5" style="117" customWidth="1"/>
    <col min="25" max="16384" width="8" style="117"/>
  </cols>
  <sheetData>
    <row r="1" spans="1:24" s="113" customFormat="1" ht="16.5" customHeight="1">
      <c r="A1" s="627" t="s">
        <v>1189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9" t="s">
        <v>1190</v>
      </c>
      <c r="N1" s="629"/>
      <c r="O1" s="629"/>
      <c r="P1" s="629"/>
      <c r="Q1" s="629"/>
      <c r="R1" s="629"/>
      <c r="S1" s="629"/>
      <c r="T1" s="629"/>
      <c r="U1" s="629"/>
      <c r="V1" s="629"/>
      <c r="W1" s="629"/>
      <c r="X1" s="629"/>
    </row>
    <row r="2" spans="1:24" s="113" customFormat="1" ht="12" customHeight="1">
      <c r="B2" s="112"/>
      <c r="C2" s="112"/>
      <c r="D2" s="112"/>
      <c r="E2" s="112"/>
      <c r="F2" s="112"/>
      <c r="G2" s="112"/>
      <c r="K2" s="112"/>
      <c r="L2" s="111"/>
      <c r="M2" s="327"/>
    </row>
    <row r="3" spans="1:24" s="113" customFormat="1" ht="12" customHeight="1">
      <c r="B3" s="112"/>
      <c r="C3" s="112"/>
      <c r="D3" s="112"/>
      <c r="E3" s="112"/>
      <c r="F3" s="112"/>
      <c r="G3" s="112"/>
      <c r="J3" s="638" t="s">
        <v>416</v>
      </c>
      <c r="K3" s="638"/>
      <c r="L3" s="638"/>
      <c r="M3" s="638" t="s">
        <v>417</v>
      </c>
      <c r="N3" s="638"/>
      <c r="O3" s="638"/>
    </row>
    <row r="4" spans="1:24" s="113" customFormat="1" ht="19.5" customHeight="1" thickBot="1">
      <c r="B4" s="112"/>
      <c r="C4" s="112"/>
      <c r="D4" s="112"/>
      <c r="E4" s="112"/>
      <c r="F4" s="112"/>
      <c r="G4" s="112"/>
      <c r="I4" s="385"/>
      <c r="J4" s="638"/>
      <c r="K4" s="638"/>
      <c r="L4" s="638"/>
      <c r="M4" s="639"/>
      <c r="N4" s="639"/>
      <c r="O4" s="639"/>
      <c r="W4" s="643" t="s">
        <v>761</v>
      </c>
      <c r="X4" s="643"/>
    </row>
    <row r="5" spans="1:24" ht="15" customHeight="1">
      <c r="A5" s="636"/>
      <c r="B5" s="636"/>
      <c r="C5" s="636"/>
      <c r="D5" s="636"/>
      <c r="E5" s="634" t="s">
        <v>1018</v>
      </c>
      <c r="F5" s="632"/>
      <c r="G5" s="632"/>
      <c r="H5" s="632"/>
      <c r="I5" s="630" t="s">
        <v>1019</v>
      </c>
      <c r="J5" s="631"/>
      <c r="K5" s="631"/>
      <c r="L5" s="631"/>
      <c r="M5" s="632" t="s">
        <v>1020</v>
      </c>
      <c r="N5" s="632"/>
      <c r="O5" s="632"/>
      <c r="P5" s="633"/>
      <c r="Q5" s="634" t="s">
        <v>1021</v>
      </c>
      <c r="R5" s="632"/>
      <c r="S5" s="632"/>
      <c r="T5" s="633"/>
      <c r="U5" s="634" t="s">
        <v>1022</v>
      </c>
      <c r="V5" s="632"/>
      <c r="W5" s="632"/>
      <c r="X5" s="632"/>
    </row>
    <row r="6" spans="1:24" ht="22.5" customHeight="1">
      <c r="A6" s="637"/>
      <c r="B6" s="637"/>
      <c r="C6" s="637"/>
      <c r="D6" s="637"/>
      <c r="E6" s="120" t="s">
        <v>589</v>
      </c>
      <c r="F6" s="118" t="s">
        <v>28</v>
      </c>
      <c r="G6" s="121" t="s">
        <v>590</v>
      </c>
      <c r="H6" s="119" t="s">
        <v>591</v>
      </c>
      <c r="I6" s="382" t="s">
        <v>589</v>
      </c>
      <c r="J6" s="138" t="s">
        <v>28</v>
      </c>
      <c r="K6" s="138" t="s">
        <v>590</v>
      </c>
      <c r="L6" s="384" t="s">
        <v>591</v>
      </c>
      <c r="M6" s="289" t="s">
        <v>589</v>
      </c>
      <c r="N6" s="118" t="s">
        <v>28</v>
      </c>
      <c r="O6" s="121" t="s">
        <v>762</v>
      </c>
      <c r="P6" s="119" t="s">
        <v>591</v>
      </c>
      <c r="Q6" s="120" t="s">
        <v>763</v>
      </c>
      <c r="R6" s="118" t="s">
        <v>764</v>
      </c>
      <c r="S6" s="121" t="s">
        <v>762</v>
      </c>
      <c r="T6" s="122" t="s">
        <v>765</v>
      </c>
      <c r="U6" s="120" t="s">
        <v>418</v>
      </c>
      <c r="V6" s="118" t="s">
        <v>115</v>
      </c>
      <c r="W6" s="121" t="s">
        <v>419</v>
      </c>
      <c r="X6" s="122" t="s">
        <v>766</v>
      </c>
    </row>
    <row r="7" spans="1:24" ht="22.5" customHeight="1">
      <c r="B7" s="641" t="s">
        <v>420</v>
      </c>
      <c r="C7" s="642"/>
      <c r="D7" s="271"/>
      <c r="E7" s="151">
        <v>352748</v>
      </c>
      <c r="F7" s="124" t="s">
        <v>523</v>
      </c>
      <c r="G7" s="124" t="s">
        <v>523</v>
      </c>
      <c r="H7" s="125" t="s">
        <v>523</v>
      </c>
      <c r="I7" s="126">
        <v>346983</v>
      </c>
      <c r="J7" s="124" t="s">
        <v>523</v>
      </c>
      <c r="K7" s="124" t="s">
        <v>523</v>
      </c>
      <c r="L7" s="125" t="s">
        <v>523</v>
      </c>
      <c r="M7" s="126">
        <v>341787</v>
      </c>
      <c r="N7" s="124" t="s">
        <v>523</v>
      </c>
      <c r="O7" s="124" t="s">
        <v>523</v>
      </c>
      <c r="P7" s="125" t="s">
        <v>523</v>
      </c>
      <c r="Q7" s="126">
        <v>343694</v>
      </c>
      <c r="R7" s="124" t="s">
        <v>523</v>
      </c>
      <c r="S7" s="124" t="s">
        <v>523</v>
      </c>
      <c r="T7" s="125" t="s">
        <v>523</v>
      </c>
      <c r="U7" s="126">
        <v>384567</v>
      </c>
      <c r="V7" s="124" t="s">
        <v>523</v>
      </c>
      <c r="W7" s="124" t="s">
        <v>523</v>
      </c>
      <c r="X7" s="125" t="s">
        <v>523</v>
      </c>
    </row>
    <row r="8" spans="1:24" ht="22.5" customHeight="1">
      <c r="B8" s="123"/>
      <c r="C8" s="123" t="s">
        <v>421</v>
      </c>
      <c r="D8" s="123"/>
      <c r="E8" s="151">
        <v>194123</v>
      </c>
      <c r="F8" s="126">
        <v>313</v>
      </c>
      <c r="G8" s="126">
        <v>219</v>
      </c>
      <c r="H8" s="127">
        <v>70</v>
      </c>
      <c r="I8" s="126">
        <v>185564</v>
      </c>
      <c r="J8" s="126">
        <v>290</v>
      </c>
      <c r="K8" s="126">
        <v>193</v>
      </c>
      <c r="L8" s="127">
        <v>66.599999999999994</v>
      </c>
      <c r="M8" s="126">
        <v>192482</v>
      </c>
      <c r="N8" s="126">
        <v>306</v>
      </c>
      <c r="O8" s="126">
        <v>201</v>
      </c>
      <c r="P8" s="127">
        <v>65.7</v>
      </c>
      <c r="Q8" s="126">
        <v>187965</v>
      </c>
      <c r="R8" s="126">
        <v>313</v>
      </c>
      <c r="S8" s="126">
        <v>194</v>
      </c>
      <c r="T8" s="127">
        <v>62</v>
      </c>
      <c r="U8" s="126">
        <v>221452</v>
      </c>
      <c r="V8" s="126">
        <v>293</v>
      </c>
      <c r="W8" s="126">
        <v>244</v>
      </c>
      <c r="X8" s="127">
        <v>83.3</v>
      </c>
    </row>
    <row r="9" spans="1:24" ht="22.5" customHeight="1">
      <c r="B9" s="123"/>
      <c r="C9" s="123" t="s">
        <v>422</v>
      </c>
      <c r="D9" s="123"/>
      <c r="E9" s="151">
        <v>48233</v>
      </c>
      <c r="F9" s="126">
        <v>327</v>
      </c>
      <c r="G9" s="126">
        <v>217</v>
      </c>
      <c r="H9" s="127">
        <v>66.400000000000006</v>
      </c>
      <c r="I9" s="126">
        <v>48829</v>
      </c>
      <c r="J9" s="126">
        <v>325</v>
      </c>
      <c r="K9" s="126">
        <v>238</v>
      </c>
      <c r="L9" s="127">
        <v>73.2</v>
      </c>
      <c r="M9" s="126">
        <v>43341</v>
      </c>
      <c r="N9" s="126">
        <v>302</v>
      </c>
      <c r="O9" s="126">
        <v>221</v>
      </c>
      <c r="P9" s="127">
        <v>73.2</v>
      </c>
      <c r="Q9" s="126">
        <v>50410</v>
      </c>
      <c r="R9" s="126">
        <v>322</v>
      </c>
      <c r="S9" s="126">
        <v>229</v>
      </c>
      <c r="T9" s="127">
        <v>71.099999999999994</v>
      </c>
      <c r="U9" s="126">
        <v>51253</v>
      </c>
      <c r="V9" s="126">
        <v>308</v>
      </c>
      <c r="W9" s="126">
        <v>248</v>
      </c>
      <c r="X9" s="127">
        <v>80.5</v>
      </c>
    </row>
    <row r="10" spans="1:24" ht="22.5" customHeight="1">
      <c r="B10" s="641" t="s">
        <v>423</v>
      </c>
      <c r="C10" s="641"/>
      <c r="D10" s="123"/>
      <c r="E10" s="151">
        <v>175560</v>
      </c>
      <c r="F10" s="126">
        <v>305</v>
      </c>
      <c r="G10" s="126">
        <v>181</v>
      </c>
      <c r="H10" s="127">
        <v>59.3</v>
      </c>
      <c r="I10" s="126">
        <v>175884</v>
      </c>
      <c r="J10" s="126">
        <v>292</v>
      </c>
      <c r="K10" s="126">
        <v>215</v>
      </c>
      <c r="L10" s="127">
        <v>73.599999999999994</v>
      </c>
      <c r="M10" s="126">
        <v>133422</v>
      </c>
      <c r="N10" s="126">
        <v>304</v>
      </c>
      <c r="O10" s="126">
        <v>176</v>
      </c>
      <c r="P10" s="127">
        <v>57.9</v>
      </c>
      <c r="Q10" s="126">
        <v>146272</v>
      </c>
      <c r="R10" s="126">
        <v>314</v>
      </c>
      <c r="S10" s="126">
        <v>194</v>
      </c>
      <c r="T10" s="127">
        <v>61.8</v>
      </c>
      <c r="U10" s="124" t="s">
        <v>1023</v>
      </c>
      <c r="V10" s="124" t="s">
        <v>1023</v>
      </c>
      <c r="W10" s="124" t="s">
        <v>1023</v>
      </c>
      <c r="X10" s="125" t="s">
        <v>1023</v>
      </c>
    </row>
    <row r="11" spans="1:24" ht="22.5" customHeight="1" thickBot="1">
      <c r="A11" s="128"/>
      <c r="B11" s="640" t="s">
        <v>424</v>
      </c>
      <c r="C11" s="640"/>
      <c r="D11" s="150"/>
      <c r="E11" s="152">
        <v>40739</v>
      </c>
      <c r="F11" s="129">
        <v>316</v>
      </c>
      <c r="G11" s="129">
        <v>176</v>
      </c>
      <c r="H11" s="130">
        <v>55.7</v>
      </c>
      <c r="I11" s="129">
        <v>43045</v>
      </c>
      <c r="J11" s="129">
        <v>312</v>
      </c>
      <c r="K11" s="129">
        <v>189</v>
      </c>
      <c r="L11" s="130">
        <v>60.6</v>
      </c>
      <c r="M11" s="129">
        <v>49415</v>
      </c>
      <c r="N11" s="129">
        <v>325</v>
      </c>
      <c r="O11" s="129">
        <v>190</v>
      </c>
      <c r="P11" s="130">
        <v>58.5</v>
      </c>
      <c r="Q11" s="129">
        <v>40318</v>
      </c>
      <c r="R11" s="129">
        <v>294</v>
      </c>
      <c r="S11" s="129">
        <v>172</v>
      </c>
      <c r="T11" s="130">
        <v>58.5</v>
      </c>
      <c r="U11" s="129">
        <v>45459</v>
      </c>
      <c r="V11" s="129">
        <v>305</v>
      </c>
      <c r="W11" s="129">
        <v>204</v>
      </c>
      <c r="X11" s="130">
        <v>66.900000000000006</v>
      </c>
    </row>
    <row r="12" spans="1:24">
      <c r="A12" s="131" t="s">
        <v>1024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U12" s="132"/>
      <c r="V12" s="132"/>
      <c r="W12" s="132"/>
      <c r="X12" s="132"/>
    </row>
    <row r="13" spans="1:24" ht="7.5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Q13" s="457"/>
      <c r="U13" s="456"/>
      <c r="V13" s="132"/>
      <c r="W13" s="132"/>
      <c r="X13" s="132"/>
    </row>
    <row r="14" spans="1:24" ht="7.5" customHeight="1">
      <c r="B14" s="132"/>
      <c r="C14" s="132"/>
      <c r="D14" s="132"/>
      <c r="J14" s="638" t="s">
        <v>248</v>
      </c>
      <c r="K14" s="638"/>
      <c r="L14" s="638"/>
      <c r="M14" s="638" t="s">
        <v>767</v>
      </c>
      <c r="N14" s="638"/>
      <c r="O14" s="638"/>
      <c r="U14" s="132"/>
      <c r="V14" s="132"/>
      <c r="W14" s="132"/>
    </row>
    <row r="15" spans="1:24" ht="19.5" customHeight="1" thickBot="1">
      <c r="B15" s="134"/>
      <c r="C15" s="132"/>
      <c r="D15" s="132"/>
      <c r="I15" s="132"/>
      <c r="J15" s="638"/>
      <c r="K15" s="638"/>
      <c r="L15" s="638"/>
      <c r="M15" s="639"/>
      <c r="N15" s="639"/>
      <c r="O15" s="639"/>
      <c r="R15" s="115"/>
      <c r="U15" s="132"/>
      <c r="W15" s="132"/>
      <c r="X15" s="135" t="s">
        <v>425</v>
      </c>
    </row>
    <row r="16" spans="1:24" ht="15" customHeight="1">
      <c r="A16" s="136"/>
      <c r="B16" s="644"/>
      <c r="C16" s="645"/>
      <c r="D16" s="116"/>
      <c r="E16" s="630" t="s">
        <v>1025</v>
      </c>
      <c r="F16" s="631"/>
      <c r="G16" s="631"/>
      <c r="H16" s="631"/>
      <c r="I16" s="630" t="s">
        <v>1026</v>
      </c>
      <c r="J16" s="631"/>
      <c r="K16" s="631"/>
      <c r="L16" s="631"/>
      <c r="M16" s="631" t="s">
        <v>1027</v>
      </c>
      <c r="N16" s="631"/>
      <c r="O16" s="631"/>
      <c r="P16" s="635"/>
      <c r="Q16" s="630" t="s">
        <v>1021</v>
      </c>
      <c r="R16" s="631"/>
      <c r="S16" s="631"/>
      <c r="T16" s="635"/>
      <c r="U16" s="630" t="s">
        <v>1028</v>
      </c>
      <c r="V16" s="631"/>
      <c r="W16" s="631"/>
      <c r="X16" s="631"/>
    </row>
    <row r="17" spans="1:24" ht="22.5" customHeight="1">
      <c r="A17" s="137"/>
      <c r="B17" s="646"/>
      <c r="C17" s="647"/>
      <c r="D17" s="153"/>
      <c r="E17" s="139" t="s">
        <v>592</v>
      </c>
      <c r="F17" s="138" t="s">
        <v>593</v>
      </c>
      <c r="G17" s="138" t="s">
        <v>594</v>
      </c>
      <c r="H17" s="140" t="s">
        <v>29</v>
      </c>
      <c r="I17" s="384" t="s">
        <v>592</v>
      </c>
      <c r="J17" s="138" t="s">
        <v>593</v>
      </c>
      <c r="K17" s="138" t="s">
        <v>594</v>
      </c>
      <c r="L17" s="383" t="s">
        <v>29</v>
      </c>
      <c r="M17" s="380" t="s">
        <v>768</v>
      </c>
      <c r="N17" s="138" t="s">
        <v>593</v>
      </c>
      <c r="O17" s="138" t="s">
        <v>594</v>
      </c>
      <c r="P17" s="138" t="s">
        <v>29</v>
      </c>
      <c r="Q17" s="139" t="s">
        <v>592</v>
      </c>
      <c r="R17" s="138" t="s">
        <v>593</v>
      </c>
      <c r="S17" s="138" t="s">
        <v>594</v>
      </c>
      <c r="T17" s="140" t="s">
        <v>29</v>
      </c>
      <c r="U17" s="139" t="s">
        <v>426</v>
      </c>
      <c r="V17" s="138" t="s">
        <v>769</v>
      </c>
      <c r="W17" s="138" t="s">
        <v>434</v>
      </c>
      <c r="X17" s="140" t="s">
        <v>116</v>
      </c>
    </row>
    <row r="18" spans="1:24" ht="22.5" customHeight="1">
      <c r="B18" s="641" t="s">
        <v>420</v>
      </c>
      <c r="C18" s="642"/>
      <c r="D18" s="114"/>
      <c r="E18" s="154"/>
      <c r="F18" s="141"/>
      <c r="G18" s="141"/>
      <c r="H18" s="142"/>
      <c r="I18" s="126"/>
      <c r="J18" s="141"/>
      <c r="K18" s="126"/>
      <c r="L18" s="381"/>
      <c r="M18" s="126"/>
      <c r="N18" s="141"/>
      <c r="O18" s="141"/>
      <c r="P18" s="142"/>
      <c r="Q18" s="126"/>
      <c r="R18" s="141"/>
      <c r="S18" s="141"/>
      <c r="T18" s="142"/>
      <c r="U18" s="126"/>
      <c r="V18" s="141"/>
      <c r="W18" s="141"/>
      <c r="X18" s="142"/>
    </row>
    <row r="19" spans="1:24" ht="22.5" customHeight="1">
      <c r="B19" s="123"/>
      <c r="C19" s="123" t="s">
        <v>421</v>
      </c>
      <c r="D19" s="293"/>
      <c r="E19" s="143">
        <v>47.3</v>
      </c>
      <c r="F19" s="143">
        <v>22.3</v>
      </c>
      <c r="G19" s="143">
        <v>25.4</v>
      </c>
      <c r="H19" s="143">
        <v>4.9000000000000004</v>
      </c>
      <c r="I19" s="143">
        <v>47.5</v>
      </c>
      <c r="J19" s="143">
        <v>20.3</v>
      </c>
      <c r="K19" s="143">
        <v>26.2</v>
      </c>
      <c r="L19" s="183">
        <v>6</v>
      </c>
      <c r="M19" s="143">
        <v>48</v>
      </c>
      <c r="N19" s="143">
        <v>19</v>
      </c>
      <c r="O19" s="143">
        <v>17</v>
      </c>
      <c r="P19" s="183">
        <v>16</v>
      </c>
      <c r="Q19" s="143">
        <v>50.5</v>
      </c>
      <c r="R19" s="143">
        <v>16.2</v>
      </c>
      <c r="S19" s="143">
        <v>12.1</v>
      </c>
      <c r="T19" s="183">
        <v>21.2</v>
      </c>
      <c r="U19" s="143">
        <v>42</v>
      </c>
      <c r="V19" s="143">
        <v>22</v>
      </c>
      <c r="W19" s="143">
        <v>13</v>
      </c>
      <c r="X19" s="183">
        <v>23</v>
      </c>
    </row>
    <row r="20" spans="1:24" ht="22.5" customHeight="1">
      <c r="B20" s="123"/>
      <c r="C20" s="123" t="s">
        <v>422</v>
      </c>
      <c r="D20" s="293"/>
      <c r="E20" s="143">
        <v>17.2</v>
      </c>
      <c r="F20" s="143">
        <v>5.4</v>
      </c>
      <c r="G20" s="143">
        <v>68.8</v>
      </c>
      <c r="H20" s="143">
        <v>8.6</v>
      </c>
      <c r="I20" s="143">
        <v>14.4</v>
      </c>
      <c r="J20" s="183">
        <v>2.1</v>
      </c>
      <c r="K20" s="143">
        <v>58.5</v>
      </c>
      <c r="L20" s="143">
        <v>25</v>
      </c>
      <c r="M20" s="143">
        <v>18</v>
      </c>
      <c r="N20" s="143">
        <v>1</v>
      </c>
      <c r="O20" s="143">
        <v>27</v>
      </c>
      <c r="P20" s="143">
        <v>54</v>
      </c>
      <c r="Q20" s="143">
        <v>15.5</v>
      </c>
      <c r="R20" s="143">
        <v>3</v>
      </c>
      <c r="S20" s="143">
        <v>21.5</v>
      </c>
      <c r="T20" s="143">
        <v>60</v>
      </c>
      <c r="U20" s="143">
        <v>19</v>
      </c>
      <c r="V20" s="143">
        <v>3</v>
      </c>
      <c r="W20" s="143">
        <v>26</v>
      </c>
      <c r="X20" s="143">
        <v>52</v>
      </c>
    </row>
    <row r="21" spans="1:24" ht="22.5" customHeight="1">
      <c r="B21" s="641" t="s">
        <v>423</v>
      </c>
      <c r="C21" s="641"/>
      <c r="D21" s="293"/>
      <c r="E21" s="143">
        <v>25</v>
      </c>
      <c r="F21" s="143">
        <v>46.9</v>
      </c>
      <c r="G21" s="143">
        <v>14.1</v>
      </c>
      <c r="H21" s="143">
        <v>14</v>
      </c>
      <c r="I21" s="143">
        <v>24.6</v>
      </c>
      <c r="J21" s="143">
        <v>39.5</v>
      </c>
      <c r="K21" s="143">
        <v>11.8</v>
      </c>
      <c r="L21" s="143">
        <v>24.1</v>
      </c>
      <c r="M21" s="143">
        <v>25.9</v>
      </c>
      <c r="N21" s="143">
        <v>46</v>
      </c>
      <c r="O21" s="143">
        <v>9.6999999999999993</v>
      </c>
      <c r="P21" s="143">
        <v>18.399999999999999</v>
      </c>
      <c r="Q21" s="143">
        <v>20.6</v>
      </c>
      <c r="R21" s="143">
        <v>45.4</v>
      </c>
      <c r="S21" s="143">
        <v>23.2</v>
      </c>
      <c r="T21" s="143">
        <v>10.8</v>
      </c>
      <c r="U21" s="183" t="s">
        <v>1029</v>
      </c>
      <c r="V21" s="183" t="s">
        <v>1030</v>
      </c>
      <c r="W21" s="183" t="s">
        <v>1023</v>
      </c>
      <c r="X21" s="183" t="s">
        <v>1029</v>
      </c>
    </row>
    <row r="22" spans="1:24" ht="22.5" customHeight="1" thickBot="1">
      <c r="A22" s="128"/>
      <c r="B22" s="640" t="s">
        <v>424</v>
      </c>
      <c r="C22" s="640"/>
      <c r="D22" s="294"/>
      <c r="E22" s="144">
        <v>51.9</v>
      </c>
      <c r="F22" s="144">
        <v>22.2</v>
      </c>
      <c r="G22" s="144">
        <v>13.8</v>
      </c>
      <c r="H22" s="144">
        <v>12.1</v>
      </c>
      <c r="I22" s="144">
        <v>46.3</v>
      </c>
      <c r="J22" s="144">
        <v>25.9</v>
      </c>
      <c r="K22" s="144">
        <v>16.600000000000001</v>
      </c>
      <c r="L22" s="144">
        <v>11.2</v>
      </c>
      <c r="M22" s="144">
        <v>48.6</v>
      </c>
      <c r="N22" s="144">
        <v>23.8</v>
      </c>
      <c r="O22" s="144">
        <v>13.3</v>
      </c>
      <c r="P22" s="144">
        <v>14.3</v>
      </c>
      <c r="Q22" s="144">
        <v>51.4</v>
      </c>
      <c r="R22" s="144">
        <v>25.1</v>
      </c>
      <c r="S22" s="144">
        <v>11.2</v>
      </c>
      <c r="T22" s="144">
        <v>12.3</v>
      </c>
      <c r="U22" s="144">
        <v>44</v>
      </c>
      <c r="V22" s="144">
        <v>26.1</v>
      </c>
      <c r="W22" s="144">
        <v>14.1</v>
      </c>
      <c r="X22" s="144">
        <v>15.8</v>
      </c>
    </row>
    <row r="23" spans="1:24">
      <c r="A23" s="131" t="s">
        <v>1024</v>
      </c>
      <c r="U23" s="132"/>
      <c r="V23" s="132"/>
      <c r="W23" s="132"/>
      <c r="X23" s="132"/>
    </row>
  </sheetData>
  <mergeCells count="25">
    <mergeCell ref="M3:O4"/>
    <mergeCell ref="J14:L15"/>
    <mergeCell ref="J3:L4"/>
    <mergeCell ref="B22:C22"/>
    <mergeCell ref="B18:C18"/>
    <mergeCell ref="B16:C17"/>
    <mergeCell ref="E16:H16"/>
    <mergeCell ref="I16:L16"/>
    <mergeCell ref="B21:C21"/>
    <mergeCell ref="A1:L1"/>
    <mergeCell ref="M1:X1"/>
    <mergeCell ref="U16:X16"/>
    <mergeCell ref="M5:P5"/>
    <mergeCell ref="Q5:T5"/>
    <mergeCell ref="E5:H5"/>
    <mergeCell ref="I5:L5"/>
    <mergeCell ref="Q16:T16"/>
    <mergeCell ref="U5:X5"/>
    <mergeCell ref="A5:D6"/>
    <mergeCell ref="M14:O15"/>
    <mergeCell ref="M16:P16"/>
    <mergeCell ref="B11:C11"/>
    <mergeCell ref="B10:C10"/>
    <mergeCell ref="B7:C7"/>
    <mergeCell ref="W4:X4"/>
  </mergeCells>
  <phoneticPr fontId="2"/>
  <printOptions horizontalCentered="1"/>
  <pageMargins left="0.25" right="0.25" top="0.75" bottom="0.75" header="0.3" footer="0.3"/>
  <pageSetup paperSize="9" scale="79" fitToHeight="0" orientation="landscape" r:id="rId1"/>
  <headerFooter alignWithMargins="0"/>
  <colBreaks count="1" manualBreakCount="1">
    <brk id="12" max="4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zoomScaleNormal="100" workbookViewId="0">
      <selection sqref="A1:I1"/>
    </sheetView>
  </sheetViews>
  <sheetFormatPr defaultRowHeight="13.5"/>
  <cols>
    <col min="1" max="1" width="9.375" style="8" customWidth="1"/>
    <col min="2" max="2" width="11.875" style="8" customWidth="1"/>
    <col min="3" max="3" width="11.25" style="8" customWidth="1"/>
    <col min="4" max="6" width="9.5" style="8" customWidth="1"/>
    <col min="7" max="7" width="11.25" style="8" customWidth="1"/>
    <col min="8" max="12" width="9.5" style="8" customWidth="1"/>
    <col min="13" max="13" width="11.25" style="9" customWidth="1"/>
    <col min="14" max="15" width="11.25" style="8" customWidth="1"/>
    <col min="16" max="18" width="9.5" style="8" customWidth="1"/>
    <col min="19" max="16384" width="9" style="9"/>
  </cols>
  <sheetData>
    <row r="1" spans="1:18" ht="17.25">
      <c r="A1" s="493" t="s">
        <v>1191</v>
      </c>
      <c r="B1" s="493"/>
      <c r="C1" s="493"/>
      <c r="D1" s="493"/>
      <c r="E1" s="493"/>
      <c r="F1" s="493"/>
      <c r="G1" s="493"/>
      <c r="H1" s="493"/>
      <c r="I1" s="493"/>
      <c r="J1" s="497" t="s">
        <v>1192</v>
      </c>
      <c r="K1" s="497"/>
      <c r="L1" s="497"/>
      <c r="M1" s="497"/>
      <c r="N1" s="497"/>
      <c r="O1" s="497"/>
      <c r="P1" s="497"/>
      <c r="Q1" s="497"/>
      <c r="R1" s="497"/>
    </row>
    <row r="2" spans="1:18" ht="12" customHeight="1"/>
    <row r="3" spans="1:18" ht="12" customHeight="1" thickBot="1">
      <c r="A3" s="626"/>
      <c r="B3" s="626"/>
      <c r="C3" s="626"/>
      <c r="D3" s="626"/>
      <c r="E3" s="626"/>
      <c r="F3" s="626"/>
      <c r="G3" s="626"/>
      <c r="H3" s="626"/>
      <c r="I3" s="626"/>
      <c r="J3" s="491" t="s">
        <v>534</v>
      </c>
      <c r="K3" s="491"/>
      <c r="L3" s="491"/>
      <c r="M3" s="491"/>
      <c r="N3" s="491"/>
      <c r="O3" s="491"/>
      <c r="P3" s="491"/>
      <c r="Q3" s="491"/>
      <c r="R3" s="491"/>
    </row>
    <row r="4" spans="1:18" ht="12" customHeight="1">
      <c r="A4" s="516" t="s">
        <v>363</v>
      </c>
      <c r="B4" s="507" t="s">
        <v>376</v>
      </c>
      <c r="C4" s="488" t="s">
        <v>362</v>
      </c>
      <c r="D4" s="489"/>
      <c r="E4" s="489"/>
      <c r="F4" s="489"/>
      <c r="G4" s="663" t="s">
        <v>295</v>
      </c>
      <c r="H4" s="664"/>
      <c r="I4" s="664"/>
      <c r="J4" s="466" t="s">
        <v>294</v>
      </c>
      <c r="K4" s="667"/>
      <c r="L4" s="667"/>
      <c r="M4" s="648" t="s">
        <v>705</v>
      </c>
      <c r="N4" s="656" t="s">
        <v>367</v>
      </c>
      <c r="O4" s="648" t="s">
        <v>706</v>
      </c>
      <c r="P4" s="656" t="s">
        <v>364</v>
      </c>
      <c r="Q4" s="656" t="s">
        <v>369</v>
      </c>
      <c r="R4" s="485" t="s">
        <v>366</v>
      </c>
    </row>
    <row r="5" spans="1:18" ht="12" customHeight="1">
      <c r="A5" s="516"/>
      <c r="B5" s="507"/>
      <c r="C5" s="5"/>
      <c r="D5" s="666" t="s">
        <v>529</v>
      </c>
      <c r="E5" s="5"/>
      <c r="F5" s="5"/>
      <c r="G5" s="5"/>
      <c r="H5" s="5"/>
      <c r="I5" s="660" t="s">
        <v>528</v>
      </c>
      <c r="J5" s="658" t="s">
        <v>526</v>
      </c>
      <c r="K5" s="65"/>
      <c r="L5" s="5"/>
      <c r="M5" s="649"/>
      <c r="N5" s="657"/>
      <c r="O5" s="649"/>
      <c r="P5" s="657"/>
      <c r="Q5" s="657"/>
      <c r="R5" s="509"/>
    </row>
    <row r="6" spans="1:18" ht="12" customHeight="1">
      <c r="A6" s="516"/>
      <c r="B6" s="507"/>
      <c r="C6" s="5" t="s">
        <v>506</v>
      </c>
      <c r="D6" s="649"/>
      <c r="E6" s="5" t="s">
        <v>530</v>
      </c>
      <c r="F6" s="82" t="s">
        <v>390</v>
      </c>
      <c r="G6" s="5" t="s">
        <v>506</v>
      </c>
      <c r="H6" s="5" t="s">
        <v>361</v>
      </c>
      <c r="I6" s="661"/>
      <c r="J6" s="659"/>
      <c r="K6" s="31" t="s">
        <v>527</v>
      </c>
      <c r="L6" s="82" t="s">
        <v>390</v>
      </c>
      <c r="M6" s="649"/>
      <c r="N6" s="651" t="s">
        <v>368</v>
      </c>
      <c r="O6" s="649"/>
      <c r="P6" s="651" t="s">
        <v>365</v>
      </c>
      <c r="Q6" s="651" t="s">
        <v>391</v>
      </c>
      <c r="R6" s="509"/>
    </row>
    <row r="7" spans="1:18" ht="12" customHeight="1">
      <c r="A7" s="489"/>
      <c r="B7" s="488"/>
      <c r="C7" s="23"/>
      <c r="D7" s="650"/>
      <c r="E7" s="23"/>
      <c r="F7" s="23"/>
      <c r="G7" s="23"/>
      <c r="H7" s="23"/>
      <c r="I7" s="482"/>
      <c r="J7" s="484"/>
      <c r="K7" s="28"/>
      <c r="L7" s="23"/>
      <c r="M7" s="650"/>
      <c r="N7" s="652"/>
      <c r="O7" s="650"/>
      <c r="P7" s="652"/>
      <c r="Q7" s="652"/>
      <c r="R7" s="510"/>
    </row>
    <row r="8" spans="1:18" ht="12" customHeight="1">
      <c r="A8" s="16" t="s">
        <v>1014</v>
      </c>
      <c r="B8" s="174">
        <v>528630</v>
      </c>
      <c r="C8" s="175">
        <v>155272</v>
      </c>
      <c r="D8" s="175">
        <v>64235</v>
      </c>
      <c r="E8" s="175">
        <v>15226</v>
      </c>
      <c r="F8" s="175">
        <v>75811</v>
      </c>
      <c r="G8" s="176">
        <v>170367</v>
      </c>
      <c r="H8" s="176">
        <v>74388</v>
      </c>
      <c r="I8" s="176">
        <v>32061</v>
      </c>
      <c r="J8" s="176">
        <v>17908</v>
      </c>
      <c r="K8" s="176">
        <v>25530</v>
      </c>
      <c r="L8" s="176">
        <v>20480</v>
      </c>
      <c r="M8" s="176">
        <v>64030</v>
      </c>
      <c r="N8" s="176">
        <v>25978</v>
      </c>
      <c r="O8" s="177">
        <v>112983</v>
      </c>
      <c r="P8" s="176">
        <v>358</v>
      </c>
      <c r="Q8" s="176" t="s">
        <v>1038</v>
      </c>
      <c r="R8" s="59" t="s">
        <v>697</v>
      </c>
    </row>
    <row r="9" spans="1:18" ht="12" customHeight="1">
      <c r="A9" s="16" t="s">
        <v>698</v>
      </c>
      <c r="B9" s="174">
        <v>439767</v>
      </c>
      <c r="C9" s="175">
        <v>118879</v>
      </c>
      <c r="D9" s="175">
        <v>34308</v>
      </c>
      <c r="E9" s="175">
        <v>13780</v>
      </c>
      <c r="F9" s="175">
        <v>70791</v>
      </c>
      <c r="G9" s="176">
        <v>106426</v>
      </c>
      <c r="H9" s="176">
        <v>33028</v>
      </c>
      <c r="I9" s="176">
        <v>31487</v>
      </c>
      <c r="J9" s="176">
        <v>16791</v>
      </c>
      <c r="K9" s="176">
        <v>25120</v>
      </c>
      <c r="L9" s="176">
        <v>0</v>
      </c>
      <c r="M9" s="176">
        <v>64804</v>
      </c>
      <c r="N9" s="176">
        <v>25513</v>
      </c>
      <c r="O9" s="177">
        <v>124145</v>
      </c>
      <c r="P9" s="176">
        <v>357</v>
      </c>
      <c r="Q9" s="176">
        <v>1231.8403361344538</v>
      </c>
      <c r="R9" s="59" t="s">
        <v>698</v>
      </c>
    </row>
    <row r="10" spans="1:18" ht="12" customHeight="1">
      <c r="A10" s="16" t="s">
        <v>710</v>
      </c>
      <c r="B10" s="174">
        <v>527318</v>
      </c>
      <c r="C10" s="175">
        <v>154544</v>
      </c>
      <c r="D10" s="175">
        <v>59892</v>
      </c>
      <c r="E10" s="175">
        <v>14204</v>
      </c>
      <c r="F10" s="175">
        <v>80448</v>
      </c>
      <c r="G10" s="176">
        <v>147474</v>
      </c>
      <c r="H10" s="176">
        <v>23497</v>
      </c>
      <c r="I10" s="176">
        <v>31696</v>
      </c>
      <c r="J10" s="176">
        <v>17940</v>
      </c>
      <c r="K10" s="176">
        <v>24222</v>
      </c>
      <c r="L10" s="176">
        <v>50119</v>
      </c>
      <c r="M10" s="176">
        <v>62247</v>
      </c>
      <c r="N10" s="176">
        <v>38446</v>
      </c>
      <c r="O10" s="177">
        <v>124607</v>
      </c>
      <c r="P10" s="176">
        <v>357</v>
      </c>
      <c r="Q10" s="176">
        <v>1477.0812324929973</v>
      </c>
      <c r="R10" s="59" t="s">
        <v>710</v>
      </c>
    </row>
    <row r="11" spans="1:18" ht="12" customHeight="1">
      <c r="A11" s="16" t="s">
        <v>742</v>
      </c>
      <c r="B11" s="174" t="s">
        <v>1034</v>
      </c>
      <c r="C11" s="175">
        <v>160226</v>
      </c>
      <c r="D11" s="175">
        <v>58839</v>
      </c>
      <c r="E11" s="175">
        <v>22560</v>
      </c>
      <c r="F11" s="175">
        <v>78827</v>
      </c>
      <c r="G11" s="176">
        <v>165881</v>
      </c>
      <c r="H11" s="176">
        <v>25238</v>
      </c>
      <c r="I11" s="176">
        <v>35670</v>
      </c>
      <c r="J11" s="176">
        <v>17537</v>
      </c>
      <c r="K11" s="176">
        <v>25364</v>
      </c>
      <c r="L11" s="176">
        <v>62072</v>
      </c>
      <c r="M11" s="176" t="s">
        <v>1035</v>
      </c>
      <c r="N11" s="176">
        <v>0</v>
      </c>
      <c r="O11" s="177" t="s">
        <v>1036</v>
      </c>
      <c r="P11" s="176">
        <v>357</v>
      </c>
      <c r="Q11" s="176" t="s">
        <v>1037</v>
      </c>
      <c r="R11" s="59" t="s">
        <v>742</v>
      </c>
    </row>
    <row r="12" spans="1:18" ht="12" customHeight="1">
      <c r="A12" s="16" t="s">
        <v>1015</v>
      </c>
      <c r="B12" s="174">
        <f>C12+G12+M12+N12+O12</f>
        <v>527489</v>
      </c>
      <c r="C12" s="175">
        <v>173418</v>
      </c>
      <c r="D12" s="175">
        <v>86525</v>
      </c>
      <c r="E12" s="175">
        <v>15038</v>
      </c>
      <c r="F12" s="175">
        <v>71855</v>
      </c>
      <c r="G12" s="175">
        <v>174053</v>
      </c>
      <c r="H12" s="175">
        <v>25005</v>
      </c>
      <c r="I12" s="175">
        <v>39168</v>
      </c>
      <c r="J12" s="176">
        <v>21309</v>
      </c>
      <c r="K12" s="176">
        <v>26917</v>
      </c>
      <c r="L12" s="176">
        <v>61654</v>
      </c>
      <c r="M12" s="176">
        <v>83450</v>
      </c>
      <c r="N12" s="176">
        <v>0</v>
      </c>
      <c r="O12" s="177">
        <v>96568</v>
      </c>
      <c r="P12" s="176">
        <v>358</v>
      </c>
      <c r="Q12" s="176">
        <f>B12/P12</f>
        <v>1473.4329608938547</v>
      </c>
      <c r="R12" s="59" t="s">
        <v>1015</v>
      </c>
    </row>
    <row r="13" spans="1:18" ht="12" customHeight="1">
      <c r="A13" s="16"/>
      <c r="B13" s="174"/>
      <c r="C13" s="175"/>
      <c r="D13" s="145"/>
      <c r="E13" s="145"/>
      <c r="F13" s="145"/>
      <c r="G13" s="176"/>
      <c r="H13" s="165"/>
      <c r="I13" s="165"/>
      <c r="J13" s="165"/>
      <c r="K13" s="165"/>
      <c r="L13" s="176"/>
      <c r="M13" s="165"/>
      <c r="N13" s="165"/>
      <c r="O13" s="269"/>
      <c r="P13" s="165"/>
      <c r="Q13" s="176"/>
      <c r="R13" s="60"/>
    </row>
    <row r="14" spans="1:18" ht="12" customHeight="1">
      <c r="A14" s="16" t="s">
        <v>1016</v>
      </c>
      <c r="B14" s="174">
        <f t="shared" ref="B14:B17" si="0">C14+G14+M14+N14+O14</f>
        <v>41126</v>
      </c>
      <c r="C14" s="177">
        <v>13075</v>
      </c>
      <c r="D14" s="145">
        <v>6808</v>
      </c>
      <c r="E14" s="145">
        <v>509</v>
      </c>
      <c r="F14" s="145">
        <v>5758</v>
      </c>
      <c r="G14" s="177">
        <v>13097</v>
      </c>
      <c r="H14" s="165">
        <v>2547</v>
      </c>
      <c r="I14" s="165">
        <v>3244</v>
      </c>
      <c r="J14" s="165">
        <v>1616</v>
      </c>
      <c r="K14" s="165">
        <v>2186</v>
      </c>
      <c r="L14" s="165">
        <v>3504</v>
      </c>
      <c r="M14" s="176">
        <v>5869</v>
      </c>
      <c r="N14" s="176">
        <v>0</v>
      </c>
      <c r="O14" s="176">
        <v>9085</v>
      </c>
      <c r="P14" s="176">
        <v>29</v>
      </c>
      <c r="Q14" s="176">
        <f t="shared" ref="Q14:Q17" si="1">B14/P14</f>
        <v>1418.1379310344828</v>
      </c>
      <c r="R14" s="29" t="s">
        <v>1016</v>
      </c>
    </row>
    <row r="15" spans="1:18" ht="12" customHeight="1">
      <c r="A15" s="16" t="s">
        <v>466</v>
      </c>
      <c r="B15" s="174">
        <f t="shared" si="0"/>
        <v>38061</v>
      </c>
      <c r="C15" s="177">
        <v>11034</v>
      </c>
      <c r="D15" s="145">
        <v>4560</v>
      </c>
      <c r="E15" s="145">
        <v>280</v>
      </c>
      <c r="F15" s="145">
        <v>6194</v>
      </c>
      <c r="G15" s="177">
        <v>12965</v>
      </c>
      <c r="H15" s="165">
        <v>3057</v>
      </c>
      <c r="I15" s="165">
        <v>3425</v>
      </c>
      <c r="J15" s="165">
        <v>1713</v>
      </c>
      <c r="K15" s="165">
        <v>2129</v>
      </c>
      <c r="L15" s="165">
        <v>2641</v>
      </c>
      <c r="M15" s="176">
        <v>6927</v>
      </c>
      <c r="N15" s="176">
        <v>0</v>
      </c>
      <c r="O15" s="176">
        <v>7135</v>
      </c>
      <c r="P15" s="176">
        <v>31</v>
      </c>
      <c r="Q15" s="176">
        <f t="shared" si="1"/>
        <v>1227.7741935483871</v>
      </c>
      <c r="R15" s="29" t="s">
        <v>466</v>
      </c>
    </row>
    <row r="16" spans="1:18" ht="12" customHeight="1">
      <c r="A16" s="16" t="s">
        <v>467</v>
      </c>
      <c r="B16" s="174">
        <f t="shared" si="0"/>
        <v>48655</v>
      </c>
      <c r="C16" s="177">
        <v>13887</v>
      </c>
      <c r="D16" s="145">
        <v>6380</v>
      </c>
      <c r="E16" s="145">
        <v>1252</v>
      </c>
      <c r="F16" s="145">
        <v>6255</v>
      </c>
      <c r="G16" s="177">
        <v>17757</v>
      </c>
      <c r="H16" s="165">
        <v>2051</v>
      </c>
      <c r="I16" s="165">
        <v>3612</v>
      </c>
      <c r="J16" s="165">
        <v>2019</v>
      </c>
      <c r="K16" s="165">
        <v>2189</v>
      </c>
      <c r="L16" s="165">
        <v>7886</v>
      </c>
      <c r="M16" s="176">
        <v>7532</v>
      </c>
      <c r="N16" s="176">
        <v>0</v>
      </c>
      <c r="O16" s="176">
        <v>9479</v>
      </c>
      <c r="P16" s="176">
        <v>30</v>
      </c>
      <c r="Q16" s="176">
        <f t="shared" si="1"/>
        <v>1621.8333333333333</v>
      </c>
      <c r="R16" s="29" t="s">
        <v>467</v>
      </c>
    </row>
    <row r="17" spans="1:18" ht="12" customHeight="1">
      <c r="A17" s="16" t="s">
        <v>468</v>
      </c>
      <c r="B17" s="174">
        <f t="shared" si="0"/>
        <v>48140</v>
      </c>
      <c r="C17" s="177">
        <v>15710</v>
      </c>
      <c r="D17" s="145">
        <v>6585</v>
      </c>
      <c r="E17" s="145">
        <v>1680</v>
      </c>
      <c r="F17" s="145">
        <v>7445</v>
      </c>
      <c r="G17" s="177">
        <v>15555</v>
      </c>
      <c r="H17" s="165">
        <v>2162</v>
      </c>
      <c r="I17" s="165">
        <v>3655</v>
      </c>
      <c r="J17" s="165">
        <v>1999</v>
      </c>
      <c r="K17" s="165">
        <v>2285</v>
      </c>
      <c r="L17" s="165">
        <v>5454</v>
      </c>
      <c r="M17" s="176">
        <v>7508</v>
      </c>
      <c r="N17" s="176">
        <v>0</v>
      </c>
      <c r="O17" s="176">
        <v>9367</v>
      </c>
      <c r="P17" s="176">
        <v>31</v>
      </c>
      <c r="Q17" s="176">
        <f t="shared" si="1"/>
        <v>1552.9032258064517</v>
      </c>
      <c r="R17" s="29" t="s">
        <v>468</v>
      </c>
    </row>
    <row r="18" spans="1:18" ht="12" customHeight="1">
      <c r="A18" s="16"/>
      <c r="B18" s="174"/>
      <c r="C18" s="177"/>
      <c r="D18" s="145"/>
      <c r="E18" s="158"/>
      <c r="F18" s="145"/>
      <c r="G18" s="177"/>
      <c r="H18" s="158"/>
      <c r="I18" s="158"/>
      <c r="J18" s="158"/>
      <c r="K18" s="158"/>
      <c r="L18" s="165"/>
      <c r="M18" s="176"/>
      <c r="N18" s="158"/>
      <c r="O18" s="281"/>
      <c r="P18" s="176"/>
      <c r="Q18" s="176"/>
      <c r="R18" s="29"/>
    </row>
    <row r="19" spans="1:18" ht="12" customHeight="1">
      <c r="A19" s="16" t="s">
        <v>469</v>
      </c>
      <c r="B19" s="174">
        <f t="shared" ref="B19:B22" si="2">C19+G19+M19+N19+O19</f>
        <v>50845</v>
      </c>
      <c r="C19" s="177">
        <v>17625</v>
      </c>
      <c r="D19" s="145">
        <v>11053</v>
      </c>
      <c r="E19" s="145">
        <v>921</v>
      </c>
      <c r="F19" s="145">
        <v>5651</v>
      </c>
      <c r="G19" s="177">
        <v>18697</v>
      </c>
      <c r="H19" s="165">
        <v>2140</v>
      </c>
      <c r="I19" s="165">
        <v>3175</v>
      </c>
      <c r="J19" s="165">
        <v>1293</v>
      </c>
      <c r="K19" s="165">
        <v>1919</v>
      </c>
      <c r="L19" s="165">
        <v>10170</v>
      </c>
      <c r="M19" s="176">
        <v>7240</v>
      </c>
      <c r="N19" s="176">
        <v>0</v>
      </c>
      <c r="O19" s="176">
        <v>7283</v>
      </c>
      <c r="P19" s="176">
        <v>31</v>
      </c>
      <c r="Q19" s="176">
        <f t="shared" ref="Q19:Q22" si="3">B19/P19</f>
        <v>1640.1612903225807</v>
      </c>
      <c r="R19" s="29" t="s">
        <v>469</v>
      </c>
    </row>
    <row r="20" spans="1:18" ht="12" customHeight="1">
      <c r="A20" s="16" t="s">
        <v>470</v>
      </c>
      <c r="B20" s="174">
        <f t="shared" si="2"/>
        <v>47491</v>
      </c>
      <c r="C20" s="177">
        <v>18040</v>
      </c>
      <c r="D20" s="145">
        <v>9910</v>
      </c>
      <c r="E20" s="145">
        <v>1800</v>
      </c>
      <c r="F20" s="145">
        <v>6330</v>
      </c>
      <c r="G20" s="177">
        <v>12885</v>
      </c>
      <c r="H20" s="165">
        <v>1774</v>
      </c>
      <c r="I20" s="165">
        <v>3392</v>
      </c>
      <c r="J20" s="165">
        <v>1775</v>
      </c>
      <c r="K20" s="165">
        <v>2181</v>
      </c>
      <c r="L20" s="165">
        <v>3763</v>
      </c>
      <c r="M20" s="176">
        <v>7749</v>
      </c>
      <c r="N20" s="176">
        <v>0</v>
      </c>
      <c r="O20" s="176">
        <v>8817</v>
      </c>
      <c r="P20" s="176">
        <v>30</v>
      </c>
      <c r="Q20" s="176">
        <f t="shared" si="3"/>
        <v>1583.0333333333333</v>
      </c>
      <c r="R20" s="29" t="s">
        <v>470</v>
      </c>
    </row>
    <row r="21" spans="1:18" ht="12" customHeight="1">
      <c r="A21" s="16" t="s">
        <v>471</v>
      </c>
      <c r="B21" s="174">
        <f t="shared" si="2"/>
        <v>50925</v>
      </c>
      <c r="C21" s="177">
        <v>19500</v>
      </c>
      <c r="D21" s="145">
        <v>11245</v>
      </c>
      <c r="E21" s="145">
        <v>1507</v>
      </c>
      <c r="F21" s="145">
        <v>6748</v>
      </c>
      <c r="G21" s="177">
        <v>14847</v>
      </c>
      <c r="H21" s="165">
        <v>1505</v>
      </c>
      <c r="I21" s="165">
        <v>3363</v>
      </c>
      <c r="J21" s="165">
        <v>1673</v>
      </c>
      <c r="K21" s="165">
        <v>2064</v>
      </c>
      <c r="L21" s="165">
        <v>6242</v>
      </c>
      <c r="M21" s="176">
        <v>8203</v>
      </c>
      <c r="N21" s="176">
        <v>0</v>
      </c>
      <c r="O21" s="176">
        <v>8375</v>
      </c>
      <c r="P21" s="176">
        <v>31</v>
      </c>
      <c r="Q21" s="176">
        <f t="shared" si="3"/>
        <v>1642.741935483871</v>
      </c>
      <c r="R21" s="29" t="s">
        <v>471</v>
      </c>
    </row>
    <row r="22" spans="1:18" ht="12" customHeight="1">
      <c r="A22" s="16" t="s">
        <v>472</v>
      </c>
      <c r="B22" s="174">
        <f t="shared" si="2"/>
        <v>48274</v>
      </c>
      <c r="C22" s="177">
        <v>19463</v>
      </c>
      <c r="D22" s="145">
        <v>9360</v>
      </c>
      <c r="E22" s="145">
        <v>3742</v>
      </c>
      <c r="F22" s="145">
        <v>6361</v>
      </c>
      <c r="G22" s="177">
        <v>15804</v>
      </c>
      <c r="H22" s="165">
        <v>1904</v>
      </c>
      <c r="I22" s="165">
        <v>3276</v>
      </c>
      <c r="J22" s="165">
        <v>1882</v>
      </c>
      <c r="K22" s="165">
        <v>2045</v>
      </c>
      <c r="L22" s="165">
        <v>6697</v>
      </c>
      <c r="M22" s="176">
        <v>7140</v>
      </c>
      <c r="N22" s="176">
        <v>0</v>
      </c>
      <c r="O22" s="176">
        <v>5867</v>
      </c>
      <c r="P22" s="176">
        <v>29</v>
      </c>
      <c r="Q22" s="176">
        <f t="shared" si="3"/>
        <v>1664.6206896551723</v>
      </c>
      <c r="R22" s="29" t="s">
        <v>472</v>
      </c>
    </row>
    <row r="23" spans="1:18" ht="12" customHeight="1">
      <c r="A23" s="16"/>
      <c r="B23" s="174"/>
      <c r="C23" s="177"/>
      <c r="D23" s="145"/>
      <c r="E23" s="158"/>
      <c r="F23" s="145"/>
      <c r="G23" s="177"/>
      <c r="H23" s="158"/>
      <c r="I23" s="158"/>
      <c r="J23" s="165" t="s">
        <v>712</v>
      </c>
      <c r="K23" s="158"/>
      <c r="L23" s="165"/>
      <c r="M23" s="176"/>
      <c r="N23" s="176"/>
      <c r="O23" s="281"/>
      <c r="P23" s="176"/>
      <c r="Q23" s="176"/>
      <c r="R23" s="29"/>
    </row>
    <row r="24" spans="1:18" ht="12" customHeight="1">
      <c r="A24" s="16" t="s">
        <v>473</v>
      </c>
      <c r="B24" s="174">
        <f t="shared" ref="B24:B27" si="4">C24+G24+M24+N24+O24</f>
        <v>40369</v>
      </c>
      <c r="C24" s="177">
        <v>16476</v>
      </c>
      <c r="D24" s="145">
        <v>11184</v>
      </c>
      <c r="E24" s="145">
        <v>457</v>
      </c>
      <c r="F24" s="145">
        <v>4835</v>
      </c>
      <c r="G24" s="177">
        <v>10962</v>
      </c>
      <c r="H24" s="165">
        <v>1657</v>
      </c>
      <c r="I24" s="165">
        <v>2795</v>
      </c>
      <c r="J24" s="165">
        <v>1345</v>
      </c>
      <c r="K24" s="165">
        <v>1888</v>
      </c>
      <c r="L24" s="165">
        <v>3277</v>
      </c>
      <c r="M24" s="176">
        <v>7085</v>
      </c>
      <c r="N24" s="176">
        <v>0</v>
      </c>
      <c r="O24" s="176">
        <v>5846</v>
      </c>
      <c r="P24" s="176">
        <v>28</v>
      </c>
      <c r="Q24" s="176">
        <f t="shared" ref="Q24:Q27" si="5">B24/P24</f>
        <v>1441.75</v>
      </c>
      <c r="R24" s="29" t="s">
        <v>473</v>
      </c>
    </row>
    <row r="25" spans="1:18" ht="12" customHeight="1">
      <c r="A25" s="16" t="s">
        <v>1017</v>
      </c>
      <c r="B25" s="174">
        <f t="shared" si="4"/>
        <v>32301</v>
      </c>
      <c r="C25" s="177">
        <v>5534</v>
      </c>
      <c r="D25" s="145">
        <v>0</v>
      </c>
      <c r="E25" s="145">
        <v>1250</v>
      </c>
      <c r="F25" s="145">
        <v>4284</v>
      </c>
      <c r="G25" s="177">
        <v>13084</v>
      </c>
      <c r="H25" s="165">
        <v>1762</v>
      </c>
      <c r="I25" s="165">
        <v>2727</v>
      </c>
      <c r="J25" s="165">
        <v>1514</v>
      </c>
      <c r="K25" s="165">
        <v>1919</v>
      </c>
      <c r="L25" s="165">
        <v>5162</v>
      </c>
      <c r="M25" s="176">
        <v>6103</v>
      </c>
      <c r="N25" s="176">
        <v>0</v>
      </c>
      <c r="O25" s="176">
        <v>7580</v>
      </c>
      <c r="P25" s="176">
        <v>28</v>
      </c>
      <c r="Q25" s="176">
        <f t="shared" si="5"/>
        <v>1153.6071428571429</v>
      </c>
      <c r="R25" s="29" t="s">
        <v>1017</v>
      </c>
    </row>
    <row r="26" spans="1:18" ht="12" customHeight="1">
      <c r="A26" s="16" t="s">
        <v>474</v>
      </c>
      <c r="B26" s="174">
        <f t="shared" si="4"/>
        <v>39555</v>
      </c>
      <c r="C26" s="177">
        <v>9820</v>
      </c>
      <c r="D26" s="145">
        <v>2370</v>
      </c>
      <c r="E26" s="145">
        <v>1640</v>
      </c>
      <c r="F26" s="145">
        <v>5810</v>
      </c>
      <c r="G26" s="177">
        <v>15011</v>
      </c>
      <c r="H26" s="165">
        <v>2130</v>
      </c>
      <c r="I26" s="165">
        <v>3051</v>
      </c>
      <c r="J26" s="165">
        <v>2767</v>
      </c>
      <c r="K26" s="165">
        <v>3713</v>
      </c>
      <c r="L26" s="165">
        <v>3350</v>
      </c>
      <c r="M26" s="176">
        <v>6079</v>
      </c>
      <c r="N26" s="176">
        <v>0</v>
      </c>
      <c r="O26" s="176">
        <v>8645</v>
      </c>
      <c r="P26" s="176">
        <v>29</v>
      </c>
      <c r="Q26" s="176">
        <f>B26/P26</f>
        <v>1363.9655172413793</v>
      </c>
      <c r="R26" s="29" t="s">
        <v>474</v>
      </c>
    </row>
    <row r="27" spans="1:18" ht="12" customHeight="1" thickBot="1">
      <c r="A27" s="3" t="s">
        <v>475</v>
      </c>
      <c r="B27" s="174">
        <f t="shared" si="4"/>
        <v>41747</v>
      </c>
      <c r="C27" s="178">
        <v>13254</v>
      </c>
      <c r="D27" s="145">
        <v>7070</v>
      </c>
      <c r="E27" s="145">
        <v>0</v>
      </c>
      <c r="F27" s="145">
        <v>6184</v>
      </c>
      <c r="G27" s="178">
        <v>13389</v>
      </c>
      <c r="H27" s="165">
        <v>2316</v>
      </c>
      <c r="I27" s="165">
        <v>3453</v>
      </c>
      <c r="J27" s="165">
        <v>1713</v>
      </c>
      <c r="K27" s="165">
        <v>2399</v>
      </c>
      <c r="L27" s="180">
        <v>3508</v>
      </c>
      <c r="M27" s="176">
        <v>6015</v>
      </c>
      <c r="N27" s="176">
        <v>0</v>
      </c>
      <c r="O27" s="179">
        <v>9089</v>
      </c>
      <c r="P27" s="179">
        <v>31</v>
      </c>
      <c r="Q27" s="176">
        <f t="shared" si="5"/>
        <v>1346.6774193548388</v>
      </c>
      <c r="R27" s="58" t="s">
        <v>475</v>
      </c>
    </row>
    <row r="28" spans="1:18" ht="13.5" customHeight="1">
      <c r="A28" s="653" t="s">
        <v>1031</v>
      </c>
      <c r="B28" s="654"/>
      <c r="C28" s="654"/>
      <c r="D28" s="654"/>
      <c r="E28" s="654"/>
      <c r="F28" s="654"/>
      <c r="G28" s="654"/>
      <c r="H28" s="654"/>
      <c r="I28" s="654"/>
      <c r="J28" s="653"/>
      <c r="K28" s="653"/>
      <c r="L28" s="653"/>
      <c r="M28" s="653"/>
      <c r="N28" s="653"/>
      <c r="O28" s="655"/>
      <c r="P28" s="653"/>
      <c r="Q28" s="653"/>
      <c r="R28" s="653"/>
    </row>
    <row r="29" spans="1:18" ht="13.5" customHeight="1">
      <c r="A29" s="662" t="s">
        <v>691</v>
      </c>
      <c r="B29" s="662"/>
      <c r="C29" s="662"/>
      <c r="D29" s="662"/>
      <c r="E29" s="662"/>
      <c r="F29" s="662"/>
      <c r="G29" s="662"/>
      <c r="H29" s="662"/>
      <c r="I29" s="662"/>
      <c r="J29" s="665" t="s">
        <v>1033</v>
      </c>
      <c r="K29" s="662"/>
      <c r="L29" s="662"/>
      <c r="M29" s="662"/>
      <c r="N29" s="662"/>
      <c r="O29" s="662"/>
      <c r="P29" s="662"/>
      <c r="Q29" s="662"/>
      <c r="R29" s="662"/>
    </row>
    <row r="30" spans="1:18">
      <c r="A30" s="662" t="s">
        <v>692</v>
      </c>
      <c r="B30" s="662"/>
      <c r="C30" s="662"/>
      <c r="D30" s="662"/>
      <c r="E30" s="662"/>
      <c r="F30" s="662"/>
      <c r="G30" s="662"/>
      <c r="H30" s="662"/>
      <c r="I30" s="662"/>
      <c r="J30" s="662" t="s">
        <v>1032</v>
      </c>
      <c r="K30" s="662"/>
      <c r="L30" s="662"/>
      <c r="M30" s="662"/>
      <c r="N30" s="662"/>
      <c r="O30" s="662"/>
      <c r="P30" s="662"/>
      <c r="Q30" s="662"/>
      <c r="R30" s="662"/>
    </row>
  </sheetData>
  <mergeCells count="27">
    <mergeCell ref="A30:I30"/>
    <mergeCell ref="J30:R30"/>
    <mergeCell ref="J1:R1"/>
    <mergeCell ref="B4:B7"/>
    <mergeCell ref="C4:F4"/>
    <mergeCell ref="A4:A7"/>
    <mergeCell ref="G4:I4"/>
    <mergeCell ref="A29:I29"/>
    <mergeCell ref="J29:R29"/>
    <mergeCell ref="J3:R3"/>
    <mergeCell ref="A1:I1"/>
    <mergeCell ref="N6:N7"/>
    <mergeCell ref="N4:N5"/>
    <mergeCell ref="A3:I3"/>
    <mergeCell ref="D5:D7"/>
    <mergeCell ref="J4:L4"/>
    <mergeCell ref="M4:M7"/>
    <mergeCell ref="P6:P7"/>
    <mergeCell ref="O4:O7"/>
    <mergeCell ref="A28:I28"/>
    <mergeCell ref="J28:R28"/>
    <mergeCell ref="Q6:Q7"/>
    <mergeCell ref="P4:P5"/>
    <mergeCell ref="R4:R7"/>
    <mergeCell ref="Q4:Q5"/>
    <mergeCell ref="J5:J7"/>
    <mergeCell ref="I5:I7"/>
  </mergeCells>
  <phoneticPr fontId="2"/>
  <pageMargins left="0.19685039370078741" right="0.19685039370078741" top="0.78740157480314965" bottom="0.78740157480314965" header="0.51181102362204722" footer="0.51181102362204722"/>
  <pageSetup paperSize="9" scale="81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>
      <selection sqref="A1:M1"/>
    </sheetView>
  </sheetViews>
  <sheetFormatPr defaultColWidth="1.375" defaultRowHeight="10.5"/>
  <cols>
    <col min="1" max="1" width="9.375" style="8" customWidth="1"/>
    <col min="2" max="2" width="5.75" style="8" customWidth="1"/>
    <col min="3" max="5" width="7.25" style="8" customWidth="1"/>
    <col min="6" max="6" width="7.5" style="8" customWidth="1"/>
    <col min="7" max="8" width="7.25" style="8" customWidth="1"/>
    <col min="9" max="9" width="7.5" style="8" customWidth="1"/>
    <col min="10" max="11" width="7.25" style="8" customWidth="1"/>
    <col min="12" max="12" width="7.5" style="8" customWidth="1"/>
    <col min="13" max="13" width="7" style="8" customWidth="1"/>
    <col min="14" max="16384" width="1.375" style="8"/>
  </cols>
  <sheetData>
    <row r="1" spans="1:13" ht="17.25" customHeight="1">
      <c r="A1" s="586" t="s">
        <v>1158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</row>
    <row r="2" spans="1:13" s="9" customFormat="1" ht="7.5" customHeight="1">
      <c r="A2" s="56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9" customFormat="1" ht="13.5" customHeight="1">
      <c r="A3" s="1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9" customFormat="1" ht="13.5">
      <c r="A4" s="568" t="s">
        <v>5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</row>
    <row r="5" spans="1:13" ht="11.25" customHeight="1" thickBot="1">
      <c r="M5" s="62" t="s">
        <v>6</v>
      </c>
    </row>
    <row r="6" spans="1:13" ht="11.25" customHeight="1">
      <c r="A6" s="475" t="s">
        <v>660</v>
      </c>
      <c r="B6" s="673" t="s">
        <v>46</v>
      </c>
      <c r="C6" s="679" t="s">
        <v>8</v>
      </c>
      <c r="D6" s="680" t="s">
        <v>9</v>
      </c>
      <c r="E6" s="681"/>
      <c r="F6" s="681"/>
      <c r="G6" s="681"/>
      <c r="H6" s="681"/>
      <c r="I6" s="681"/>
      <c r="J6" s="682"/>
      <c r="K6" s="682"/>
      <c r="L6" s="237"/>
      <c r="M6" s="676" t="s">
        <v>10</v>
      </c>
    </row>
    <row r="7" spans="1:13" ht="11.25" customHeight="1">
      <c r="A7" s="490"/>
      <c r="B7" s="674"/>
      <c r="C7" s="674"/>
      <c r="D7" s="668" t="s">
        <v>508</v>
      </c>
      <c r="E7" s="669"/>
      <c r="F7" s="670"/>
      <c r="G7" s="668" t="s">
        <v>32</v>
      </c>
      <c r="H7" s="669"/>
      <c r="I7" s="670"/>
      <c r="J7" s="668" t="s">
        <v>33</v>
      </c>
      <c r="K7" s="671"/>
      <c r="L7" s="670"/>
      <c r="M7" s="677"/>
    </row>
    <row r="8" spans="1:13" ht="11.25" customHeight="1">
      <c r="A8" s="468"/>
      <c r="B8" s="675"/>
      <c r="C8" s="675"/>
      <c r="D8" s="169" t="s">
        <v>13</v>
      </c>
      <c r="E8" s="169" t="s">
        <v>14</v>
      </c>
      <c r="F8" s="238" t="s">
        <v>608</v>
      </c>
      <c r="G8" s="169" t="s">
        <v>13</v>
      </c>
      <c r="H8" s="169" t="s">
        <v>14</v>
      </c>
      <c r="I8" s="238" t="s">
        <v>608</v>
      </c>
      <c r="J8" s="169" t="s">
        <v>13</v>
      </c>
      <c r="K8" s="195" t="s">
        <v>14</v>
      </c>
      <c r="L8" s="238" t="s">
        <v>608</v>
      </c>
      <c r="M8" s="678"/>
    </row>
    <row r="9" spans="1:13" ht="6" customHeight="1">
      <c r="A9" s="10"/>
      <c r="B9" s="212"/>
      <c r="C9" s="202"/>
      <c r="D9" s="172"/>
      <c r="E9" s="172"/>
      <c r="F9" s="172"/>
      <c r="G9" s="172"/>
      <c r="H9" s="172"/>
      <c r="I9" s="172"/>
      <c r="J9" s="172"/>
      <c r="K9" s="172"/>
      <c r="L9" s="172"/>
      <c r="M9" s="165"/>
    </row>
    <row r="10" spans="1:13" ht="11.25" customHeight="1">
      <c r="A10" s="30" t="s">
        <v>994</v>
      </c>
      <c r="B10" s="200">
        <v>353</v>
      </c>
      <c r="C10" s="177">
        <v>114806</v>
      </c>
      <c r="D10" s="177">
        <v>35239</v>
      </c>
      <c r="E10" s="177">
        <v>22359</v>
      </c>
      <c r="F10" s="177">
        <v>3535</v>
      </c>
      <c r="G10" s="177">
        <v>218</v>
      </c>
      <c r="H10" s="177" t="s">
        <v>1205</v>
      </c>
      <c r="I10" s="177" t="s">
        <v>1206</v>
      </c>
      <c r="J10" s="177">
        <v>5211</v>
      </c>
      <c r="K10" s="177" t="s">
        <v>1207</v>
      </c>
      <c r="L10" s="177" t="s">
        <v>1208</v>
      </c>
      <c r="M10" s="177">
        <v>17149</v>
      </c>
    </row>
    <row r="11" spans="1:13" ht="11.25" customHeight="1">
      <c r="A11" s="30" t="s">
        <v>722</v>
      </c>
      <c r="B11" s="200">
        <v>353</v>
      </c>
      <c r="C11" s="177">
        <v>120100</v>
      </c>
      <c r="D11" s="177">
        <v>26236</v>
      </c>
      <c r="E11" s="177">
        <v>21757</v>
      </c>
      <c r="F11" s="177">
        <v>10077</v>
      </c>
      <c r="G11" s="177">
        <v>439</v>
      </c>
      <c r="H11" s="177">
        <v>4268</v>
      </c>
      <c r="I11" s="177">
        <v>635</v>
      </c>
      <c r="J11" s="177">
        <v>6970</v>
      </c>
      <c r="K11" s="177">
        <v>30155</v>
      </c>
      <c r="L11" s="177">
        <v>2411</v>
      </c>
      <c r="M11" s="177">
        <v>17152</v>
      </c>
    </row>
    <row r="12" spans="1:13" ht="11.25" customHeight="1">
      <c r="A12" s="30" t="s">
        <v>723</v>
      </c>
      <c r="B12" s="200">
        <v>352</v>
      </c>
      <c r="C12" s="177">
        <v>99712</v>
      </c>
      <c r="D12" s="177">
        <v>29384</v>
      </c>
      <c r="E12" s="177">
        <v>14339</v>
      </c>
      <c r="F12" s="177">
        <v>1373</v>
      </c>
      <c r="G12" s="177">
        <v>333</v>
      </c>
      <c r="H12" s="177">
        <v>3665</v>
      </c>
      <c r="I12" s="177">
        <v>333</v>
      </c>
      <c r="J12" s="177">
        <v>3805</v>
      </c>
      <c r="K12" s="177">
        <v>26291</v>
      </c>
      <c r="L12" s="177">
        <v>1252</v>
      </c>
      <c r="M12" s="177">
        <v>18937</v>
      </c>
    </row>
    <row r="13" spans="1:13" s="312" customFormat="1" ht="11.25" customHeight="1">
      <c r="A13" s="319" t="s">
        <v>754</v>
      </c>
      <c r="B13" s="200">
        <v>352</v>
      </c>
      <c r="C13" s="177">
        <v>104081</v>
      </c>
      <c r="D13" s="177">
        <v>35561</v>
      </c>
      <c r="E13" s="177">
        <v>11869</v>
      </c>
      <c r="F13" s="177">
        <v>1295</v>
      </c>
      <c r="G13" s="177">
        <v>529</v>
      </c>
      <c r="H13" s="177">
        <v>4939</v>
      </c>
      <c r="I13" s="177">
        <v>390</v>
      </c>
      <c r="J13" s="177">
        <v>8762</v>
      </c>
      <c r="K13" s="177">
        <v>27865</v>
      </c>
      <c r="L13" s="177">
        <v>1531</v>
      </c>
      <c r="M13" s="177">
        <v>11340</v>
      </c>
    </row>
    <row r="14" spans="1:13" ht="11.25" customHeight="1">
      <c r="A14" s="30" t="s">
        <v>995</v>
      </c>
      <c r="B14" s="200">
        <f>SUM(B16:B27)</f>
        <v>354</v>
      </c>
      <c r="C14" s="177">
        <f t="shared" ref="C14:M14" si="0">SUM(C16:C27)</f>
        <v>97349</v>
      </c>
      <c r="D14" s="177">
        <f t="shared" si="0"/>
        <v>27033</v>
      </c>
      <c r="E14" s="177">
        <f t="shared" si="0"/>
        <v>21763</v>
      </c>
      <c r="F14" s="177">
        <f t="shared" si="0"/>
        <v>769</v>
      </c>
      <c r="G14" s="177">
        <f t="shared" si="0"/>
        <v>551</v>
      </c>
      <c r="H14" s="177">
        <f t="shared" si="0"/>
        <v>3972</v>
      </c>
      <c r="I14" s="177">
        <f>SUM(I16:I27)</f>
        <v>1</v>
      </c>
      <c r="J14" s="177">
        <f>SUM(J16:J27)</f>
        <v>3104</v>
      </c>
      <c r="K14" s="177">
        <f t="shared" si="0"/>
        <v>24578</v>
      </c>
      <c r="L14" s="177">
        <f>SUM(L16:L27)</f>
        <v>993</v>
      </c>
      <c r="M14" s="177">
        <f t="shared" si="0"/>
        <v>14585</v>
      </c>
    </row>
    <row r="15" spans="1:13" ht="6" customHeight="1">
      <c r="A15" s="10"/>
      <c r="B15" s="201"/>
      <c r="C15" s="202"/>
      <c r="D15" s="172"/>
      <c r="E15" s="172"/>
      <c r="F15" s="172"/>
      <c r="G15" s="172"/>
      <c r="H15" s="172"/>
      <c r="I15" s="172"/>
      <c r="J15" s="172"/>
      <c r="K15" s="172"/>
      <c r="L15" s="172"/>
      <c r="M15" s="165"/>
    </row>
    <row r="16" spans="1:13" ht="11.25" customHeight="1">
      <c r="A16" s="203" t="s">
        <v>996</v>
      </c>
      <c r="B16" s="201">
        <v>29</v>
      </c>
      <c r="C16" s="202">
        <v>5067</v>
      </c>
      <c r="D16" s="172">
        <v>2326</v>
      </c>
      <c r="E16" s="172">
        <v>1397</v>
      </c>
      <c r="F16" s="172">
        <v>63</v>
      </c>
      <c r="G16" s="172">
        <v>47</v>
      </c>
      <c r="H16" s="172">
        <v>2</v>
      </c>
      <c r="I16" s="172">
        <v>1</v>
      </c>
      <c r="J16" s="172">
        <v>152</v>
      </c>
      <c r="K16" s="172">
        <v>240</v>
      </c>
      <c r="L16" s="158">
        <v>378</v>
      </c>
      <c r="M16" s="172">
        <v>461</v>
      </c>
    </row>
    <row r="17" spans="1:13" ht="11.25" customHeight="1">
      <c r="A17" s="10" t="s">
        <v>515</v>
      </c>
      <c r="B17" s="201">
        <v>30</v>
      </c>
      <c r="C17" s="202">
        <v>11444</v>
      </c>
      <c r="D17" s="172">
        <v>2802</v>
      </c>
      <c r="E17" s="172">
        <v>2112</v>
      </c>
      <c r="F17" s="172">
        <v>60</v>
      </c>
      <c r="G17" s="172">
        <v>6</v>
      </c>
      <c r="H17" s="172">
        <v>418</v>
      </c>
      <c r="I17" s="172">
        <v>0</v>
      </c>
      <c r="J17" s="172">
        <v>436</v>
      </c>
      <c r="K17" s="172">
        <v>4494</v>
      </c>
      <c r="L17" s="158">
        <v>30</v>
      </c>
      <c r="M17" s="172">
        <v>1086</v>
      </c>
    </row>
    <row r="18" spans="1:13" ht="11.25" customHeight="1">
      <c r="A18" s="10" t="s">
        <v>516</v>
      </c>
      <c r="B18" s="201">
        <v>29</v>
      </c>
      <c r="C18" s="202">
        <v>8450</v>
      </c>
      <c r="D18" s="172">
        <v>1625</v>
      </c>
      <c r="E18" s="172">
        <v>1978</v>
      </c>
      <c r="F18" s="172">
        <v>36</v>
      </c>
      <c r="G18" s="172">
        <v>1</v>
      </c>
      <c r="H18" s="172">
        <v>226</v>
      </c>
      <c r="I18" s="172">
        <v>0</v>
      </c>
      <c r="J18" s="172">
        <v>109</v>
      </c>
      <c r="K18" s="172">
        <v>2845</v>
      </c>
      <c r="L18" s="158">
        <v>8</v>
      </c>
      <c r="M18" s="172">
        <v>1622</v>
      </c>
    </row>
    <row r="19" spans="1:13" ht="11.25" customHeight="1">
      <c r="A19" s="10" t="s">
        <v>517</v>
      </c>
      <c r="B19" s="201">
        <v>30</v>
      </c>
      <c r="C19" s="202">
        <v>6931</v>
      </c>
      <c r="D19" s="172">
        <v>2349</v>
      </c>
      <c r="E19" s="172">
        <v>1646</v>
      </c>
      <c r="F19" s="172">
        <v>60</v>
      </c>
      <c r="G19" s="172">
        <v>26</v>
      </c>
      <c r="H19" s="172">
        <v>62</v>
      </c>
      <c r="I19" s="172">
        <v>0</v>
      </c>
      <c r="J19" s="172">
        <v>218</v>
      </c>
      <c r="K19" s="172">
        <v>340</v>
      </c>
      <c r="L19" s="158">
        <v>46</v>
      </c>
      <c r="M19" s="172">
        <v>2184</v>
      </c>
    </row>
    <row r="20" spans="1:13" ht="11.25" customHeight="1">
      <c r="A20" s="10" t="s">
        <v>518</v>
      </c>
      <c r="B20" s="201">
        <v>31</v>
      </c>
      <c r="C20" s="202">
        <v>10422</v>
      </c>
      <c r="D20" s="172">
        <v>4534</v>
      </c>
      <c r="E20" s="172">
        <v>1572</v>
      </c>
      <c r="F20" s="172">
        <v>88</v>
      </c>
      <c r="G20" s="172">
        <v>89</v>
      </c>
      <c r="H20" s="172">
        <v>3</v>
      </c>
      <c r="I20" s="172">
        <v>0</v>
      </c>
      <c r="J20" s="172">
        <v>700</v>
      </c>
      <c r="K20" s="172">
        <v>328</v>
      </c>
      <c r="L20" s="158">
        <v>209</v>
      </c>
      <c r="M20" s="172">
        <v>2899</v>
      </c>
    </row>
    <row r="21" spans="1:13" ht="11.25" customHeight="1">
      <c r="A21" s="10" t="s">
        <v>519</v>
      </c>
      <c r="B21" s="201">
        <v>29</v>
      </c>
      <c r="C21" s="202">
        <v>8531</v>
      </c>
      <c r="D21" s="172">
        <v>2205</v>
      </c>
      <c r="E21" s="172">
        <v>2097</v>
      </c>
      <c r="F21" s="172">
        <v>89</v>
      </c>
      <c r="G21" s="172">
        <v>15</v>
      </c>
      <c r="H21" s="172">
        <v>88</v>
      </c>
      <c r="I21" s="172">
        <v>0</v>
      </c>
      <c r="J21" s="172">
        <v>52</v>
      </c>
      <c r="K21" s="172">
        <v>2652</v>
      </c>
      <c r="L21" s="158">
        <v>41</v>
      </c>
      <c r="M21" s="172">
        <v>1292</v>
      </c>
    </row>
    <row r="22" spans="1:13" ht="11.25" customHeight="1">
      <c r="A22" s="10" t="s">
        <v>520</v>
      </c>
      <c r="B22" s="201">
        <v>30</v>
      </c>
      <c r="C22" s="202">
        <v>15693</v>
      </c>
      <c r="D22" s="172">
        <v>2056</v>
      </c>
      <c r="E22" s="172">
        <v>2095</v>
      </c>
      <c r="F22" s="172">
        <v>59</v>
      </c>
      <c r="G22" s="172">
        <v>163</v>
      </c>
      <c r="H22" s="172">
        <v>896</v>
      </c>
      <c r="I22" s="172">
        <v>0</v>
      </c>
      <c r="J22" s="172">
        <v>78</v>
      </c>
      <c r="K22" s="172">
        <v>8360</v>
      </c>
      <c r="L22" s="158">
        <v>7</v>
      </c>
      <c r="M22" s="172">
        <v>1979</v>
      </c>
    </row>
    <row r="23" spans="1:13" ht="11.25" customHeight="1">
      <c r="A23" s="10" t="s">
        <v>521</v>
      </c>
      <c r="B23" s="201">
        <v>29</v>
      </c>
      <c r="C23" s="202">
        <v>11388</v>
      </c>
      <c r="D23" s="172">
        <v>2027</v>
      </c>
      <c r="E23" s="172">
        <v>2673</v>
      </c>
      <c r="F23" s="172">
        <v>68</v>
      </c>
      <c r="G23" s="172">
        <v>86</v>
      </c>
      <c r="H23" s="172">
        <v>1342</v>
      </c>
      <c r="I23" s="172">
        <v>0</v>
      </c>
      <c r="J23" s="172">
        <v>368</v>
      </c>
      <c r="K23" s="172">
        <v>3512</v>
      </c>
      <c r="L23" s="158">
        <v>28</v>
      </c>
      <c r="M23" s="172">
        <v>1284</v>
      </c>
    </row>
    <row r="24" spans="1:13" ht="11.25" customHeight="1">
      <c r="A24" s="10" t="s">
        <v>522</v>
      </c>
      <c r="B24" s="201">
        <v>28</v>
      </c>
      <c r="C24" s="202">
        <v>4103</v>
      </c>
      <c r="D24" s="172">
        <v>1432</v>
      </c>
      <c r="E24" s="172">
        <v>1155</v>
      </c>
      <c r="F24" s="172">
        <v>56</v>
      </c>
      <c r="G24" s="172">
        <v>64</v>
      </c>
      <c r="H24" s="172">
        <v>155</v>
      </c>
      <c r="I24" s="172">
        <v>0</v>
      </c>
      <c r="J24" s="172">
        <v>330</v>
      </c>
      <c r="K24" s="172">
        <v>469</v>
      </c>
      <c r="L24" s="158">
        <v>54</v>
      </c>
      <c r="M24" s="172">
        <v>388</v>
      </c>
    </row>
    <row r="25" spans="1:13" ht="11.25" customHeight="1">
      <c r="A25" s="10" t="s">
        <v>997</v>
      </c>
      <c r="B25" s="201">
        <v>30</v>
      </c>
      <c r="C25" s="202">
        <v>3205</v>
      </c>
      <c r="D25" s="172">
        <v>1559</v>
      </c>
      <c r="E25" s="172">
        <v>850</v>
      </c>
      <c r="F25" s="172">
        <v>39</v>
      </c>
      <c r="G25" s="172">
        <v>26</v>
      </c>
      <c r="H25" s="172">
        <v>80</v>
      </c>
      <c r="I25" s="172">
        <v>0</v>
      </c>
      <c r="J25" s="172">
        <v>85</v>
      </c>
      <c r="K25" s="172">
        <v>161</v>
      </c>
      <c r="L25" s="158">
        <v>18</v>
      </c>
      <c r="M25" s="172">
        <v>387</v>
      </c>
    </row>
    <row r="26" spans="1:13" ht="11.25" customHeight="1">
      <c r="A26" s="10" t="s">
        <v>512</v>
      </c>
      <c r="B26" s="201">
        <v>28</v>
      </c>
      <c r="C26" s="202">
        <v>6608</v>
      </c>
      <c r="D26" s="172">
        <v>2224</v>
      </c>
      <c r="E26" s="172">
        <v>2343</v>
      </c>
      <c r="F26" s="172">
        <v>82</v>
      </c>
      <c r="G26" s="172">
        <v>6</v>
      </c>
      <c r="H26" s="172">
        <v>482</v>
      </c>
      <c r="I26" s="172">
        <v>0</v>
      </c>
      <c r="J26" s="172">
        <v>237</v>
      </c>
      <c r="K26" s="172">
        <v>533</v>
      </c>
      <c r="L26" s="158">
        <v>32</v>
      </c>
      <c r="M26" s="172">
        <v>669</v>
      </c>
    </row>
    <row r="27" spans="1:13" ht="14.25" customHeight="1">
      <c r="A27" s="30" t="s">
        <v>513</v>
      </c>
      <c r="B27" s="201">
        <v>31</v>
      </c>
      <c r="C27" s="202">
        <v>5507</v>
      </c>
      <c r="D27" s="172">
        <v>1894</v>
      </c>
      <c r="E27" s="172">
        <v>1845</v>
      </c>
      <c r="F27" s="172">
        <v>69</v>
      </c>
      <c r="G27" s="172">
        <v>22</v>
      </c>
      <c r="H27" s="172">
        <v>218</v>
      </c>
      <c r="I27" s="172">
        <v>0</v>
      </c>
      <c r="J27" s="172">
        <v>339</v>
      </c>
      <c r="K27" s="172">
        <v>644</v>
      </c>
      <c r="L27" s="158">
        <v>142</v>
      </c>
      <c r="M27" s="172">
        <v>334</v>
      </c>
    </row>
    <row r="28" spans="1:13" ht="6" customHeight="1" thickBot="1">
      <c r="A28" s="30"/>
      <c r="B28" s="204"/>
      <c r="C28" s="202"/>
      <c r="D28" s="172"/>
      <c r="E28" s="181"/>
      <c r="F28" s="172"/>
      <c r="G28" s="172"/>
      <c r="H28" s="172"/>
      <c r="I28" s="172"/>
      <c r="J28" s="172"/>
      <c r="K28" s="181"/>
      <c r="L28" s="172"/>
      <c r="M28" s="172"/>
    </row>
    <row r="29" spans="1:13" ht="11.25" customHeight="1">
      <c r="A29" s="196" t="s">
        <v>34</v>
      </c>
      <c r="B29" s="196"/>
      <c r="C29" s="197"/>
      <c r="D29" s="197" t="s">
        <v>619</v>
      </c>
      <c r="E29" s="246" t="s">
        <v>688</v>
      </c>
      <c r="F29" s="217"/>
      <c r="G29" s="196"/>
      <c r="H29" s="196"/>
      <c r="I29" s="196"/>
      <c r="J29" s="196"/>
      <c r="L29" s="196"/>
      <c r="M29" s="196"/>
    </row>
    <row r="30" spans="1:13"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</row>
  </sheetData>
  <mergeCells count="10">
    <mergeCell ref="D7:F7"/>
    <mergeCell ref="G7:I7"/>
    <mergeCell ref="J7:L7"/>
    <mergeCell ref="A1:M1"/>
    <mergeCell ref="A6:A8"/>
    <mergeCell ref="B6:B8"/>
    <mergeCell ref="M6:M8"/>
    <mergeCell ref="A4:M4"/>
    <mergeCell ref="C6:C8"/>
    <mergeCell ref="D6:K6"/>
  </mergeCells>
  <phoneticPr fontId="2"/>
  <pageMargins left="0.23" right="0.34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>
      <selection sqref="A1:M1"/>
    </sheetView>
  </sheetViews>
  <sheetFormatPr defaultColWidth="1.375" defaultRowHeight="10.5"/>
  <cols>
    <col min="1" max="1" width="0.875" style="8" customWidth="1"/>
    <col min="2" max="2" width="8.625" style="8" customWidth="1"/>
    <col min="3" max="3" width="12.625" style="8" customWidth="1"/>
    <col min="4" max="4" width="1.875" style="8" customWidth="1"/>
    <col min="5" max="13" width="8" style="8" customWidth="1"/>
    <col min="14" max="16384" width="1.375" style="8"/>
  </cols>
  <sheetData>
    <row r="1" spans="1:13" s="9" customFormat="1" ht="13.5">
      <c r="A1" s="568" t="s">
        <v>26</v>
      </c>
      <c r="B1" s="568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</row>
    <row r="2" spans="1:13" ht="11.25" customHeight="1" thickBot="1">
      <c r="M2" s="62" t="s">
        <v>6</v>
      </c>
    </row>
    <row r="3" spans="1:13" ht="11.25" customHeight="1">
      <c r="A3" s="601" t="s">
        <v>27</v>
      </c>
      <c r="B3" s="601"/>
      <c r="C3" s="682"/>
      <c r="D3" s="688"/>
      <c r="E3" s="679" t="s">
        <v>7</v>
      </c>
      <c r="F3" s="679" t="s">
        <v>8</v>
      </c>
      <c r="G3" s="680" t="s">
        <v>9</v>
      </c>
      <c r="H3" s="681"/>
      <c r="I3" s="681"/>
      <c r="J3" s="681"/>
      <c r="K3" s="681"/>
      <c r="L3" s="687"/>
      <c r="M3" s="676" t="s">
        <v>10</v>
      </c>
    </row>
    <row r="4" spans="1:13" ht="11.25" customHeight="1">
      <c r="A4" s="689"/>
      <c r="B4" s="689"/>
      <c r="C4" s="689"/>
      <c r="D4" s="690"/>
      <c r="E4" s="674"/>
      <c r="F4" s="674"/>
      <c r="G4" s="668" t="s">
        <v>508</v>
      </c>
      <c r="H4" s="670"/>
      <c r="I4" s="668" t="s">
        <v>32</v>
      </c>
      <c r="J4" s="670"/>
      <c r="K4" s="668" t="s">
        <v>33</v>
      </c>
      <c r="L4" s="670"/>
      <c r="M4" s="677"/>
    </row>
    <row r="5" spans="1:13" ht="11.25" customHeight="1">
      <c r="A5" s="691"/>
      <c r="B5" s="691"/>
      <c r="C5" s="691"/>
      <c r="D5" s="692"/>
      <c r="E5" s="675"/>
      <c r="F5" s="675"/>
      <c r="G5" s="169" t="s">
        <v>13</v>
      </c>
      <c r="H5" s="169" t="s">
        <v>14</v>
      </c>
      <c r="I5" s="169" t="s">
        <v>13</v>
      </c>
      <c r="J5" s="169" t="s">
        <v>14</v>
      </c>
      <c r="K5" s="169" t="s">
        <v>13</v>
      </c>
      <c r="L5" s="169" t="s">
        <v>14</v>
      </c>
      <c r="M5" s="678"/>
    </row>
    <row r="6" spans="1:13" ht="5.25" customHeight="1">
      <c r="A6" s="30"/>
      <c r="B6" s="30"/>
      <c r="C6" s="10"/>
      <c r="D6" s="16"/>
      <c r="E6" s="212"/>
      <c r="F6" s="202"/>
      <c r="G6" s="172"/>
      <c r="H6" s="172"/>
      <c r="I6" s="172"/>
      <c r="J6" s="172"/>
      <c r="K6" s="172"/>
      <c r="L6" s="172"/>
      <c r="M6" s="165"/>
    </row>
    <row r="7" spans="1:13" ht="11.25" customHeight="1">
      <c r="A7" s="167"/>
      <c r="B7" s="319" t="s">
        <v>671</v>
      </c>
      <c r="C7" s="6" t="s">
        <v>1000</v>
      </c>
      <c r="D7" s="207"/>
      <c r="E7" s="200">
        <v>298</v>
      </c>
      <c r="F7" s="177">
        <v>140245</v>
      </c>
      <c r="G7" s="177">
        <v>66271</v>
      </c>
      <c r="H7" s="177">
        <v>22190</v>
      </c>
      <c r="I7" s="177">
        <v>797</v>
      </c>
      <c r="J7" s="177">
        <v>906</v>
      </c>
      <c r="K7" s="177">
        <v>7544</v>
      </c>
      <c r="L7" s="177">
        <v>3918</v>
      </c>
      <c r="M7" s="177">
        <v>38619</v>
      </c>
    </row>
    <row r="8" spans="1:13" ht="11.25" customHeight="1">
      <c r="A8" s="167"/>
      <c r="B8" s="19"/>
      <c r="C8" s="6" t="s">
        <v>1001</v>
      </c>
      <c r="D8" s="207"/>
      <c r="E8" s="200">
        <v>239</v>
      </c>
      <c r="F8" s="177">
        <v>100859</v>
      </c>
      <c r="G8" s="177">
        <v>18397</v>
      </c>
      <c r="H8" s="177">
        <v>29505</v>
      </c>
      <c r="I8" s="177">
        <v>42</v>
      </c>
      <c r="J8" s="177">
        <v>450</v>
      </c>
      <c r="K8" s="177">
        <v>1724</v>
      </c>
      <c r="L8" s="177">
        <v>10448</v>
      </c>
      <c r="M8" s="177">
        <v>40293</v>
      </c>
    </row>
    <row r="9" spans="1:13" ht="11.25" customHeight="1">
      <c r="A9" s="167"/>
      <c r="B9" s="19"/>
      <c r="C9" s="6" t="s">
        <v>1002</v>
      </c>
      <c r="D9" s="207"/>
      <c r="E9" s="177">
        <v>324</v>
      </c>
      <c r="F9" s="177">
        <v>94491</v>
      </c>
      <c r="G9" s="177">
        <v>37578</v>
      </c>
      <c r="H9" s="177">
        <v>4115</v>
      </c>
      <c r="I9" s="177">
        <v>683</v>
      </c>
      <c r="J9" s="177">
        <v>24</v>
      </c>
      <c r="K9" s="177">
        <v>8064</v>
      </c>
      <c r="L9" s="177">
        <v>1164</v>
      </c>
      <c r="M9" s="177">
        <v>42863</v>
      </c>
    </row>
    <row r="10" spans="1:13" s="312" customFormat="1" ht="11.25" customHeight="1">
      <c r="A10" s="316"/>
      <c r="B10" s="313"/>
      <c r="C10" s="314" t="s">
        <v>1003</v>
      </c>
      <c r="D10" s="317"/>
      <c r="E10" s="177">
        <v>329</v>
      </c>
      <c r="F10" s="177">
        <v>109612</v>
      </c>
      <c r="G10" s="177">
        <v>49750</v>
      </c>
      <c r="H10" s="177">
        <v>1201</v>
      </c>
      <c r="I10" s="177">
        <v>2387</v>
      </c>
      <c r="J10" s="177">
        <v>71</v>
      </c>
      <c r="K10" s="177">
        <v>15773</v>
      </c>
      <c r="L10" s="177">
        <v>137</v>
      </c>
      <c r="M10" s="177">
        <v>40293</v>
      </c>
    </row>
    <row r="11" spans="1:13" ht="11.25" customHeight="1">
      <c r="A11" s="167"/>
      <c r="B11" s="19"/>
      <c r="C11" s="6" t="s">
        <v>1004</v>
      </c>
      <c r="D11" s="207"/>
      <c r="E11" s="177">
        <f t="shared" ref="E11:M11" si="0">SUM(E13:E19)</f>
        <v>351</v>
      </c>
      <c r="F11" s="177">
        <f t="shared" si="0"/>
        <v>110784</v>
      </c>
      <c r="G11" s="177">
        <f t="shared" si="0"/>
        <v>43480</v>
      </c>
      <c r="H11" s="177">
        <f t="shared" si="0"/>
        <v>339</v>
      </c>
      <c r="I11" s="177">
        <f t="shared" si="0"/>
        <v>602</v>
      </c>
      <c r="J11" s="177">
        <f t="shared" si="0"/>
        <v>0</v>
      </c>
      <c r="K11" s="177">
        <f t="shared" si="0"/>
        <v>11894</v>
      </c>
      <c r="L11" s="177">
        <f t="shared" si="0"/>
        <v>2280</v>
      </c>
      <c r="M11" s="177">
        <f t="shared" si="0"/>
        <v>52189</v>
      </c>
    </row>
    <row r="12" spans="1:13" ht="5.25" customHeight="1">
      <c r="A12" s="30"/>
      <c r="B12" s="30"/>
      <c r="C12" s="10"/>
      <c r="D12" s="16"/>
      <c r="E12" s="201"/>
      <c r="F12" s="202"/>
      <c r="G12" s="172"/>
      <c r="H12" s="172"/>
      <c r="I12" s="172"/>
      <c r="J12" s="172"/>
      <c r="K12" s="172"/>
      <c r="L12" s="172"/>
      <c r="M12" s="165"/>
    </row>
    <row r="13" spans="1:13" ht="20.100000000000001" customHeight="1">
      <c r="A13" s="205"/>
      <c r="B13" s="684" t="s">
        <v>1005</v>
      </c>
      <c r="C13" s="684"/>
      <c r="D13" s="210"/>
      <c r="E13" s="201">
        <v>56</v>
      </c>
      <c r="F13" s="202">
        <v>9465</v>
      </c>
      <c r="G13" s="172">
        <v>4512</v>
      </c>
      <c r="H13" s="172">
        <v>55</v>
      </c>
      <c r="I13" s="172">
        <v>86</v>
      </c>
      <c r="J13" s="172">
        <v>0</v>
      </c>
      <c r="K13" s="172">
        <v>261</v>
      </c>
      <c r="L13" s="172">
        <v>20</v>
      </c>
      <c r="M13" s="165">
        <v>4531</v>
      </c>
    </row>
    <row r="14" spans="1:13" ht="20.100000000000001" customHeight="1">
      <c r="A14" s="206"/>
      <c r="B14" s="683" t="s">
        <v>1006</v>
      </c>
      <c r="C14" s="683"/>
      <c r="D14" s="211"/>
      <c r="E14" s="201">
        <v>45</v>
      </c>
      <c r="F14" s="202">
        <v>56012</v>
      </c>
      <c r="G14" s="172">
        <v>27470</v>
      </c>
      <c r="H14" s="172">
        <v>72</v>
      </c>
      <c r="I14" s="172">
        <v>421</v>
      </c>
      <c r="J14" s="172">
        <v>0</v>
      </c>
      <c r="K14" s="172">
        <v>11633</v>
      </c>
      <c r="L14" s="172">
        <v>2260</v>
      </c>
      <c r="M14" s="165">
        <v>14156</v>
      </c>
    </row>
    <row r="15" spans="1:13" ht="20.100000000000001" customHeight="1">
      <c r="A15" s="206"/>
      <c r="B15" s="685" t="s">
        <v>1193</v>
      </c>
      <c r="C15" s="685"/>
      <c r="D15" s="211"/>
      <c r="E15" s="201">
        <v>70</v>
      </c>
      <c r="F15" s="202">
        <v>18335</v>
      </c>
      <c r="G15" s="172">
        <v>2578</v>
      </c>
      <c r="H15" s="172">
        <v>97</v>
      </c>
      <c r="I15" s="172">
        <v>0</v>
      </c>
      <c r="J15" s="172">
        <v>0</v>
      </c>
      <c r="K15" s="172">
        <v>0</v>
      </c>
      <c r="L15" s="172">
        <v>0</v>
      </c>
      <c r="M15" s="165">
        <v>15660</v>
      </c>
    </row>
    <row r="16" spans="1:13" ht="20.100000000000001" customHeight="1">
      <c r="A16" s="206"/>
      <c r="B16" s="683" t="s">
        <v>1194</v>
      </c>
      <c r="C16" s="683"/>
      <c r="D16" s="211"/>
      <c r="E16" s="201">
        <v>40</v>
      </c>
      <c r="F16" s="202">
        <v>5204</v>
      </c>
      <c r="G16" s="172">
        <v>2383</v>
      </c>
      <c r="H16" s="172">
        <v>15</v>
      </c>
      <c r="I16" s="172">
        <v>0</v>
      </c>
      <c r="J16" s="172">
        <v>0</v>
      </c>
      <c r="K16" s="172">
        <v>0</v>
      </c>
      <c r="L16" s="172">
        <v>0</v>
      </c>
      <c r="M16" s="165">
        <v>2806</v>
      </c>
    </row>
    <row r="17" spans="1:13" ht="20.100000000000001" customHeight="1">
      <c r="A17" s="206"/>
      <c r="B17" s="683" t="s">
        <v>1195</v>
      </c>
      <c r="C17" s="683"/>
      <c r="D17" s="211"/>
      <c r="E17" s="201">
        <v>40</v>
      </c>
      <c r="F17" s="202">
        <v>5204</v>
      </c>
      <c r="G17" s="172">
        <v>2383</v>
      </c>
      <c r="H17" s="172">
        <v>15</v>
      </c>
      <c r="I17" s="172">
        <v>0</v>
      </c>
      <c r="J17" s="172">
        <v>0</v>
      </c>
      <c r="K17" s="172">
        <v>0</v>
      </c>
      <c r="L17" s="172">
        <v>0</v>
      </c>
      <c r="M17" s="165">
        <v>2806</v>
      </c>
    </row>
    <row r="18" spans="1:13" ht="27" customHeight="1">
      <c r="A18" s="206"/>
      <c r="B18" s="683" t="s">
        <v>1196</v>
      </c>
      <c r="C18" s="683"/>
      <c r="D18" s="211"/>
      <c r="E18" s="201">
        <v>50</v>
      </c>
      <c r="F18" s="202">
        <v>8150</v>
      </c>
      <c r="G18" s="172">
        <v>4154</v>
      </c>
      <c r="H18" s="172">
        <v>85</v>
      </c>
      <c r="I18" s="172">
        <v>95</v>
      </c>
      <c r="J18" s="172">
        <v>0</v>
      </c>
      <c r="K18" s="172">
        <v>0</v>
      </c>
      <c r="L18" s="172">
        <v>0</v>
      </c>
      <c r="M18" s="165">
        <v>3816</v>
      </c>
    </row>
    <row r="19" spans="1:13" s="312" customFormat="1" ht="20.100000000000001" customHeight="1">
      <c r="A19" s="318"/>
      <c r="B19" s="683" t="s">
        <v>1197</v>
      </c>
      <c r="C19" s="683"/>
      <c r="D19" s="211"/>
      <c r="E19" s="201">
        <v>50</v>
      </c>
      <c r="F19" s="202">
        <v>8414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65">
        <v>8414</v>
      </c>
    </row>
    <row r="20" spans="1:13" ht="11.25" customHeight="1" thickBot="1">
      <c r="A20" s="62"/>
      <c r="B20" s="62"/>
      <c r="C20" s="62"/>
      <c r="D20" s="3"/>
      <c r="E20" s="295"/>
      <c r="F20" s="7"/>
      <c r="G20" s="7"/>
      <c r="H20" s="7"/>
      <c r="I20" s="7"/>
      <c r="J20" s="7"/>
    </row>
    <row r="21" spans="1:13">
      <c r="A21" s="44" t="s">
        <v>34</v>
      </c>
      <c r="B21" s="44"/>
      <c r="D21" s="44"/>
      <c r="E21" s="8" t="s">
        <v>998</v>
      </c>
      <c r="J21" s="12"/>
      <c r="K21" s="196"/>
      <c r="L21" s="196"/>
      <c r="M21" s="196"/>
    </row>
    <row r="22" spans="1:13">
      <c r="E22" s="8" t="s">
        <v>999</v>
      </c>
    </row>
    <row r="23" spans="1:13">
      <c r="E23" s="8" t="s">
        <v>1203</v>
      </c>
      <c r="I23" s="182"/>
      <c r="J23" s="182"/>
    </row>
    <row r="24" spans="1:13">
      <c r="E24" s="8" t="s">
        <v>1204</v>
      </c>
    </row>
  </sheetData>
  <mergeCells count="16">
    <mergeCell ref="A1:M1"/>
    <mergeCell ref="E3:E5"/>
    <mergeCell ref="M3:M5"/>
    <mergeCell ref="G4:H4"/>
    <mergeCell ref="K4:L4"/>
    <mergeCell ref="G3:L3"/>
    <mergeCell ref="F3:F5"/>
    <mergeCell ref="I4:J4"/>
    <mergeCell ref="A3:D5"/>
    <mergeCell ref="B19:C19"/>
    <mergeCell ref="B13:C13"/>
    <mergeCell ref="B14:C14"/>
    <mergeCell ref="B15:C15"/>
    <mergeCell ref="B16:C16"/>
    <mergeCell ref="B18:C18"/>
    <mergeCell ref="B17:C17"/>
  </mergeCells>
  <phoneticPr fontId="2"/>
  <pageMargins left="0.3" right="0.36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zoomScaleNormal="100" workbookViewId="0">
      <selection sqref="A1:C1"/>
    </sheetView>
  </sheetViews>
  <sheetFormatPr defaultColWidth="1.375" defaultRowHeight="10.5"/>
  <cols>
    <col min="1" max="1" width="9.375" style="8" customWidth="1"/>
    <col min="2" max="3" width="7.25" style="8" customWidth="1"/>
    <col min="4" max="4" width="5" style="8" customWidth="1"/>
    <col min="5" max="5" width="9.375" style="8" customWidth="1"/>
    <col min="6" max="13" width="7.25" style="8" customWidth="1"/>
    <col min="14" max="16384" width="1.375" style="8"/>
  </cols>
  <sheetData>
    <row r="1" spans="1:13" s="9" customFormat="1" ht="15.75" customHeight="1">
      <c r="A1" s="568" t="s">
        <v>320</v>
      </c>
      <c r="B1" s="568"/>
      <c r="C1" s="568"/>
      <c r="D1" s="213"/>
      <c r="E1" s="568" t="s">
        <v>329</v>
      </c>
      <c r="F1" s="568"/>
      <c r="G1" s="568"/>
      <c r="H1" s="568"/>
      <c r="I1" s="568"/>
      <c r="J1" s="568"/>
      <c r="K1" s="568"/>
      <c r="L1" s="568"/>
      <c r="M1" s="568"/>
    </row>
    <row r="2" spans="1:13" ht="11.25" customHeight="1" thickBot="1">
      <c r="C2" s="10" t="s">
        <v>31</v>
      </c>
      <c r="M2" s="62" t="s">
        <v>477</v>
      </c>
    </row>
    <row r="3" spans="1:13" ht="13.5" customHeight="1">
      <c r="A3" s="602" t="s">
        <v>322</v>
      </c>
      <c r="B3" s="679" t="s">
        <v>323</v>
      </c>
      <c r="C3" s="676" t="s">
        <v>324</v>
      </c>
      <c r="D3" s="167"/>
      <c r="E3" s="602" t="s">
        <v>322</v>
      </c>
      <c r="F3" s="680" t="s">
        <v>478</v>
      </c>
      <c r="G3" s="681"/>
      <c r="H3" s="680" t="s">
        <v>479</v>
      </c>
      <c r="I3" s="681"/>
      <c r="J3" s="680" t="s">
        <v>480</v>
      </c>
      <c r="K3" s="681"/>
      <c r="L3" s="680" t="s">
        <v>481</v>
      </c>
      <c r="M3" s="681"/>
    </row>
    <row r="4" spans="1:13" ht="13.5" customHeight="1">
      <c r="A4" s="692"/>
      <c r="B4" s="693"/>
      <c r="C4" s="694"/>
      <c r="D4" s="167"/>
      <c r="E4" s="692"/>
      <c r="F4" s="169" t="s">
        <v>326</v>
      </c>
      <c r="G4" s="169" t="s">
        <v>327</v>
      </c>
      <c r="H4" s="169" t="s">
        <v>326</v>
      </c>
      <c r="I4" s="169" t="s">
        <v>327</v>
      </c>
      <c r="J4" s="169" t="s">
        <v>326</v>
      </c>
      <c r="K4" s="169" t="s">
        <v>327</v>
      </c>
      <c r="L4" s="169" t="s">
        <v>326</v>
      </c>
      <c r="M4" s="195" t="s">
        <v>327</v>
      </c>
    </row>
    <row r="5" spans="1:13" ht="5.25" customHeight="1">
      <c r="A5" s="218"/>
      <c r="B5" s="219"/>
      <c r="C5" s="220"/>
      <c r="D5" s="167"/>
      <c r="E5" s="218"/>
      <c r="F5" s="167"/>
      <c r="G5" s="167"/>
      <c r="H5" s="167"/>
      <c r="I5" s="167"/>
      <c r="J5" s="167"/>
      <c r="K5" s="167"/>
      <c r="L5" s="167"/>
      <c r="M5" s="167"/>
    </row>
    <row r="6" spans="1:13" ht="15" customHeight="1">
      <c r="A6" s="16" t="s">
        <v>987</v>
      </c>
      <c r="B6" s="200">
        <v>365</v>
      </c>
      <c r="C6" s="177">
        <v>12684</v>
      </c>
      <c r="D6" s="176"/>
      <c r="E6" s="16" t="s">
        <v>987</v>
      </c>
      <c r="F6" s="177">
        <v>91</v>
      </c>
      <c r="G6" s="177">
        <v>24379</v>
      </c>
      <c r="H6" s="177">
        <v>38</v>
      </c>
      <c r="I6" s="177">
        <v>1086</v>
      </c>
      <c r="J6" s="177">
        <v>44</v>
      </c>
      <c r="K6" s="177">
        <v>12074</v>
      </c>
      <c r="L6" s="177">
        <v>45</v>
      </c>
      <c r="M6" s="177">
        <v>5195</v>
      </c>
    </row>
    <row r="7" spans="1:13" ht="15" customHeight="1">
      <c r="A7" s="16" t="s">
        <v>1007</v>
      </c>
      <c r="B7" s="200">
        <v>345</v>
      </c>
      <c r="C7" s="177">
        <v>20155</v>
      </c>
      <c r="D7" s="177"/>
      <c r="E7" s="16" t="s">
        <v>1007</v>
      </c>
      <c r="F7" s="177">
        <v>94</v>
      </c>
      <c r="G7" s="177">
        <v>22166</v>
      </c>
      <c r="H7" s="177">
        <v>43</v>
      </c>
      <c r="I7" s="177">
        <v>1534</v>
      </c>
      <c r="J7" s="177">
        <v>56</v>
      </c>
      <c r="K7" s="177">
        <v>20075</v>
      </c>
      <c r="L7" s="177">
        <v>37</v>
      </c>
      <c r="M7" s="177">
        <v>46412</v>
      </c>
    </row>
    <row r="8" spans="1:13" ht="15" customHeight="1">
      <c r="A8" s="16" t="s">
        <v>1008</v>
      </c>
      <c r="B8" s="200">
        <v>309</v>
      </c>
      <c r="C8" s="177">
        <v>15643</v>
      </c>
      <c r="D8" s="177"/>
      <c r="E8" s="16" t="s">
        <v>1008</v>
      </c>
      <c r="F8" s="177">
        <v>78</v>
      </c>
      <c r="G8" s="177">
        <v>25627</v>
      </c>
      <c r="H8" s="177">
        <v>39</v>
      </c>
      <c r="I8" s="177">
        <v>1452</v>
      </c>
      <c r="J8" s="177">
        <v>69</v>
      </c>
      <c r="K8" s="177">
        <v>7922</v>
      </c>
      <c r="L8" s="177">
        <v>75</v>
      </c>
      <c r="M8" s="177">
        <v>9189</v>
      </c>
    </row>
    <row r="9" spans="1:13" s="312" customFormat="1" ht="15" customHeight="1">
      <c r="A9" s="320" t="s">
        <v>1009</v>
      </c>
      <c r="B9" s="200">
        <v>464</v>
      </c>
      <c r="C9" s="177">
        <v>12366</v>
      </c>
      <c r="D9" s="177"/>
      <c r="E9" s="320" t="s">
        <v>1009</v>
      </c>
      <c r="F9" s="177">
        <v>104</v>
      </c>
      <c r="G9" s="177">
        <v>57526</v>
      </c>
      <c r="H9" s="177">
        <v>32</v>
      </c>
      <c r="I9" s="177">
        <v>1343</v>
      </c>
      <c r="J9" s="177">
        <v>35</v>
      </c>
      <c r="K9" s="177">
        <v>25619</v>
      </c>
      <c r="L9" s="177">
        <v>36</v>
      </c>
      <c r="M9" s="177">
        <v>2804</v>
      </c>
    </row>
    <row r="10" spans="1:13" ht="15" customHeight="1">
      <c r="A10" s="16" t="s">
        <v>1010</v>
      </c>
      <c r="B10" s="200">
        <v>435</v>
      </c>
      <c r="C10" s="177">
        <v>15302</v>
      </c>
      <c r="D10" s="177"/>
      <c r="E10" s="16" t="s">
        <v>1010</v>
      </c>
      <c r="F10" s="177">
        <v>138</v>
      </c>
      <c r="G10" s="177">
        <v>59181</v>
      </c>
      <c r="H10" s="177">
        <v>36</v>
      </c>
      <c r="I10" s="177">
        <v>1541</v>
      </c>
      <c r="J10" s="177">
        <v>48</v>
      </c>
      <c r="K10" s="177">
        <v>53304</v>
      </c>
      <c r="L10" s="177">
        <v>42</v>
      </c>
      <c r="M10" s="177">
        <v>3120</v>
      </c>
    </row>
    <row r="11" spans="1:13" ht="5.25" customHeight="1" thickBot="1">
      <c r="A11" s="221"/>
      <c r="B11" s="222"/>
      <c r="C11" s="223"/>
      <c r="D11" s="167"/>
      <c r="E11" s="221"/>
      <c r="F11" s="224"/>
      <c r="G11" s="224"/>
      <c r="H11" s="224"/>
      <c r="I11" s="224"/>
      <c r="J11" s="224"/>
      <c r="K11" s="224"/>
      <c r="L11" s="224"/>
      <c r="M11" s="224"/>
    </row>
    <row r="12" spans="1:13" ht="11.25" customHeight="1">
      <c r="A12" s="44" t="s">
        <v>34</v>
      </c>
      <c r="B12" s="197"/>
      <c r="C12" s="196"/>
      <c r="D12" s="156"/>
      <c r="E12" s="44" t="s">
        <v>34</v>
      </c>
      <c r="G12" s="156"/>
      <c r="H12" s="155"/>
    </row>
  </sheetData>
  <mergeCells count="10">
    <mergeCell ref="L3:M3"/>
    <mergeCell ref="A1:C1"/>
    <mergeCell ref="E3:E4"/>
    <mergeCell ref="F3:G3"/>
    <mergeCell ref="H3:I3"/>
    <mergeCell ref="J3:K3"/>
    <mergeCell ref="A3:A4"/>
    <mergeCell ref="B3:B4"/>
    <mergeCell ref="C3:C4"/>
    <mergeCell ref="E1:M1"/>
  </mergeCells>
  <phoneticPr fontId="2"/>
  <pageMargins left="0.32" right="0.41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showGridLines="0" zoomScaleNormal="100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A2" sqref="A2:Q2"/>
    </sheetView>
  </sheetViews>
  <sheetFormatPr defaultRowHeight="13.5"/>
  <cols>
    <col min="1" max="1" width="8.875" style="305" customWidth="1"/>
    <col min="2" max="25" width="5.125" style="305" customWidth="1"/>
    <col min="26" max="31" width="6.875" style="305" customWidth="1"/>
    <col min="32" max="32" width="8.75" style="305" customWidth="1"/>
    <col min="33" max="16384" width="9" style="305"/>
  </cols>
  <sheetData>
    <row r="1" spans="1:32" s="330" customFormat="1" ht="8.25" customHeight="1">
      <c r="A1" s="329"/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</row>
    <row r="2" spans="1:32" s="330" customFormat="1">
      <c r="A2" s="498" t="s">
        <v>774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9" t="s">
        <v>775</v>
      </c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</row>
    <row r="3" spans="1:32" s="330" customFormat="1" ht="9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</row>
    <row r="4" spans="1:32">
      <c r="A4" s="321" t="s">
        <v>753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02"/>
      <c r="O4" s="302"/>
      <c r="P4" s="302"/>
      <c r="Q4" s="302"/>
      <c r="R4" s="331" t="s">
        <v>1168</v>
      </c>
      <c r="S4" s="321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</row>
    <row r="5" spans="1:32" ht="14.25" thickBot="1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301"/>
      <c r="O5" s="301"/>
      <c r="P5" s="301"/>
      <c r="Q5" s="301"/>
      <c r="R5" s="301"/>
      <c r="S5" s="301"/>
      <c r="T5" s="491" t="s">
        <v>1211</v>
      </c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</row>
    <row r="6" spans="1:32" ht="13.5" customHeight="1">
      <c r="A6" s="298" t="s">
        <v>277</v>
      </c>
      <c r="B6" s="470" t="s">
        <v>202</v>
      </c>
      <c r="C6" s="470" t="s">
        <v>203</v>
      </c>
      <c r="D6" s="473" t="s">
        <v>751</v>
      </c>
      <c r="E6" s="474"/>
      <c r="F6" s="474"/>
      <c r="G6" s="475"/>
      <c r="H6" s="479" t="s">
        <v>752</v>
      </c>
      <c r="I6" s="480"/>
      <c r="J6" s="481"/>
      <c r="K6" s="473" t="s">
        <v>759</v>
      </c>
      <c r="L6" s="474"/>
      <c r="M6" s="474"/>
      <c r="N6" s="474"/>
      <c r="O6" s="474"/>
      <c r="P6" s="474"/>
      <c r="Q6" s="474"/>
      <c r="R6" s="476" t="s">
        <v>760</v>
      </c>
      <c r="S6" s="476"/>
      <c r="T6" s="476"/>
      <c r="U6" s="476"/>
      <c r="V6" s="476"/>
      <c r="W6" s="476"/>
      <c r="X6" s="476"/>
      <c r="Y6" s="477"/>
      <c r="Z6" s="500" t="s">
        <v>219</v>
      </c>
      <c r="AA6" s="501"/>
      <c r="AB6" s="502"/>
      <c r="AC6" s="485" t="s">
        <v>220</v>
      </c>
      <c r="AD6" s="486"/>
      <c r="AE6" s="487"/>
      <c r="AF6" s="297" t="s">
        <v>277</v>
      </c>
    </row>
    <row r="7" spans="1:32">
      <c r="A7" s="304" t="s">
        <v>654</v>
      </c>
      <c r="B7" s="471"/>
      <c r="C7" s="471"/>
      <c r="D7" s="467" t="s">
        <v>221</v>
      </c>
      <c r="E7" s="469"/>
      <c r="F7" s="468"/>
      <c r="G7" s="478" t="s">
        <v>564</v>
      </c>
      <c r="H7" s="482"/>
      <c r="I7" s="483"/>
      <c r="J7" s="484"/>
      <c r="K7" s="467" t="s">
        <v>1169</v>
      </c>
      <c r="L7" s="469"/>
      <c r="M7" s="468"/>
      <c r="N7" s="469" t="s">
        <v>1170</v>
      </c>
      <c r="O7" s="468"/>
      <c r="P7" s="467" t="s">
        <v>1171</v>
      </c>
      <c r="Q7" s="469"/>
      <c r="R7" s="469" t="s">
        <v>1172</v>
      </c>
      <c r="S7" s="468"/>
      <c r="T7" s="469" t="s">
        <v>1173</v>
      </c>
      <c r="U7" s="468"/>
      <c r="V7" s="467" t="s">
        <v>1174</v>
      </c>
      <c r="W7" s="468"/>
      <c r="X7" s="467" t="s">
        <v>1175</v>
      </c>
      <c r="Y7" s="468"/>
      <c r="Z7" s="503"/>
      <c r="AA7" s="504"/>
      <c r="AB7" s="505"/>
      <c r="AC7" s="488"/>
      <c r="AD7" s="489"/>
      <c r="AE7" s="490"/>
      <c r="AF7" s="303" t="s">
        <v>654</v>
      </c>
    </row>
    <row r="8" spans="1:32">
      <c r="A8" s="300" t="s">
        <v>552</v>
      </c>
      <c r="B8" s="472"/>
      <c r="C8" s="472"/>
      <c r="D8" s="300" t="s">
        <v>506</v>
      </c>
      <c r="E8" s="296" t="s">
        <v>313</v>
      </c>
      <c r="F8" s="306" t="s">
        <v>314</v>
      </c>
      <c r="G8" s="472"/>
      <c r="H8" s="300" t="s">
        <v>506</v>
      </c>
      <c r="I8" s="299" t="s">
        <v>313</v>
      </c>
      <c r="J8" s="306" t="s">
        <v>314</v>
      </c>
      <c r="K8" s="323" t="s">
        <v>506</v>
      </c>
      <c r="L8" s="323" t="s">
        <v>313</v>
      </c>
      <c r="M8" s="322" t="s">
        <v>314</v>
      </c>
      <c r="N8" s="300" t="s">
        <v>313</v>
      </c>
      <c r="O8" s="296" t="s">
        <v>314</v>
      </c>
      <c r="P8" s="299" t="s">
        <v>313</v>
      </c>
      <c r="Q8" s="310" t="s">
        <v>314</v>
      </c>
      <c r="R8" s="311" t="s">
        <v>313</v>
      </c>
      <c r="S8" s="315" t="s">
        <v>314</v>
      </c>
      <c r="T8" s="300" t="s">
        <v>313</v>
      </c>
      <c r="U8" s="296" t="s">
        <v>314</v>
      </c>
      <c r="V8" s="299" t="s">
        <v>313</v>
      </c>
      <c r="W8" s="306" t="s">
        <v>314</v>
      </c>
      <c r="X8" s="300" t="s">
        <v>313</v>
      </c>
      <c r="Y8" s="296" t="s">
        <v>314</v>
      </c>
      <c r="Z8" s="299" t="s">
        <v>506</v>
      </c>
      <c r="AA8" s="323" t="s">
        <v>313</v>
      </c>
      <c r="AB8" s="323" t="s">
        <v>314</v>
      </c>
      <c r="AC8" s="299" t="s">
        <v>506</v>
      </c>
      <c r="AD8" s="296" t="s">
        <v>313</v>
      </c>
      <c r="AE8" s="296" t="s">
        <v>314</v>
      </c>
      <c r="AF8" s="299" t="s">
        <v>552</v>
      </c>
    </row>
    <row r="9" spans="1:32" ht="18" customHeight="1">
      <c r="A9" s="308" t="s">
        <v>1146</v>
      </c>
      <c r="B9" s="185">
        <v>12</v>
      </c>
      <c r="C9" s="163">
        <v>71</v>
      </c>
      <c r="D9" s="163">
        <v>214</v>
      </c>
      <c r="E9" s="163">
        <v>13</v>
      </c>
      <c r="F9" s="163">
        <v>201</v>
      </c>
      <c r="G9" s="163">
        <v>45</v>
      </c>
      <c r="H9" s="163">
        <v>61</v>
      </c>
      <c r="I9" s="163">
        <v>22</v>
      </c>
      <c r="J9" s="163">
        <v>39</v>
      </c>
      <c r="K9" s="163">
        <v>1750</v>
      </c>
      <c r="L9" s="163">
        <v>853</v>
      </c>
      <c r="M9" s="163">
        <v>897</v>
      </c>
      <c r="N9" s="163">
        <v>30</v>
      </c>
      <c r="O9" s="163">
        <v>26</v>
      </c>
      <c r="P9" s="163">
        <v>70</v>
      </c>
      <c r="Q9" s="163">
        <v>72</v>
      </c>
      <c r="R9" s="163">
        <v>78</v>
      </c>
      <c r="S9" s="163">
        <v>79</v>
      </c>
      <c r="T9" s="163">
        <v>206</v>
      </c>
      <c r="U9" s="163">
        <v>242</v>
      </c>
      <c r="V9" s="163">
        <v>253</v>
      </c>
      <c r="W9" s="163">
        <v>255</v>
      </c>
      <c r="X9" s="163">
        <v>216</v>
      </c>
      <c r="Y9" s="163">
        <v>223</v>
      </c>
      <c r="Z9" s="163">
        <v>1361</v>
      </c>
      <c r="AA9" s="163">
        <v>656</v>
      </c>
      <c r="AB9" s="163">
        <v>705</v>
      </c>
      <c r="AC9" s="163" t="s">
        <v>1147</v>
      </c>
      <c r="AD9" s="163" t="s">
        <v>1147</v>
      </c>
      <c r="AE9" s="163" t="s">
        <v>1147</v>
      </c>
      <c r="AF9" s="29" t="s">
        <v>1144</v>
      </c>
    </row>
    <row r="10" spans="1:32" s="460" customFormat="1" ht="18" customHeight="1">
      <c r="A10" s="459" t="s">
        <v>1145</v>
      </c>
      <c r="B10" s="185">
        <v>19</v>
      </c>
      <c r="C10" s="163">
        <v>101</v>
      </c>
      <c r="D10" s="163">
        <v>385</v>
      </c>
      <c r="E10" s="163">
        <v>18</v>
      </c>
      <c r="F10" s="163">
        <v>367</v>
      </c>
      <c r="G10" s="163">
        <v>86</v>
      </c>
      <c r="H10" s="163">
        <v>102</v>
      </c>
      <c r="I10" s="163">
        <v>27</v>
      </c>
      <c r="J10" s="163">
        <v>75</v>
      </c>
      <c r="K10" s="163">
        <v>2831</v>
      </c>
      <c r="L10" s="163">
        <v>1436</v>
      </c>
      <c r="M10" s="163">
        <v>1395</v>
      </c>
      <c r="N10" s="163">
        <v>46</v>
      </c>
      <c r="O10" s="163">
        <v>54</v>
      </c>
      <c r="P10" s="163">
        <v>148</v>
      </c>
      <c r="Q10" s="163">
        <v>141</v>
      </c>
      <c r="R10" s="163">
        <v>180</v>
      </c>
      <c r="S10" s="163">
        <v>128</v>
      </c>
      <c r="T10" s="163">
        <v>357</v>
      </c>
      <c r="U10" s="163">
        <v>343</v>
      </c>
      <c r="V10" s="163">
        <v>334</v>
      </c>
      <c r="W10" s="163">
        <v>374</v>
      </c>
      <c r="X10" s="163">
        <v>371</v>
      </c>
      <c r="Y10" s="163">
        <v>355</v>
      </c>
      <c r="Z10" s="163">
        <v>955</v>
      </c>
      <c r="AA10" s="163">
        <v>501</v>
      </c>
      <c r="AB10" s="163">
        <v>454</v>
      </c>
      <c r="AC10" s="163">
        <v>534</v>
      </c>
      <c r="AD10" s="163">
        <v>257</v>
      </c>
      <c r="AE10" s="163">
        <v>277</v>
      </c>
      <c r="AF10" s="29" t="s">
        <v>1145</v>
      </c>
    </row>
    <row r="11" spans="1:32" ht="18" customHeight="1">
      <c r="A11" s="308" t="s">
        <v>561</v>
      </c>
      <c r="B11" s="186">
        <v>0</v>
      </c>
      <c r="C11" s="145">
        <v>0</v>
      </c>
      <c r="D11" s="163">
        <f>SUM(E11:F11)</f>
        <v>0</v>
      </c>
      <c r="E11" s="145">
        <v>0</v>
      </c>
      <c r="F11" s="145">
        <v>0</v>
      </c>
      <c r="G11" s="171">
        <v>0</v>
      </c>
      <c r="H11" s="163">
        <f>SUM(I11,J11)</f>
        <v>0</v>
      </c>
      <c r="I11" s="145">
        <v>0</v>
      </c>
      <c r="J11" s="145">
        <v>0</v>
      </c>
      <c r="K11" s="163">
        <f>SUM(L11:M11)</f>
        <v>0</v>
      </c>
      <c r="L11" s="163">
        <v>0</v>
      </c>
      <c r="M11" s="163">
        <v>0</v>
      </c>
      <c r="N11" s="145">
        <v>0</v>
      </c>
      <c r="O11" s="145">
        <v>0</v>
      </c>
      <c r="P11" s="145">
        <v>0</v>
      </c>
      <c r="Q11" s="145">
        <v>0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0</v>
      </c>
      <c r="X11" s="145">
        <v>0</v>
      </c>
      <c r="Y11" s="145">
        <v>0</v>
      </c>
      <c r="Z11" s="163">
        <v>0</v>
      </c>
      <c r="AA11" s="171">
        <v>0</v>
      </c>
      <c r="AB11" s="171">
        <v>0</v>
      </c>
      <c r="AC11" s="163">
        <f>SUM(AD11:AE11)</f>
        <v>0</v>
      </c>
      <c r="AD11" s="171">
        <v>0</v>
      </c>
      <c r="AE11" s="173">
        <v>0</v>
      </c>
      <c r="AF11" s="309" t="s">
        <v>549</v>
      </c>
    </row>
    <row r="12" spans="1:32" ht="18" customHeight="1">
      <c r="A12" s="308" t="s">
        <v>562</v>
      </c>
      <c r="B12" s="186">
        <v>0</v>
      </c>
      <c r="C12" s="145">
        <v>0</v>
      </c>
      <c r="D12" s="163">
        <f>SUM(E12:F12)</f>
        <v>0</v>
      </c>
      <c r="E12" s="171">
        <v>0</v>
      </c>
      <c r="F12" s="171">
        <v>0</v>
      </c>
      <c r="G12" s="171">
        <v>0</v>
      </c>
      <c r="H12" s="163">
        <f>SUM(I12,J12)</f>
        <v>0</v>
      </c>
      <c r="I12" s="145" t="s">
        <v>560</v>
      </c>
      <c r="J12" s="145" t="s">
        <v>560</v>
      </c>
      <c r="K12" s="163">
        <f>SUM(L12:M12)</f>
        <v>0</v>
      </c>
      <c r="L12" s="163">
        <v>0</v>
      </c>
      <c r="M12" s="163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T12" s="145">
        <v>0</v>
      </c>
      <c r="U12" s="145">
        <v>0</v>
      </c>
      <c r="V12" s="145">
        <v>0</v>
      </c>
      <c r="W12" s="145">
        <v>0</v>
      </c>
      <c r="X12" s="145">
        <v>0</v>
      </c>
      <c r="Y12" s="145">
        <v>0</v>
      </c>
      <c r="Z12" s="163">
        <v>0</v>
      </c>
      <c r="AA12" s="171">
        <v>0</v>
      </c>
      <c r="AB12" s="171">
        <v>0</v>
      </c>
      <c r="AC12" s="163">
        <f>SUM(AD12:AE12)</f>
        <v>0</v>
      </c>
      <c r="AD12" s="171">
        <v>0</v>
      </c>
      <c r="AE12" s="173">
        <v>0</v>
      </c>
      <c r="AF12" s="309" t="s">
        <v>550</v>
      </c>
    </row>
    <row r="13" spans="1:32" ht="18" customHeight="1" thickBot="1">
      <c r="A13" s="308" t="s">
        <v>563</v>
      </c>
      <c r="B13" s="186">
        <v>19</v>
      </c>
      <c r="C13" s="145">
        <v>101</v>
      </c>
      <c r="D13" s="163">
        <v>385</v>
      </c>
      <c r="E13" s="145">
        <v>18</v>
      </c>
      <c r="F13" s="145">
        <v>367</v>
      </c>
      <c r="G13" s="171">
        <v>86</v>
      </c>
      <c r="H13" s="163">
        <v>102</v>
      </c>
      <c r="I13" s="145">
        <v>27</v>
      </c>
      <c r="J13" s="145">
        <v>75</v>
      </c>
      <c r="K13" s="163">
        <v>2831</v>
      </c>
      <c r="L13" s="163">
        <v>1436</v>
      </c>
      <c r="M13" s="163">
        <v>1395</v>
      </c>
      <c r="N13" s="180">
        <v>46</v>
      </c>
      <c r="O13" s="180">
        <v>54</v>
      </c>
      <c r="P13" s="180">
        <v>148</v>
      </c>
      <c r="Q13" s="180">
        <v>141</v>
      </c>
      <c r="R13" s="180">
        <v>180</v>
      </c>
      <c r="S13" s="180">
        <v>128</v>
      </c>
      <c r="T13" s="180">
        <v>357</v>
      </c>
      <c r="U13" s="180">
        <v>343</v>
      </c>
      <c r="V13" s="180">
        <v>334</v>
      </c>
      <c r="W13" s="180">
        <v>374</v>
      </c>
      <c r="X13" s="180">
        <v>371</v>
      </c>
      <c r="Y13" s="180">
        <v>355</v>
      </c>
      <c r="Z13" s="307">
        <v>955</v>
      </c>
      <c r="AA13" s="181">
        <v>501</v>
      </c>
      <c r="AB13" s="181">
        <v>454</v>
      </c>
      <c r="AC13" s="307">
        <v>534</v>
      </c>
      <c r="AD13" s="181">
        <v>257</v>
      </c>
      <c r="AE13" s="187">
        <v>277</v>
      </c>
      <c r="AF13" s="301" t="s">
        <v>551</v>
      </c>
    </row>
    <row r="14" spans="1:32" ht="13.5" customHeight="1">
      <c r="A14" s="466" t="s">
        <v>1102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</row>
  </sheetData>
  <mergeCells count="22">
    <mergeCell ref="V7:W7"/>
    <mergeCell ref="X7:Y7"/>
    <mergeCell ref="R7:S7"/>
    <mergeCell ref="P7:Q7"/>
    <mergeCell ref="A5:M5"/>
    <mergeCell ref="K6:Q6"/>
    <mergeCell ref="A2:Q2"/>
    <mergeCell ref="R2:AF2"/>
    <mergeCell ref="A14:M14"/>
    <mergeCell ref="D7:F7"/>
    <mergeCell ref="G7:G8"/>
    <mergeCell ref="K7:M7"/>
    <mergeCell ref="N7:O7"/>
    <mergeCell ref="R6:Y6"/>
    <mergeCell ref="T5:AF5"/>
    <mergeCell ref="B6:B8"/>
    <mergeCell ref="C6:C8"/>
    <mergeCell ref="D6:G6"/>
    <mergeCell ref="H6:J7"/>
    <mergeCell ref="Z6:AB7"/>
    <mergeCell ref="AC6:AE7"/>
    <mergeCell ref="T7:U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1:K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zoomScaleNormal="100" zoomScaleSheetLayoutView="100" workbookViewId="0">
      <selection activeCell="B1" sqref="B1:N1"/>
    </sheetView>
  </sheetViews>
  <sheetFormatPr defaultColWidth="1.375" defaultRowHeight="10.5"/>
  <cols>
    <col min="1" max="1" width="1" style="8" customWidth="1"/>
    <col min="2" max="2" width="8.5" style="8" customWidth="1"/>
    <col min="3" max="3" width="4.75" style="8" bestFit="1" customWidth="1"/>
    <col min="4" max="4" width="7.25" style="8" bestFit="1" customWidth="1"/>
    <col min="5" max="12" width="7.625" style="8" customWidth="1"/>
    <col min="13" max="13" width="7.75" style="8" customWidth="1"/>
    <col min="14" max="14" width="6.25" style="8" customWidth="1"/>
    <col min="15" max="16384" width="1.375" style="8"/>
  </cols>
  <sheetData>
    <row r="1" spans="1:14" ht="17.25" customHeight="1">
      <c r="B1" s="586" t="s">
        <v>1159</v>
      </c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</row>
    <row r="2" spans="1:14" s="9" customFormat="1" ht="7.5" customHeight="1">
      <c r="B2" s="5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9" customFormat="1" ht="13.5" customHeight="1">
      <c r="B3" s="1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s="9" customFormat="1" ht="13.5">
      <c r="B4" s="568" t="s">
        <v>5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</row>
    <row r="5" spans="1:14" ht="11.25" customHeight="1" thickBot="1">
      <c r="N5" s="62" t="s">
        <v>6</v>
      </c>
    </row>
    <row r="6" spans="1:14" ht="11.25" customHeight="1">
      <c r="B6" s="475" t="s">
        <v>660</v>
      </c>
      <c r="C6" s="673" t="s">
        <v>46</v>
      </c>
      <c r="D6" s="679" t="s">
        <v>8</v>
      </c>
      <c r="E6" s="680" t="s">
        <v>9</v>
      </c>
      <c r="F6" s="681"/>
      <c r="G6" s="681"/>
      <c r="H6" s="681"/>
      <c r="I6" s="681"/>
      <c r="J6" s="681"/>
      <c r="K6" s="681"/>
      <c r="L6" s="687"/>
      <c r="M6" s="698" t="s">
        <v>47</v>
      </c>
      <c r="N6" s="676" t="s">
        <v>10</v>
      </c>
    </row>
    <row r="7" spans="1:14" ht="11.25" customHeight="1">
      <c r="B7" s="490"/>
      <c r="C7" s="674"/>
      <c r="D7" s="674"/>
      <c r="E7" s="668" t="s">
        <v>508</v>
      </c>
      <c r="F7" s="670"/>
      <c r="G7" s="668" t="s">
        <v>11</v>
      </c>
      <c r="H7" s="670"/>
      <c r="I7" s="668" t="s">
        <v>12</v>
      </c>
      <c r="J7" s="670"/>
      <c r="K7" s="668" t="s">
        <v>30</v>
      </c>
      <c r="L7" s="670"/>
      <c r="M7" s="699"/>
      <c r="N7" s="677"/>
    </row>
    <row r="8" spans="1:14" ht="11.25" customHeight="1">
      <c r="B8" s="468"/>
      <c r="C8" s="675"/>
      <c r="D8" s="675"/>
      <c r="E8" s="169" t="s">
        <v>13</v>
      </c>
      <c r="F8" s="169" t="s">
        <v>14</v>
      </c>
      <c r="G8" s="169" t="s">
        <v>13</v>
      </c>
      <c r="H8" s="169" t="s">
        <v>14</v>
      </c>
      <c r="I8" s="169" t="s">
        <v>13</v>
      </c>
      <c r="J8" s="169" t="s">
        <v>14</v>
      </c>
      <c r="K8" s="168" t="s">
        <v>13</v>
      </c>
      <c r="L8" s="169" t="s">
        <v>14</v>
      </c>
      <c r="M8" s="559"/>
      <c r="N8" s="678"/>
    </row>
    <row r="9" spans="1:14" ht="5.25" customHeight="1">
      <c r="B9" s="17"/>
      <c r="C9" s="212"/>
      <c r="D9" s="214"/>
      <c r="E9" s="215"/>
      <c r="F9" s="215"/>
      <c r="G9" s="215"/>
      <c r="H9" s="215"/>
      <c r="I9" s="215"/>
      <c r="J9" s="215"/>
      <c r="K9" s="215"/>
      <c r="L9" s="215"/>
      <c r="M9" s="215"/>
      <c r="N9" s="216"/>
    </row>
    <row r="10" spans="1:14" ht="11.25" customHeight="1">
      <c r="A10" s="696" t="s">
        <v>976</v>
      </c>
      <c r="B10" s="697"/>
      <c r="C10" s="174">
        <v>340</v>
      </c>
      <c r="D10" s="176">
        <v>52267</v>
      </c>
      <c r="E10" s="176">
        <v>8145</v>
      </c>
      <c r="F10" s="176">
        <v>476</v>
      </c>
      <c r="G10" s="176">
        <v>584</v>
      </c>
      <c r="H10" s="176">
        <v>93</v>
      </c>
      <c r="I10" s="176">
        <v>717</v>
      </c>
      <c r="J10" s="176">
        <v>0</v>
      </c>
      <c r="K10" s="176">
        <v>475</v>
      </c>
      <c r="L10" s="176">
        <v>69</v>
      </c>
      <c r="M10" s="176">
        <v>28261</v>
      </c>
      <c r="N10" s="176">
        <v>13447</v>
      </c>
    </row>
    <row r="11" spans="1:14" ht="11.25" customHeight="1">
      <c r="B11" s="16" t="s">
        <v>734</v>
      </c>
      <c r="C11" s="200">
        <v>340</v>
      </c>
      <c r="D11" s="177">
        <v>57496</v>
      </c>
      <c r="E11" s="177">
        <v>6998</v>
      </c>
      <c r="F11" s="177">
        <v>205</v>
      </c>
      <c r="G11" s="177">
        <v>539</v>
      </c>
      <c r="H11" s="177">
        <v>199</v>
      </c>
      <c r="I11" s="177">
        <v>644</v>
      </c>
      <c r="J11" s="177">
        <v>269</v>
      </c>
      <c r="K11" s="177">
        <v>481</v>
      </c>
      <c r="L11" s="177">
        <v>57</v>
      </c>
      <c r="M11" s="177">
        <v>34980</v>
      </c>
      <c r="N11" s="177">
        <v>13124</v>
      </c>
    </row>
    <row r="12" spans="1:14" ht="11.25" customHeight="1">
      <c r="B12" s="16" t="s">
        <v>977</v>
      </c>
      <c r="C12" s="200">
        <v>340</v>
      </c>
      <c r="D12" s="177">
        <v>58148</v>
      </c>
      <c r="E12" s="177">
        <v>7146</v>
      </c>
      <c r="F12" s="177">
        <v>274</v>
      </c>
      <c r="G12" s="177">
        <v>485</v>
      </c>
      <c r="H12" s="177">
        <v>96</v>
      </c>
      <c r="I12" s="177">
        <v>462</v>
      </c>
      <c r="J12" s="177">
        <v>182</v>
      </c>
      <c r="K12" s="177">
        <v>725</v>
      </c>
      <c r="L12" s="177">
        <v>60</v>
      </c>
      <c r="M12" s="177">
        <v>27134</v>
      </c>
      <c r="N12" s="177">
        <v>21584</v>
      </c>
    </row>
    <row r="13" spans="1:14" ht="11.25" customHeight="1">
      <c r="B13" s="16" t="s">
        <v>736</v>
      </c>
      <c r="C13" s="200">
        <v>339</v>
      </c>
      <c r="D13" s="177">
        <v>64473</v>
      </c>
      <c r="E13" s="177">
        <v>9185</v>
      </c>
      <c r="F13" s="177">
        <v>327</v>
      </c>
      <c r="G13" s="177">
        <v>594</v>
      </c>
      <c r="H13" s="177">
        <v>194</v>
      </c>
      <c r="I13" s="177">
        <v>840</v>
      </c>
      <c r="J13" s="177">
        <v>110</v>
      </c>
      <c r="K13" s="177">
        <v>699</v>
      </c>
      <c r="L13" s="177">
        <v>99</v>
      </c>
      <c r="M13" s="177">
        <v>36694</v>
      </c>
      <c r="N13" s="177">
        <v>15731</v>
      </c>
    </row>
    <row r="14" spans="1:14" ht="11.25" customHeight="1">
      <c r="B14" s="16" t="s">
        <v>978</v>
      </c>
      <c r="C14" s="200">
        <f t="shared" ref="C14:N14" si="0">SUM(C16:C27)</f>
        <v>342</v>
      </c>
      <c r="D14" s="177">
        <f t="shared" si="0"/>
        <v>55056</v>
      </c>
      <c r="E14" s="177">
        <f t="shared" si="0"/>
        <v>13154</v>
      </c>
      <c r="F14" s="177">
        <f t="shared" si="0"/>
        <v>361</v>
      </c>
      <c r="G14" s="177">
        <f t="shared" si="0"/>
        <v>942</v>
      </c>
      <c r="H14" s="177">
        <f t="shared" si="0"/>
        <v>105</v>
      </c>
      <c r="I14" s="177">
        <f t="shared" si="0"/>
        <v>925</v>
      </c>
      <c r="J14" s="177">
        <f t="shared" si="0"/>
        <v>73</v>
      </c>
      <c r="K14" s="177">
        <f t="shared" si="0"/>
        <v>1173</v>
      </c>
      <c r="L14" s="177">
        <f t="shared" si="0"/>
        <v>164</v>
      </c>
      <c r="M14" s="177">
        <f t="shared" si="0"/>
        <v>19685</v>
      </c>
      <c r="N14" s="177">
        <f t="shared" si="0"/>
        <v>18474</v>
      </c>
    </row>
    <row r="15" spans="1:14" ht="6" customHeight="1">
      <c r="B15" s="16"/>
      <c r="C15" s="201"/>
      <c r="D15" s="202"/>
      <c r="E15" s="172"/>
      <c r="F15" s="172"/>
      <c r="G15" s="172"/>
      <c r="H15" s="172"/>
      <c r="I15" s="172"/>
      <c r="J15" s="172"/>
      <c r="K15" s="172"/>
      <c r="L15" s="172"/>
      <c r="M15" s="172"/>
      <c r="N15" s="165"/>
    </row>
    <row r="16" spans="1:14" ht="11.25" customHeight="1">
      <c r="B16" s="208" t="s">
        <v>979</v>
      </c>
      <c r="C16" s="201">
        <v>29</v>
      </c>
      <c r="D16" s="202">
        <v>4806</v>
      </c>
      <c r="E16" s="172">
        <v>719</v>
      </c>
      <c r="F16" s="172">
        <v>9</v>
      </c>
      <c r="G16" s="172">
        <v>24</v>
      </c>
      <c r="H16" s="172">
        <v>0</v>
      </c>
      <c r="I16" s="172">
        <v>29</v>
      </c>
      <c r="J16" s="172">
        <v>0</v>
      </c>
      <c r="K16" s="172">
        <v>84</v>
      </c>
      <c r="L16" s="172">
        <v>19</v>
      </c>
      <c r="M16" s="172">
        <v>1979</v>
      </c>
      <c r="N16" s="165">
        <v>1943</v>
      </c>
    </row>
    <row r="17" spans="2:14" ht="11.25" customHeight="1">
      <c r="B17" s="16" t="s">
        <v>15</v>
      </c>
      <c r="C17" s="201">
        <v>30</v>
      </c>
      <c r="D17" s="202">
        <v>12175</v>
      </c>
      <c r="E17" s="172">
        <v>1629</v>
      </c>
      <c r="F17" s="172">
        <v>0</v>
      </c>
      <c r="G17" s="172">
        <v>65</v>
      </c>
      <c r="H17" s="172">
        <v>0</v>
      </c>
      <c r="I17" s="172">
        <v>139</v>
      </c>
      <c r="J17" s="172">
        <v>16</v>
      </c>
      <c r="K17" s="172">
        <v>135</v>
      </c>
      <c r="L17" s="172">
        <v>0</v>
      </c>
      <c r="M17" s="172">
        <v>7177</v>
      </c>
      <c r="N17" s="165">
        <v>3014</v>
      </c>
    </row>
    <row r="18" spans="2:14" ht="11.25" customHeight="1">
      <c r="B18" s="16" t="s">
        <v>16</v>
      </c>
      <c r="C18" s="201">
        <v>28</v>
      </c>
      <c r="D18" s="202">
        <v>3183</v>
      </c>
      <c r="E18" s="172">
        <v>1022</v>
      </c>
      <c r="F18" s="172">
        <v>0</v>
      </c>
      <c r="G18" s="172">
        <v>50</v>
      </c>
      <c r="H18" s="172">
        <v>0</v>
      </c>
      <c r="I18" s="172">
        <v>53</v>
      </c>
      <c r="J18" s="172" t="s">
        <v>523</v>
      </c>
      <c r="K18" s="172">
        <v>113</v>
      </c>
      <c r="L18" s="172">
        <v>0</v>
      </c>
      <c r="M18" s="172">
        <v>782</v>
      </c>
      <c r="N18" s="165">
        <v>1163</v>
      </c>
    </row>
    <row r="19" spans="2:14" ht="11.25" customHeight="1">
      <c r="B19" s="16" t="s">
        <v>17</v>
      </c>
      <c r="C19" s="201">
        <v>30</v>
      </c>
      <c r="D19" s="202">
        <v>3863</v>
      </c>
      <c r="E19" s="172">
        <v>1118</v>
      </c>
      <c r="F19" s="172">
        <v>32</v>
      </c>
      <c r="G19" s="172">
        <v>56</v>
      </c>
      <c r="H19" s="172" t="s">
        <v>738</v>
      </c>
      <c r="I19" s="172">
        <v>59</v>
      </c>
      <c r="J19" s="172">
        <v>1</v>
      </c>
      <c r="K19" s="172">
        <v>73</v>
      </c>
      <c r="L19" s="172">
        <v>0</v>
      </c>
      <c r="M19" s="172">
        <v>935</v>
      </c>
      <c r="N19" s="165">
        <v>1589</v>
      </c>
    </row>
    <row r="20" spans="2:14" ht="11.25" customHeight="1">
      <c r="B20" s="16" t="s">
        <v>18</v>
      </c>
      <c r="C20" s="201">
        <v>30</v>
      </c>
      <c r="D20" s="202">
        <v>4192</v>
      </c>
      <c r="E20" s="172">
        <v>1135</v>
      </c>
      <c r="F20" s="172">
        <v>93</v>
      </c>
      <c r="G20" s="172">
        <v>104</v>
      </c>
      <c r="H20" s="172" t="s">
        <v>523</v>
      </c>
      <c r="I20" s="172">
        <v>160</v>
      </c>
      <c r="J20" s="172">
        <v>2</v>
      </c>
      <c r="K20" s="172">
        <v>28</v>
      </c>
      <c r="L20" s="172">
        <v>1</v>
      </c>
      <c r="M20" s="172">
        <v>1612</v>
      </c>
      <c r="N20" s="165">
        <v>1057</v>
      </c>
    </row>
    <row r="21" spans="2:14" ht="11.25" customHeight="1">
      <c r="B21" s="16" t="s">
        <v>19</v>
      </c>
      <c r="C21" s="201">
        <v>28</v>
      </c>
      <c r="D21" s="202">
        <v>2692</v>
      </c>
      <c r="E21" s="172">
        <v>1192</v>
      </c>
      <c r="F21" s="172">
        <v>24</v>
      </c>
      <c r="G21" s="172">
        <v>168</v>
      </c>
      <c r="H21" s="172">
        <v>34</v>
      </c>
      <c r="I21" s="172">
        <v>58</v>
      </c>
      <c r="J21" s="172" t="s">
        <v>523</v>
      </c>
      <c r="K21" s="172">
        <v>124</v>
      </c>
      <c r="L21" s="172" t="s">
        <v>737</v>
      </c>
      <c r="M21" s="172" t="s">
        <v>737</v>
      </c>
      <c r="N21" s="165">
        <v>1092</v>
      </c>
    </row>
    <row r="22" spans="2:14" ht="11.25" customHeight="1">
      <c r="B22" s="16" t="s">
        <v>20</v>
      </c>
      <c r="C22" s="201">
        <v>29</v>
      </c>
      <c r="D22" s="202">
        <v>3315</v>
      </c>
      <c r="E22" s="172">
        <v>943</v>
      </c>
      <c r="F22" s="172">
        <v>59</v>
      </c>
      <c r="G22" s="172">
        <v>45</v>
      </c>
      <c r="H22" s="172">
        <v>26</v>
      </c>
      <c r="I22" s="172">
        <v>89</v>
      </c>
      <c r="J22" s="172">
        <v>36</v>
      </c>
      <c r="K22" s="172">
        <v>137</v>
      </c>
      <c r="L22" s="172">
        <v>115</v>
      </c>
      <c r="M22" s="172">
        <v>865</v>
      </c>
      <c r="N22" s="165">
        <v>1000</v>
      </c>
    </row>
    <row r="23" spans="2:14" ht="11.25" customHeight="1">
      <c r="B23" s="16" t="s">
        <v>21</v>
      </c>
      <c r="C23" s="201">
        <v>28</v>
      </c>
      <c r="D23" s="202">
        <v>4541</v>
      </c>
      <c r="E23" s="172">
        <v>751</v>
      </c>
      <c r="F23" s="172">
        <v>59</v>
      </c>
      <c r="G23" s="172">
        <v>44</v>
      </c>
      <c r="H23" s="172" t="s">
        <v>738</v>
      </c>
      <c r="I23" s="172">
        <v>126</v>
      </c>
      <c r="J23" s="172">
        <v>0</v>
      </c>
      <c r="K23" s="172">
        <v>90</v>
      </c>
      <c r="L23" s="172" t="s">
        <v>523</v>
      </c>
      <c r="M23" s="172">
        <v>2543</v>
      </c>
      <c r="N23" s="165">
        <v>928</v>
      </c>
    </row>
    <row r="24" spans="2:14" ht="11.25" customHeight="1">
      <c r="B24" s="16" t="s">
        <v>22</v>
      </c>
      <c r="C24" s="201">
        <v>26</v>
      </c>
      <c r="D24" s="202">
        <v>3619</v>
      </c>
      <c r="E24" s="165">
        <v>882</v>
      </c>
      <c r="F24" s="172" t="s">
        <v>737</v>
      </c>
      <c r="G24" s="172">
        <v>60</v>
      </c>
      <c r="H24" s="172">
        <v>0</v>
      </c>
      <c r="I24" s="172">
        <v>61</v>
      </c>
      <c r="J24" s="172" t="s">
        <v>737</v>
      </c>
      <c r="K24" s="172">
        <v>105</v>
      </c>
      <c r="L24" s="172">
        <v>22</v>
      </c>
      <c r="M24" s="172">
        <v>1156</v>
      </c>
      <c r="N24" s="165">
        <v>1333</v>
      </c>
    </row>
    <row r="25" spans="2:14" ht="11.25" customHeight="1">
      <c r="B25" s="16" t="s">
        <v>980</v>
      </c>
      <c r="C25" s="201">
        <v>28</v>
      </c>
      <c r="D25" s="202">
        <v>4781</v>
      </c>
      <c r="E25" s="172">
        <v>1186</v>
      </c>
      <c r="F25" s="172">
        <v>47</v>
      </c>
      <c r="G25" s="172">
        <v>69</v>
      </c>
      <c r="H25" s="172">
        <v>37</v>
      </c>
      <c r="I25" s="172">
        <v>36</v>
      </c>
      <c r="J25" s="172" t="s">
        <v>523</v>
      </c>
      <c r="K25" s="172">
        <v>89</v>
      </c>
      <c r="L25" s="172">
        <v>0</v>
      </c>
      <c r="M25" s="172">
        <v>610</v>
      </c>
      <c r="N25" s="165">
        <v>2707</v>
      </c>
    </row>
    <row r="26" spans="2:14" ht="11.25" customHeight="1">
      <c r="B26" s="16" t="s">
        <v>23</v>
      </c>
      <c r="C26" s="201">
        <v>27</v>
      </c>
      <c r="D26" s="202">
        <v>4632</v>
      </c>
      <c r="E26" s="172">
        <v>1800</v>
      </c>
      <c r="F26" s="172">
        <v>0</v>
      </c>
      <c r="G26" s="172">
        <v>137</v>
      </c>
      <c r="H26" s="172">
        <v>0</v>
      </c>
      <c r="I26" s="172">
        <v>42</v>
      </c>
      <c r="J26" s="172" t="s">
        <v>737</v>
      </c>
      <c r="K26" s="172">
        <v>140</v>
      </c>
      <c r="L26" s="172">
        <v>0</v>
      </c>
      <c r="M26" s="172">
        <v>1087</v>
      </c>
      <c r="N26" s="165">
        <v>1426</v>
      </c>
    </row>
    <row r="27" spans="2:14" ht="11.25" customHeight="1">
      <c r="B27" s="16" t="s">
        <v>24</v>
      </c>
      <c r="C27" s="201">
        <v>29</v>
      </c>
      <c r="D27" s="202">
        <v>3257</v>
      </c>
      <c r="E27" s="172">
        <v>777</v>
      </c>
      <c r="F27" s="172">
        <v>38</v>
      </c>
      <c r="G27" s="172">
        <v>120</v>
      </c>
      <c r="H27" s="172">
        <v>8</v>
      </c>
      <c r="I27" s="172">
        <v>73</v>
      </c>
      <c r="J27" s="172">
        <v>18</v>
      </c>
      <c r="K27" s="172">
        <v>55</v>
      </c>
      <c r="L27" s="172">
        <v>7</v>
      </c>
      <c r="M27" s="172">
        <v>939</v>
      </c>
      <c r="N27" s="165">
        <v>1222</v>
      </c>
    </row>
    <row r="28" spans="2:14" ht="5.25" customHeight="1" thickBot="1">
      <c r="B28" s="3"/>
      <c r="C28" s="204"/>
      <c r="D28" s="209"/>
      <c r="E28" s="181"/>
      <c r="F28" s="181"/>
      <c r="G28" s="181"/>
      <c r="H28" s="181"/>
      <c r="I28" s="181"/>
      <c r="J28" s="181"/>
      <c r="K28" s="181"/>
      <c r="L28" s="181"/>
      <c r="M28" s="181"/>
      <c r="N28" s="180"/>
    </row>
    <row r="29" spans="2:14" ht="11.25" customHeight="1">
      <c r="B29" s="695" t="s">
        <v>25</v>
      </c>
      <c r="C29" s="695"/>
      <c r="D29" s="695"/>
      <c r="E29" s="197" t="s">
        <v>619</v>
      </c>
      <c r="F29" s="198" t="s">
        <v>689</v>
      </c>
      <c r="G29" s="196"/>
      <c r="H29" s="196"/>
      <c r="I29" s="239"/>
      <c r="J29" s="236"/>
      <c r="K29" s="236"/>
      <c r="L29" s="236"/>
      <c r="M29" s="236"/>
      <c r="N29" s="236"/>
    </row>
  </sheetData>
  <mergeCells count="14">
    <mergeCell ref="B29:D29"/>
    <mergeCell ref="A10:B10"/>
    <mergeCell ref="M6:M8"/>
    <mergeCell ref="I7:J7"/>
    <mergeCell ref="B1:N1"/>
    <mergeCell ref="B6:B8"/>
    <mergeCell ref="C6:C8"/>
    <mergeCell ref="N6:N8"/>
    <mergeCell ref="B4:N4"/>
    <mergeCell ref="E7:F7"/>
    <mergeCell ref="D6:D8"/>
    <mergeCell ref="G7:H7"/>
    <mergeCell ref="K7:L7"/>
    <mergeCell ref="E6:L6"/>
  </mergeCells>
  <phoneticPr fontId="2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workbookViewId="0">
      <selection sqref="A1:H1"/>
    </sheetView>
  </sheetViews>
  <sheetFormatPr defaultColWidth="1.375" defaultRowHeight="10.5"/>
  <cols>
    <col min="1" max="1" width="0.875" style="8" customWidth="1"/>
    <col min="2" max="2" width="26.25" style="8" customWidth="1"/>
    <col min="3" max="3" width="1.875" style="8" customWidth="1"/>
    <col min="4" max="8" width="13.5" style="8" customWidth="1"/>
    <col min="9" max="16384" width="1.375" style="8"/>
  </cols>
  <sheetData>
    <row r="1" spans="1:8" s="9" customFormat="1" ht="13.5">
      <c r="A1" s="568" t="s">
        <v>26</v>
      </c>
      <c r="B1" s="700"/>
      <c r="C1" s="700"/>
      <c r="D1" s="700"/>
      <c r="E1" s="700"/>
      <c r="F1" s="700"/>
      <c r="G1" s="700"/>
      <c r="H1" s="700"/>
    </row>
    <row r="2" spans="1:8" ht="11.25" customHeight="1" thickBot="1">
      <c r="H2" s="62" t="s">
        <v>6</v>
      </c>
    </row>
    <row r="3" spans="1:8" ht="17.25" customHeight="1">
      <c r="A3" s="601" t="s">
        <v>27</v>
      </c>
      <c r="B3" s="701"/>
      <c r="C3" s="702"/>
      <c r="D3" s="679" t="s">
        <v>7</v>
      </c>
      <c r="E3" s="602" t="s">
        <v>8</v>
      </c>
      <c r="F3" s="680" t="s">
        <v>9</v>
      </c>
      <c r="G3" s="705"/>
      <c r="H3" s="676" t="s">
        <v>10</v>
      </c>
    </row>
    <row r="4" spans="1:8" ht="16.5" customHeight="1">
      <c r="A4" s="703"/>
      <c r="B4" s="703"/>
      <c r="C4" s="704"/>
      <c r="D4" s="675"/>
      <c r="E4" s="604"/>
      <c r="F4" s="195" t="s">
        <v>13</v>
      </c>
      <c r="G4" s="195" t="s">
        <v>14</v>
      </c>
      <c r="H4" s="678"/>
    </row>
    <row r="5" spans="1:8" ht="5.25" customHeight="1">
      <c r="A5" s="63"/>
      <c r="B5" s="63"/>
      <c r="C5" s="17"/>
      <c r="D5" s="212"/>
      <c r="E5" s="214"/>
      <c r="F5" s="215"/>
      <c r="G5" s="215"/>
      <c r="H5" s="216"/>
    </row>
    <row r="6" spans="1:8" ht="11.25" customHeight="1">
      <c r="A6" s="30"/>
      <c r="B6" s="30" t="s">
        <v>981</v>
      </c>
      <c r="C6" s="16"/>
      <c r="D6" s="174">
        <v>286</v>
      </c>
      <c r="E6" s="176">
        <v>94298</v>
      </c>
      <c r="F6" s="247">
        <v>65235</v>
      </c>
      <c r="G6" s="247">
        <v>934</v>
      </c>
      <c r="H6" s="176">
        <v>28129</v>
      </c>
    </row>
    <row r="7" spans="1:8" ht="11.25" customHeight="1">
      <c r="A7" s="167"/>
      <c r="B7" s="30" t="s">
        <v>739</v>
      </c>
      <c r="C7" s="207"/>
      <c r="D7" s="200">
        <v>273</v>
      </c>
      <c r="E7" s="177">
        <v>147175</v>
      </c>
      <c r="F7" s="247">
        <v>114394</v>
      </c>
      <c r="G7" s="247">
        <v>2445</v>
      </c>
      <c r="H7" s="177">
        <v>30336</v>
      </c>
    </row>
    <row r="8" spans="1:8" ht="11.25" customHeight="1">
      <c r="A8" s="167"/>
      <c r="B8" s="30" t="s">
        <v>740</v>
      </c>
      <c r="C8" s="207"/>
      <c r="D8" s="200">
        <v>272</v>
      </c>
      <c r="E8" s="177">
        <v>160916</v>
      </c>
      <c r="F8" s="247">
        <v>131678</v>
      </c>
      <c r="G8" s="247">
        <v>1459</v>
      </c>
      <c r="H8" s="177">
        <v>27779</v>
      </c>
    </row>
    <row r="9" spans="1:8" ht="11.25" customHeight="1">
      <c r="A9" s="167"/>
      <c r="B9" s="30" t="s">
        <v>741</v>
      </c>
      <c r="C9" s="207"/>
      <c r="D9" s="200">
        <v>257</v>
      </c>
      <c r="E9" s="177">
        <v>128633</v>
      </c>
      <c r="F9" s="247">
        <v>102897</v>
      </c>
      <c r="G9" s="247">
        <v>1731</v>
      </c>
      <c r="H9" s="177">
        <v>24005</v>
      </c>
    </row>
    <row r="10" spans="1:8" ht="11.25" customHeight="1">
      <c r="A10" s="167"/>
      <c r="B10" s="30" t="s">
        <v>982</v>
      </c>
      <c r="C10" s="207"/>
      <c r="D10" s="200">
        <f>SUM(D12:D17)</f>
        <v>276</v>
      </c>
      <c r="E10" s="177">
        <f>SUM(E12:E17)</f>
        <v>101473</v>
      </c>
      <c r="F10" s="177">
        <f>SUM(F12:F17)</f>
        <v>75532</v>
      </c>
      <c r="G10" s="177">
        <f>SUM(G12:G17)</f>
        <v>720</v>
      </c>
      <c r="H10" s="177">
        <f>SUM(H12:H17)</f>
        <v>25221</v>
      </c>
    </row>
    <row r="11" spans="1:8" ht="5.25" customHeight="1">
      <c r="A11" s="30"/>
      <c r="B11" s="30"/>
      <c r="C11" s="16"/>
      <c r="D11" s="201"/>
      <c r="E11" s="202"/>
      <c r="F11" s="172"/>
      <c r="G11" s="172"/>
      <c r="H11" s="165"/>
    </row>
    <row r="12" spans="1:8" ht="22.5" customHeight="1">
      <c r="A12" s="205"/>
      <c r="B12" s="205" t="s">
        <v>983</v>
      </c>
      <c r="C12" s="226"/>
      <c r="D12" s="201">
        <v>59</v>
      </c>
      <c r="E12" s="202">
        <v>45855</v>
      </c>
      <c r="F12" s="172">
        <v>36495</v>
      </c>
      <c r="G12" s="172">
        <v>321</v>
      </c>
      <c r="H12" s="165">
        <v>9039</v>
      </c>
    </row>
    <row r="13" spans="1:8" ht="22.5" customHeight="1">
      <c r="A13" s="206"/>
      <c r="B13" s="206" t="s">
        <v>984</v>
      </c>
      <c r="C13" s="227"/>
      <c r="D13" s="201">
        <v>41</v>
      </c>
      <c r="E13" s="202">
        <v>4475</v>
      </c>
      <c r="F13" s="172">
        <v>2149</v>
      </c>
      <c r="G13" s="172">
        <v>72</v>
      </c>
      <c r="H13" s="165">
        <v>2254</v>
      </c>
    </row>
    <row r="14" spans="1:8" ht="22.5" customHeight="1">
      <c r="A14" s="206"/>
      <c r="B14" s="206" t="s">
        <v>985</v>
      </c>
      <c r="C14" s="227"/>
      <c r="D14" s="201">
        <v>37</v>
      </c>
      <c r="E14" s="202">
        <v>17205</v>
      </c>
      <c r="F14" s="172">
        <v>13408</v>
      </c>
      <c r="G14" s="172">
        <v>86</v>
      </c>
      <c r="H14" s="165">
        <v>3711</v>
      </c>
    </row>
    <row r="15" spans="1:8" ht="22.5" customHeight="1">
      <c r="A15" s="206"/>
      <c r="B15" s="205" t="s">
        <v>992</v>
      </c>
      <c r="C15" s="227"/>
      <c r="D15" s="201">
        <v>54</v>
      </c>
      <c r="E15" s="202">
        <v>24019</v>
      </c>
      <c r="F15" s="172">
        <v>18985</v>
      </c>
      <c r="G15" s="172">
        <v>142</v>
      </c>
      <c r="H15" s="165">
        <v>4892</v>
      </c>
    </row>
    <row r="16" spans="1:8" ht="22.5" customHeight="1">
      <c r="A16" s="206"/>
      <c r="B16" s="206" t="s">
        <v>986</v>
      </c>
      <c r="C16" s="227"/>
      <c r="D16" s="201">
        <v>43</v>
      </c>
      <c r="E16" s="202">
        <v>4628</v>
      </c>
      <c r="F16" s="172">
        <v>1427</v>
      </c>
      <c r="G16" s="172">
        <v>48</v>
      </c>
      <c r="H16" s="165">
        <v>3153</v>
      </c>
    </row>
    <row r="17" spans="1:8" ht="22.5" customHeight="1">
      <c r="A17" s="206"/>
      <c r="B17" s="206" t="s">
        <v>993</v>
      </c>
      <c r="C17" s="227"/>
      <c r="D17" s="201">
        <v>42</v>
      </c>
      <c r="E17" s="202">
        <v>5291</v>
      </c>
      <c r="F17" s="172">
        <v>3068</v>
      </c>
      <c r="G17" s="172">
        <v>51</v>
      </c>
      <c r="H17" s="165">
        <v>2172</v>
      </c>
    </row>
    <row r="18" spans="1:8" ht="12.75" customHeight="1" thickBot="1">
      <c r="B18" s="230"/>
      <c r="C18" s="230"/>
      <c r="D18" s="290"/>
      <c r="E18" s="291"/>
      <c r="F18" s="291"/>
      <c r="G18" s="292"/>
      <c r="H18" s="292"/>
    </row>
    <row r="19" spans="1:8" ht="9.75" customHeight="1">
      <c r="A19" s="196"/>
      <c r="B19" s="196" t="s">
        <v>25</v>
      </c>
      <c r="C19" s="182"/>
      <c r="D19" s="156"/>
      <c r="E19" s="199"/>
      <c r="F19" s="198"/>
      <c r="G19" s="182"/>
      <c r="H19" s="182"/>
    </row>
  </sheetData>
  <mergeCells count="6">
    <mergeCell ref="A1:H1"/>
    <mergeCell ref="A3:C4"/>
    <mergeCell ref="D3:D4"/>
    <mergeCell ref="H3:H4"/>
    <mergeCell ref="F3:G3"/>
    <mergeCell ref="E3:E4"/>
  </mergeCells>
  <phoneticPr fontId="2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>
      <selection sqref="A1:C1"/>
    </sheetView>
  </sheetViews>
  <sheetFormatPr defaultColWidth="1.375" defaultRowHeight="10.5"/>
  <cols>
    <col min="1" max="3" width="9.125" style="8" customWidth="1"/>
    <col min="4" max="4" width="5" style="8" customWidth="1"/>
    <col min="5" max="11" width="9.125" style="8" customWidth="1"/>
    <col min="12" max="16384" width="1.375" style="8"/>
  </cols>
  <sheetData>
    <row r="1" spans="1:11" s="9" customFormat="1" ht="13.5">
      <c r="A1" s="568" t="s">
        <v>320</v>
      </c>
      <c r="B1" s="568"/>
      <c r="C1" s="568"/>
      <c r="D1" s="213"/>
      <c r="E1" s="568" t="s">
        <v>329</v>
      </c>
      <c r="F1" s="568"/>
      <c r="G1" s="568"/>
      <c r="H1" s="568"/>
      <c r="I1" s="568"/>
      <c r="J1" s="568"/>
      <c r="K1" s="568"/>
    </row>
    <row r="2" spans="1:11" ht="11.25" customHeight="1" thickBot="1">
      <c r="C2" s="10" t="s">
        <v>321</v>
      </c>
      <c r="K2" s="30" t="s">
        <v>6</v>
      </c>
    </row>
    <row r="3" spans="1:11" ht="13.5" customHeight="1">
      <c r="A3" s="602" t="s">
        <v>322</v>
      </c>
      <c r="B3" s="601" t="s">
        <v>701</v>
      </c>
      <c r="C3" s="682"/>
      <c r="D3" s="167"/>
      <c r="E3" s="602" t="s">
        <v>322</v>
      </c>
      <c r="F3" s="680" t="s">
        <v>328</v>
      </c>
      <c r="G3" s="681"/>
      <c r="H3" s="680" t="s">
        <v>117</v>
      </c>
      <c r="I3" s="681"/>
      <c r="J3" s="680" t="s">
        <v>325</v>
      </c>
      <c r="K3" s="681"/>
    </row>
    <row r="4" spans="1:11" ht="13.5" customHeight="1">
      <c r="A4" s="692"/>
      <c r="B4" s="232" t="s">
        <v>323</v>
      </c>
      <c r="C4" s="228" t="s">
        <v>324</v>
      </c>
      <c r="D4" s="167"/>
      <c r="E4" s="692"/>
      <c r="F4" s="169" t="s">
        <v>326</v>
      </c>
      <c r="G4" s="169" t="s">
        <v>327</v>
      </c>
      <c r="H4" s="168" t="s">
        <v>326</v>
      </c>
      <c r="I4" s="169" t="s">
        <v>327</v>
      </c>
      <c r="J4" s="169" t="s">
        <v>326</v>
      </c>
      <c r="K4" s="195" t="s">
        <v>327</v>
      </c>
    </row>
    <row r="5" spans="1:11" ht="5.25" customHeight="1">
      <c r="A5" s="17"/>
      <c r="B5" s="229"/>
      <c r="C5" s="229"/>
      <c r="D5" s="167"/>
      <c r="E5" s="218"/>
      <c r="F5" s="225"/>
      <c r="G5" s="225"/>
      <c r="H5" s="225"/>
      <c r="I5" s="225"/>
      <c r="J5" s="225"/>
      <c r="K5" s="225"/>
    </row>
    <row r="6" spans="1:11" ht="15" customHeight="1">
      <c r="A6" s="16" t="s">
        <v>987</v>
      </c>
      <c r="B6" s="177">
        <v>66</v>
      </c>
      <c r="C6" s="177">
        <v>144544</v>
      </c>
      <c r="D6" s="167"/>
      <c r="E6" s="16" t="s">
        <v>987</v>
      </c>
      <c r="F6" s="177">
        <v>16</v>
      </c>
      <c r="G6" s="177">
        <v>1183</v>
      </c>
      <c r="H6" s="177">
        <v>178</v>
      </c>
      <c r="I6" s="177">
        <v>36684</v>
      </c>
      <c r="J6" s="177">
        <v>304</v>
      </c>
      <c r="K6" s="177">
        <v>17389</v>
      </c>
    </row>
    <row r="7" spans="1:11" ht="15" customHeight="1">
      <c r="A7" s="16" t="s">
        <v>734</v>
      </c>
      <c r="B7" s="177">
        <v>64</v>
      </c>
      <c r="C7" s="177">
        <v>151538</v>
      </c>
      <c r="D7" s="176"/>
      <c r="E7" s="16" t="s">
        <v>988</v>
      </c>
      <c r="F7" s="177">
        <v>16</v>
      </c>
      <c r="G7" s="177">
        <v>2664</v>
      </c>
      <c r="H7" s="177">
        <v>176</v>
      </c>
      <c r="I7" s="177">
        <v>33565</v>
      </c>
      <c r="J7" s="177">
        <v>295</v>
      </c>
      <c r="K7" s="177">
        <v>11804</v>
      </c>
    </row>
    <row r="8" spans="1:11" ht="15" customHeight="1">
      <c r="A8" s="16" t="s">
        <v>735</v>
      </c>
      <c r="B8" s="177">
        <v>65</v>
      </c>
      <c r="C8" s="177">
        <v>124475</v>
      </c>
      <c r="D8" s="177"/>
      <c r="E8" s="16" t="s">
        <v>989</v>
      </c>
      <c r="F8" s="177">
        <v>18</v>
      </c>
      <c r="G8" s="177">
        <v>1649</v>
      </c>
      <c r="H8" s="177">
        <v>122</v>
      </c>
      <c r="I8" s="177">
        <v>25825</v>
      </c>
      <c r="J8" s="177">
        <v>571</v>
      </c>
      <c r="K8" s="177">
        <v>17917</v>
      </c>
    </row>
    <row r="9" spans="1:11" ht="15" customHeight="1">
      <c r="A9" s="16" t="s">
        <v>736</v>
      </c>
      <c r="B9" s="177">
        <v>46</v>
      </c>
      <c r="C9" s="177">
        <v>176554</v>
      </c>
      <c r="D9" s="177"/>
      <c r="E9" s="16" t="s">
        <v>990</v>
      </c>
      <c r="F9" s="177">
        <v>19</v>
      </c>
      <c r="G9" s="177">
        <v>936</v>
      </c>
      <c r="H9" s="177">
        <v>59</v>
      </c>
      <c r="I9" s="177">
        <v>15672</v>
      </c>
      <c r="J9" s="177">
        <v>283</v>
      </c>
      <c r="K9" s="177">
        <v>13974</v>
      </c>
    </row>
    <row r="10" spans="1:11" ht="15" customHeight="1">
      <c r="A10" s="16" t="s">
        <v>978</v>
      </c>
      <c r="B10" s="177">
        <v>57</v>
      </c>
      <c r="C10" s="177">
        <v>147000</v>
      </c>
      <c r="D10" s="177"/>
      <c r="E10" s="16" t="s">
        <v>991</v>
      </c>
      <c r="F10" s="177">
        <v>14</v>
      </c>
      <c r="G10" s="177">
        <v>972</v>
      </c>
      <c r="H10" s="177">
        <v>71</v>
      </c>
      <c r="I10" s="177">
        <v>13987</v>
      </c>
      <c r="J10" s="177">
        <v>429</v>
      </c>
      <c r="K10" s="177">
        <v>22186</v>
      </c>
    </row>
    <row r="11" spans="1:11" ht="6" customHeight="1" thickBot="1">
      <c r="A11" s="233"/>
      <c r="B11" s="157"/>
      <c r="C11" s="230"/>
      <c r="D11" s="177"/>
      <c r="E11" s="3"/>
      <c r="F11" s="178"/>
      <c r="G11" s="178"/>
      <c r="H11" s="178"/>
      <c r="I11" s="178"/>
      <c r="J11" s="178"/>
      <c r="K11" s="178"/>
    </row>
    <row r="12" spans="1:11" ht="11.25" customHeight="1">
      <c r="A12" s="196" t="s">
        <v>25</v>
      </c>
      <c r="B12" s="197"/>
      <c r="C12" s="196"/>
      <c r="D12" s="156"/>
      <c r="E12" s="182" t="s">
        <v>25</v>
      </c>
      <c r="G12" s="706" t="s">
        <v>690</v>
      </c>
      <c r="H12" s="706"/>
      <c r="I12" s="706"/>
      <c r="J12" s="706"/>
      <c r="K12" s="706"/>
    </row>
  </sheetData>
  <mergeCells count="9">
    <mergeCell ref="G12:K12"/>
    <mergeCell ref="A1:C1"/>
    <mergeCell ref="A3:A4"/>
    <mergeCell ref="B3:C3"/>
    <mergeCell ref="E1:K1"/>
    <mergeCell ref="E3:E4"/>
    <mergeCell ref="F3:G3"/>
    <mergeCell ref="H3:I3"/>
    <mergeCell ref="J3:K3"/>
  </mergeCells>
  <phoneticPr fontId="2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workbookViewId="0">
      <selection sqref="A1:K1"/>
    </sheetView>
  </sheetViews>
  <sheetFormatPr defaultRowHeight="13.5"/>
  <cols>
    <col min="1" max="1" width="10" style="8" customWidth="1"/>
    <col min="2" max="6" width="7.5" style="8" customWidth="1"/>
    <col min="7" max="7" width="5.625" style="8" customWidth="1"/>
    <col min="8" max="8" width="1.25" style="8" customWidth="1"/>
    <col min="9" max="9" width="21.875" style="8" customWidth="1"/>
    <col min="10" max="10" width="1.25" style="8" customWidth="1"/>
    <col min="11" max="11" width="13.75" style="8" customWidth="1"/>
    <col min="12" max="16384" width="9" style="9"/>
  </cols>
  <sheetData>
    <row r="1" spans="1:11" ht="17.25">
      <c r="A1" s="586" t="s">
        <v>1202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</row>
    <row r="2" spans="1:11" ht="12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2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2" customHeight="1">
      <c r="A4" s="568" t="s">
        <v>497</v>
      </c>
      <c r="B4" s="568"/>
      <c r="C4" s="568"/>
      <c r="D4" s="568"/>
      <c r="E4" s="568"/>
      <c r="F4" s="568"/>
      <c r="G4" s="35"/>
      <c r="H4" s="35"/>
      <c r="I4" s="568" t="s">
        <v>498</v>
      </c>
      <c r="J4" s="568"/>
      <c r="K4" s="568"/>
    </row>
    <row r="5" spans="1:11" ht="12" customHeight="1"/>
    <row r="6" spans="1:11" ht="12" customHeight="1" thickBot="1">
      <c r="C6" s="7"/>
      <c r="D6" s="7"/>
      <c r="E6" s="491" t="s">
        <v>537</v>
      </c>
      <c r="F6" s="491"/>
      <c r="G6" s="19"/>
      <c r="H6" s="7"/>
      <c r="J6" s="7"/>
      <c r="K6" s="62" t="s">
        <v>537</v>
      </c>
    </row>
    <row r="7" spans="1:11" ht="15" customHeight="1">
      <c r="A7" s="466"/>
      <c r="B7" s="470" t="s">
        <v>486</v>
      </c>
      <c r="C7" s="14" t="s">
        <v>487</v>
      </c>
      <c r="D7" s="14" t="s">
        <v>488</v>
      </c>
      <c r="E7" s="14" t="s">
        <v>489</v>
      </c>
      <c r="F7" s="35" t="s">
        <v>490</v>
      </c>
      <c r="G7" s="6"/>
      <c r="H7" s="18"/>
      <c r="I7" s="486" t="s">
        <v>499</v>
      </c>
      <c r="J7" s="109"/>
      <c r="K7" s="485" t="s">
        <v>485</v>
      </c>
    </row>
    <row r="8" spans="1:11" ht="15" customHeight="1">
      <c r="A8" s="707"/>
      <c r="B8" s="708"/>
      <c r="C8" s="26" t="s">
        <v>606</v>
      </c>
      <c r="D8" s="26" t="s">
        <v>606</v>
      </c>
      <c r="E8" s="26" t="s">
        <v>606</v>
      </c>
      <c r="F8" s="25" t="s">
        <v>491</v>
      </c>
      <c r="G8" s="6"/>
      <c r="H8" s="25"/>
      <c r="I8" s="489"/>
      <c r="J8" s="31"/>
      <c r="K8" s="488"/>
    </row>
    <row r="9" spans="1:11" ht="16.5" customHeight="1">
      <c r="A9" s="65"/>
      <c r="B9" s="79"/>
      <c r="C9" s="79"/>
      <c r="D9" s="79"/>
      <c r="E9" s="79"/>
      <c r="F9" s="79"/>
      <c r="G9" s="61"/>
      <c r="H9" s="6"/>
      <c r="I9" s="64" t="s">
        <v>538</v>
      </c>
      <c r="J9" s="66"/>
      <c r="K9" s="81">
        <v>13643</v>
      </c>
    </row>
    <row r="10" spans="1:11" ht="16.5" customHeight="1">
      <c r="A10" s="31" t="s">
        <v>496</v>
      </c>
      <c r="B10" s="79">
        <v>50</v>
      </c>
      <c r="C10" s="79">
        <v>14</v>
      </c>
      <c r="D10" s="79">
        <v>15</v>
      </c>
      <c r="E10" s="79">
        <v>16</v>
      </c>
      <c r="F10" s="79">
        <v>5</v>
      </c>
      <c r="G10" s="61"/>
      <c r="H10" s="61"/>
      <c r="I10" s="33"/>
      <c r="J10" s="31"/>
      <c r="K10" s="79"/>
    </row>
    <row r="11" spans="1:11" ht="16.5" customHeight="1">
      <c r="A11" s="31"/>
      <c r="B11" s="79"/>
      <c r="C11" s="79"/>
      <c r="D11" s="79"/>
      <c r="E11" s="79"/>
      <c r="F11" s="79"/>
      <c r="G11" s="61"/>
      <c r="H11" s="61"/>
      <c r="I11" s="33" t="s">
        <v>539</v>
      </c>
      <c r="J11" s="1"/>
      <c r="K11" s="79">
        <v>853</v>
      </c>
    </row>
    <row r="12" spans="1:11" ht="16.5" customHeight="1">
      <c r="A12" s="31"/>
      <c r="B12" s="79"/>
      <c r="C12" s="79"/>
      <c r="D12" s="79"/>
      <c r="E12" s="79"/>
      <c r="F12" s="79"/>
      <c r="G12" s="68"/>
      <c r="H12" s="61"/>
      <c r="I12" s="33" t="s">
        <v>540</v>
      </c>
      <c r="J12" s="1"/>
      <c r="K12" s="79">
        <v>1483</v>
      </c>
    </row>
    <row r="13" spans="1:11" ht="16.5" customHeight="1">
      <c r="A13" s="31" t="s">
        <v>495</v>
      </c>
      <c r="B13" s="79">
        <v>7</v>
      </c>
      <c r="C13" s="145">
        <v>7</v>
      </c>
      <c r="D13" s="145">
        <v>0</v>
      </c>
      <c r="E13" s="145">
        <v>0</v>
      </c>
      <c r="F13" s="145">
        <v>0</v>
      </c>
      <c r="G13" s="61"/>
      <c r="H13" s="68"/>
      <c r="I13" s="33" t="s">
        <v>541</v>
      </c>
      <c r="J13" s="1"/>
      <c r="K13" s="79">
        <v>1360</v>
      </c>
    </row>
    <row r="14" spans="1:11" ht="16.5" customHeight="1">
      <c r="A14" s="31"/>
      <c r="B14" s="79"/>
      <c r="C14" s="145"/>
      <c r="D14" s="145"/>
      <c r="E14" s="145"/>
      <c r="F14" s="145"/>
      <c r="G14" s="61"/>
      <c r="H14" s="61"/>
      <c r="I14" s="33" t="s">
        <v>542</v>
      </c>
      <c r="J14" s="1"/>
      <c r="K14" s="79">
        <v>5807</v>
      </c>
    </row>
    <row r="15" spans="1:11" ht="16.5" customHeight="1">
      <c r="A15" s="31" t="s">
        <v>494</v>
      </c>
      <c r="B15" s="79">
        <v>24</v>
      </c>
      <c r="C15" s="145">
        <v>6</v>
      </c>
      <c r="D15" s="145">
        <v>15</v>
      </c>
      <c r="E15" s="145">
        <v>1</v>
      </c>
      <c r="F15" s="145">
        <v>2</v>
      </c>
      <c r="G15" s="61"/>
      <c r="H15" s="61"/>
      <c r="I15" s="33" t="s">
        <v>543</v>
      </c>
      <c r="J15" s="1"/>
      <c r="K15" s="79">
        <v>3653</v>
      </c>
    </row>
    <row r="16" spans="1:11" ht="16.5" customHeight="1">
      <c r="A16" s="31"/>
      <c r="B16" s="79"/>
      <c r="C16" s="145"/>
      <c r="D16" s="145"/>
      <c r="E16" s="145"/>
      <c r="F16" s="145"/>
      <c r="G16" s="61"/>
      <c r="H16" s="61"/>
      <c r="I16" s="33" t="s">
        <v>544</v>
      </c>
      <c r="J16" s="1"/>
      <c r="K16" s="79">
        <v>330</v>
      </c>
    </row>
    <row r="17" spans="1:11" ht="16.5" customHeight="1">
      <c r="A17" s="31" t="s">
        <v>493</v>
      </c>
      <c r="B17" s="79">
        <v>16</v>
      </c>
      <c r="C17" s="145">
        <v>0</v>
      </c>
      <c r="D17" s="145">
        <v>0</v>
      </c>
      <c r="E17" s="145">
        <v>13</v>
      </c>
      <c r="F17" s="145">
        <v>3</v>
      </c>
      <c r="G17" s="61"/>
      <c r="H17" s="61"/>
      <c r="I17" s="33" t="s">
        <v>545</v>
      </c>
      <c r="J17" s="1"/>
      <c r="K17" s="79">
        <v>14</v>
      </c>
    </row>
    <row r="18" spans="1:11" ht="16.5" customHeight="1">
      <c r="A18" s="31"/>
      <c r="B18" s="79"/>
      <c r="C18" s="145"/>
      <c r="D18" s="145"/>
      <c r="E18" s="145"/>
      <c r="F18" s="145"/>
      <c r="G18" s="68"/>
      <c r="H18" s="61"/>
      <c r="I18" s="33" t="s">
        <v>546</v>
      </c>
      <c r="J18" s="1"/>
      <c r="K18" s="79">
        <v>7</v>
      </c>
    </row>
    <row r="19" spans="1:11" ht="16.5" customHeight="1">
      <c r="A19" s="31" t="s">
        <v>492</v>
      </c>
      <c r="B19" s="79">
        <v>3</v>
      </c>
      <c r="C19" s="145">
        <v>1</v>
      </c>
      <c r="D19" s="145">
        <v>0</v>
      </c>
      <c r="E19" s="145">
        <v>2</v>
      </c>
      <c r="F19" s="145">
        <v>0</v>
      </c>
      <c r="G19" s="61"/>
      <c r="H19" s="68"/>
      <c r="I19" s="33" t="s">
        <v>547</v>
      </c>
      <c r="J19" s="1"/>
      <c r="K19" s="79">
        <v>60</v>
      </c>
    </row>
    <row r="20" spans="1:11" ht="16.5" customHeight="1" thickBot="1">
      <c r="A20" s="46"/>
      <c r="B20" s="69"/>
      <c r="C20" s="69"/>
      <c r="D20" s="69"/>
      <c r="E20" s="69"/>
      <c r="F20" s="69"/>
      <c r="G20" s="19"/>
      <c r="H20" s="57"/>
      <c r="I20" s="67" t="s">
        <v>548</v>
      </c>
      <c r="J20" s="51"/>
      <c r="K20" s="69">
        <v>76</v>
      </c>
    </row>
    <row r="21" spans="1:11">
      <c r="A21" s="466" t="s">
        <v>1011</v>
      </c>
      <c r="B21" s="466"/>
      <c r="C21" s="466"/>
      <c r="D21" s="466"/>
      <c r="E21" s="466"/>
      <c r="F21" s="466"/>
      <c r="H21" s="19"/>
      <c r="I21" s="466" t="s">
        <v>1011</v>
      </c>
      <c r="J21" s="466"/>
      <c r="K21" s="466"/>
    </row>
  </sheetData>
  <mergeCells count="10">
    <mergeCell ref="I21:K21"/>
    <mergeCell ref="A21:F21"/>
    <mergeCell ref="A1:K1"/>
    <mergeCell ref="E6:F6"/>
    <mergeCell ref="A7:A8"/>
    <mergeCell ref="B7:B8"/>
    <mergeCell ref="A4:F4"/>
    <mergeCell ref="I4:K4"/>
    <mergeCell ref="I7:I8"/>
    <mergeCell ref="K7:K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sqref="A1:H1"/>
    </sheetView>
  </sheetViews>
  <sheetFormatPr defaultRowHeight="13.5"/>
  <cols>
    <col min="1" max="1" width="9.375" style="8" customWidth="1"/>
    <col min="2" max="2" width="13.75" style="8" customWidth="1"/>
    <col min="3" max="8" width="11.25" style="8" customWidth="1"/>
    <col min="9" max="16384" width="9" style="9"/>
  </cols>
  <sheetData>
    <row r="1" spans="1:8" s="99" customFormat="1" ht="13.5" customHeight="1">
      <c r="A1" s="709" t="s">
        <v>500</v>
      </c>
      <c r="B1" s="709"/>
      <c r="C1" s="709"/>
      <c r="D1" s="709"/>
      <c r="E1" s="709"/>
      <c r="F1" s="709"/>
      <c r="G1" s="709"/>
      <c r="H1" s="709"/>
    </row>
    <row r="2" spans="1:8" s="99" customFormat="1" ht="12" customHeight="1">
      <c r="A2" s="96"/>
      <c r="B2" s="96"/>
      <c r="C2" s="96"/>
      <c r="D2" s="96"/>
      <c r="E2" s="96"/>
      <c r="F2" s="96"/>
      <c r="G2" s="96"/>
      <c r="H2" s="96"/>
    </row>
    <row r="3" spans="1:8" s="99" customFormat="1" ht="13.5" customHeight="1" thickBot="1">
      <c r="A3" s="520" t="s">
        <v>465</v>
      </c>
      <c r="B3" s="520"/>
      <c r="C3" s="520"/>
      <c r="D3" s="520"/>
      <c r="E3" s="520"/>
      <c r="F3" s="520"/>
      <c r="G3" s="520"/>
      <c r="H3" s="520"/>
    </row>
    <row r="4" spans="1:8" s="99" customFormat="1" ht="15" customHeight="1">
      <c r="A4" s="710" t="s">
        <v>484</v>
      </c>
      <c r="B4" s="710" t="s">
        <v>505</v>
      </c>
      <c r="C4" s="714" t="s">
        <v>504</v>
      </c>
      <c r="D4" s="711"/>
      <c r="E4" s="714" t="s">
        <v>607</v>
      </c>
      <c r="F4" s="711"/>
      <c r="G4" s="714" t="s">
        <v>503</v>
      </c>
      <c r="H4" s="714"/>
    </row>
    <row r="5" spans="1:8" s="99" customFormat="1" ht="15" customHeight="1">
      <c r="A5" s="711"/>
      <c r="B5" s="711"/>
      <c r="C5" s="100" t="s">
        <v>501</v>
      </c>
      <c r="D5" s="100" t="s">
        <v>502</v>
      </c>
      <c r="E5" s="101" t="s">
        <v>501</v>
      </c>
      <c r="F5" s="101" t="s">
        <v>502</v>
      </c>
      <c r="G5" s="101" t="s">
        <v>501</v>
      </c>
      <c r="H5" s="102" t="s">
        <v>502</v>
      </c>
    </row>
    <row r="6" spans="1:8" s="99" customFormat="1" ht="16.5" customHeight="1">
      <c r="A6" s="103" t="s">
        <v>1012</v>
      </c>
      <c r="B6" s="85">
        <v>56052</v>
      </c>
      <c r="C6" s="95">
        <v>6572</v>
      </c>
      <c r="D6" s="95">
        <v>14713</v>
      </c>
      <c r="E6" s="95">
        <v>7861</v>
      </c>
      <c r="F6" s="95">
        <v>16171</v>
      </c>
      <c r="G6" s="95">
        <v>3930</v>
      </c>
      <c r="H6" s="95">
        <v>6805</v>
      </c>
    </row>
    <row r="7" spans="1:8" s="99" customFormat="1" ht="16.5" customHeight="1">
      <c r="A7" s="104" t="s">
        <v>669</v>
      </c>
      <c r="B7" s="85">
        <v>56214</v>
      </c>
      <c r="C7" s="95">
        <v>6892</v>
      </c>
      <c r="D7" s="95">
        <v>14592</v>
      </c>
      <c r="E7" s="95">
        <v>7621</v>
      </c>
      <c r="F7" s="95">
        <v>15099</v>
      </c>
      <c r="G7" s="95">
        <v>4525</v>
      </c>
      <c r="H7" s="95">
        <v>7485</v>
      </c>
    </row>
    <row r="8" spans="1:8" s="99" customFormat="1" ht="16.5" customHeight="1">
      <c r="A8" s="104" t="s">
        <v>694</v>
      </c>
      <c r="B8" s="85">
        <v>48510</v>
      </c>
      <c r="C8" s="95">
        <v>5824</v>
      </c>
      <c r="D8" s="95">
        <v>12262</v>
      </c>
      <c r="E8" s="95">
        <v>7034</v>
      </c>
      <c r="F8" s="95">
        <v>14304</v>
      </c>
      <c r="G8" s="95">
        <v>3170</v>
      </c>
      <c r="H8" s="95">
        <v>5916</v>
      </c>
    </row>
    <row r="9" spans="1:8" s="99" customFormat="1" ht="16.5" customHeight="1">
      <c r="A9" s="104" t="s">
        <v>727</v>
      </c>
      <c r="B9" s="85">
        <v>66100</v>
      </c>
      <c r="C9" s="95">
        <v>8649</v>
      </c>
      <c r="D9" s="95">
        <v>15476</v>
      </c>
      <c r="E9" s="95">
        <v>13253</v>
      </c>
      <c r="F9" s="95">
        <v>17091</v>
      </c>
      <c r="G9" s="95">
        <v>5609</v>
      </c>
      <c r="H9" s="95">
        <v>6022</v>
      </c>
    </row>
    <row r="10" spans="1:8" s="99" customFormat="1" ht="16.5" customHeight="1">
      <c r="A10" s="104" t="s">
        <v>1013</v>
      </c>
      <c r="B10" s="85">
        <v>57634</v>
      </c>
      <c r="C10" s="95">
        <v>8254</v>
      </c>
      <c r="D10" s="95">
        <v>14816</v>
      </c>
      <c r="E10" s="95">
        <v>12161</v>
      </c>
      <c r="F10" s="95">
        <v>18425</v>
      </c>
      <c r="G10" s="95">
        <v>2256</v>
      </c>
      <c r="H10" s="95">
        <v>1722</v>
      </c>
    </row>
    <row r="11" spans="1:8" ht="16.5" customHeight="1">
      <c r="A11" s="104"/>
      <c r="B11" s="85" t="s">
        <v>712</v>
      </c>
      <c r="C11" s="79"/>
      <c r="D11" s="79"/>
      <c r="E11" s="79"/>
      <c r="F11" s="79"/>
      <c r="G11" s="79"/>
      <c r="H11" s="79"/>
    </row>
    <row r="12" spans="1:8" ht="16.5" customHeight="1">
      <c r="A12" s="104" t="s">
        <v>535</v>
      </c>
      <c r="B12" s="85">
        <v>3248</v>
      </c>
      <c r="C12" s="279">
        <v>825</v>
      </c>
      <c r="D12" s="279">
        <v>1225</v>
      </c>
      <c r="E12" s="145">
        <v>477</v>
      </c>
      <c r="F12" s="145">
        <v>315</v>
      </c>
      <c r="G12" s="145">
        <v>274</v>
      </c>
      <c r="H12" s="145">
        <v>132</v>
      </c>
    </row>
    <row r="13" spans="1:8" ht="16.5" customHeight="1">
      <c r="A13" s="104" t="s">
        <v>474</v>
      </c>
      <c r="B13" s="85">
        <v>2019</v>
      </c>
      <c r="C13" s="279">
        <v>453</v>
      </c>
      <c r="D13" s="279">
        <v>559</v>
      </c>
      <c r="E13" s="145">
        <v>380</v>
      </c>
      <c r="F13" s="145">
        <v>280</v>
      </c>
      <c r="G13" s="145">
        <v>211</v>
      </c>
      <c r="H13" s="145">
        <v>136</v>
      </c>
    </row>
    <row r="14" spans="1:8" ht="16.5" customHeight="1">
      <c r="A14" s="104" t="s">
        <v>475</v>
      </c>
      <c r="B14" s="85">
        <v>3432</v>
      </c>
      <c r="C14" s="279">
        <v>726</v>
      </c>
      <c r="D14" s="279">
        <v>944</v>
      </c>
      <c r="E14" s="279">
        <v>627</v>
      </c>
      <c r="F14" s="279">
        <v>615</v>
      </c>
      <c r="G14" s="279">
        <v>334</v>
      </c>
      <c r="H14" s="279">
        <v>186</v>
      </c>
    </row>
    <row r="15" spans="1:8" ht="16.5" customHeight="1">
      <c r="A15" s="104" t="s">
        <v>482</v>
      </c>
      <c r="B15" s="85">
        <v>3895</v>
      </c>
      <c r="C15" s="279">
        <v>928</v>
      </c>
      <c r="D15" s="279">
        <v>1055</v>
      </c>
      <c r="E15" s="279">
        <v>715</v>
      </c>
      <c r="F15" s="279">
        <v>479</v>
      </c>
      <c r="G15" s="279">
        <v>359</v>
      </c>
      <c r="H15" s="279">
        <v>359</v>
      </c>
    </row>
    <row r="16" spans="1:8" ht="16.5" customHeight="1">
      <c r="A16" s="104"/>
      <c r="B16" s="85"/>
      <c r="C16" s="279"/>
      <c r="D16" s="279"/>
      <c r="E16" s="279"/>
      <c r="F16" s="279"/>
      <c r="G16" s="279"/>
      <c r="H16" s="279"/>
    </row>
    <row r="17" spans="1:8" ht="16.5" customHeight="1">
      <c r="A17" s="104" t="s">
        <v>466</v>
      </c>
      <c r="B17" s="85">
        <v>6295</v>
      </c>
      <c r="C17" s="279">
        <v>1319</v>
      </c>
      <c r="D17" s="279">
        <v>1847</v>
      </c>
      <c r="E17" s="279">
        <v>1245</v>
      </c>
      <c r="F17" s="279">
        <v>1281</v>
      </c>
      <c r="G17" s="279">
        <v>344</v>
      </c>
      <c r="H17" s="279">
        <v>259</v>
      </c>
    </row>
    <row r="18" spans="1:8" ht="16.5" customHeight="1">
      <c r="A18" s="104" t="s">
        <v>467</v>
      </c>
      <c r="B18" s="85">
        <v>11358</v>
      </c>
      <c r="C18" s="279">
        <v>1176</v>
      </c>
      <c r="D18" s="279">
        <v>5106</v>
      </c>
      <c r="E18" s="279">
        <v>834</v>
      </c>
      <c r="F18" s="279">
        <v>3902</v>
      </c>
      <c r="G18" s="279">
        <v>131</v>
      </c>
      <c r="H18" s="279">
        <v>209</v>
      </c>
    </row>
    <row r="19" spans="1:8" ht="16.5" customHeight="1">
      <c r="A19" s="104" t="s">
        <v>468</v>
      </c>
      <c r="B19" s="85">
        <v>6977</v>
      </c>
      <c r="C19" s="279">
        <v>1059</v>
      </c>
      <c r="D19" s="279">
        <v>1629</v>
      </c>
      <c r="E19" s="279">
        <v>1550</v>
      </c>
      <c r="F19" s="279">
        <v>2664</v>
      </c>
      <c r="G19" s="279">
        <v>44</v>
      </c>
      <c r="H19" s="279">
        <v>31</v>
      </c>
    </row>
    <row r="20" spans="1:8" ht="16.5" customHeight="1">
      <c r="A20" s="104" t="s">
        <v>469</v>
      </c>
      <c r="B20" s="85">
        <v>9522</v>
      </c>
      <c r="C20" s="145">
        <v>0</v>
      </c>
      <c r="D20" s="145">
        <v>0</v>
      </c>
      <c r="E20" s="279">
        <v>3626</v>
      </c>
      <c r="F20" s="279">
        <v>5896</v>
      </c>
      <c r="G20" s="145">
        <v>0</v>
      </c>
      <c r="H20" s="145">
        <v>0</v>
      </c>
    </row>
    <row r="21" spans="1:8" ht="16.5" customHeight="1">
      <c r="A21" s="104"/>
      <c r="B21" s="85"/>
      <c r="C21" s="279"/>
      <c r="D21" s="279"/>
      <c r="E21" s="279"/>
      <c r="F21" s="279"/>
      <c r="G21" s="279"/>
      <c r="H21" s="279"/>
    </row>
    <row r="22" spans="1:8" ht="16.5" customHeight="1">
      <c r="A22" s="104" t="s">
        <v>470</v>
      </c>
      <c r="B22" s="85">
        <v>1750</v>
      </c>
      <c r="C22" s="279">
        <v>56</v>
      </c>
      <c r="D22" s="279">
        <v>75</v>
      </c>
      <c r="E22" s="279">
        <v>730</v>
      </c>
      <c r="F22" s="279">
        <v>583</v>
      </c>
      <c r="G22" s="279">
        <v>195</v>
      </c>
      <c r="H22" s="279">
        <v>111</v>
      </c>
    </row>
    <row r="23" spans="1:8" ht="16.5" customHeight="1">
      <c r="A23" s="104" t="s">
        <v>471</v>
      </c>
      <c r="B23" s="85">
        <v>2907</v>
      </c>
      <c r="C23" s="279">
        <v>715</v>
      </c>
      <c r="D23" s="279">
        <v>705</v>
      </c>
      <c r="E23" s="279">
        <v>766</v>
      </c>
      <c r="F23" s="279">
        <v>526</v>
      </c>
      <c r="G23" s="279">
        <v>123</v>
      </c>
      <c r="H23" s="279">
        <v>72</v>
      </c>
    </row>
    <row r="24" spans="1:8" ht="16.5" customHeight="1">
      <c r="A24" s="104" t="s">
        <v>472</v>
      </c>
      <c r="B24" s="85">
        <v>3179</v>
      </c>
      <c r="C24" s="279">
        <v>620</v>
      </c>
      <c r="D24" s="279">
        <v>934</v>
      </c>
      <c r="E24" s="279">
        <v>614</v>
      </c>
      <c r="F24" s="279">
        <v>711</v>
      </c>
      <c r="G24" s="279">
        <v>150</v>
      </c>
      <c r="H24" s="279">
        <v>150</v>
      </c>
    </row>
    <row r="25" spans="1:8" ht="16.5" customHeight="1" thickBot="1">
      <c r="A25" s="105" t="s">
        <v>473</v>
      </c>
      <c r="B25" s="85">
        <v>3052</v>
      </c>
      <c r="C25" s="57">
        <v>377</v>
      </c>
      <c r="D25" s="279">
        <v>737</v>
      </c>
      <c r="E25" s="279">
        <v>597</v>
      </c>
      <c r="F25" s="279">
        <v>1173</v>
      </c>
      <c r="G25" s="279">
        <v>91</v>
      </c>
      <c r="H25" s="279">
        <v>77</v>
      </c>
    </row>
    <row r="26" spans="1:8" ht="13.5" customHeight="1">
      <c r="A26" s="12" t="s">
        <v>275</v>
      </c>
      <c r="B26" s="149"/>
      <c r="C26" s="713" t="s">
        <v>1198</v>
      </c>
      <c r="D26" s="713"/>
      <c r="E26" s="713"/>
      <c r="F26" s="713"/>
      <c r="G26" s="713"/>
      <c r="H26" s="713"/>
    </row>
    <row r="27" spans="1:8" ht="13.5" customHeight="1">
      <c r="A27" s="83"/>
      <c r="C27" s="712" t="s">
        <v>1199</v>
      </c>
      <c r="D27" s="712"/>
      <c r="E27" s="712"/>
      <c r="F27" s="712"/>
      <c r="G27" s="712"/>
      <c r="H27" s="712"/>
    </row>
    <row r="28" spans="1:8">
      <c r="C28" s="8" t="s">
        <v>1200</v>
      </c>
    </row>
    <row r="29" spans="1:8">
      <c r="C29" s="8" t="s">
        <v>1201</v>
      </c>
    </row>
  </sheetData>
  <mergeCells count="9">
    <mergeCell ref="A1:H1"/>
    <mergeCell ref="A4:A5"/>
    <mergeCell ref="B4:B5"/>
    <mergeCell ref="A3:H3"/>
    <mergeCell ref="C27:H27"/>
    <mergeCell ref="C26:H26"/>
    <mergeCell ref="C4:D4"/>
    <mergeCell ref="E4:F4"/>
    <mergeCell ref="G4:H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/>
  <cols>
    <col min="1" max="1" width="12.5" style="399" customWidth="1"/>
    <col min="2" max="6" width="15.625" style="399" customWidth="1"/>
    <col min="7" max="16384" width="9" style="399"/>
  </cols>
  <sheetData>
    <row r="1" spans="1:6" ht="18.75" customHeight="1">
      <c r="A1" s="586" t="s">
        <v>1163</v>
      </c>
      <c r="B1" s="700"/>
      <c r="C1" s="700"/>
      <c r="D1" s="700"/>
      <c r="E1" s="700"/>
      <c r="F1" s="700"/>
    </row>
    <row r="2" spans="1:6" ht="7.5" customHeight="1">
      <c r="A2" s="394"/>
      <c r="B2" s="394"/>
      <c r="C2" s="394"/>
      <c r="D2" s="394"/>
      <c r="E2" s="394"/>
      <c r="F2" s="394"/>
    </row>
    <row r="3" spans="1:6" ht="14.25" thickBot="1">
      <c r="A3" s="397"/>
      <c r="B3" s="397"/>
      <c r="C3" s="397"/>
      <c r="D3" s="397"/>
      <c r="E3" s="397"/>
      <c r="F3" s="393" t="s">
        <v>634</v>
      </c>
    </row>
    <row r="4" spans="1:6" ht="9" customHeight="1">
      <c r="A4" s="490" t="s">
        <v>666</v>
      </c>
      <c r="B4" s="470" t="s">
        <v>507</v>
      </c>
      <c r="C4" s="472" t="s">
        <v>509</v>
      </c>
      <c r="D4" s="472" t="s">
        <v>510</v>
      </c>
      <c r="E4" s="472" t="s">
        <v>667</v>
      </c>
      <c r="F4" s="488" t="s">
        <v>668</v>
      </c>
    </row>
    <row r="5" spans="1:6" ht="9" customHeight="1">
      <c r="A5" s="468"/>
      <c r="B5" s="472"/>
      <c r="C5" s="523"/>
      <c r="D5" s="523"/>
      <c r="E5" s="523"/>
      <c r="F5" s="467"/>
    </row>
    <row r="6" spans="1:6" ht="14.25" customHeight="1">
      <c r="A6" s="17" t="s">
        <v>1054</v>
      </c>
      <c r="B6" s="240">
        <v>1515311</v>
      </c>
      <c r="C6" s="240">
        <v>688123</v>
      </c>
      <c r="D6" s="240">
        <v>11300</v>
      </c>
      <c r="E6" s="240">
        <v>2261539</v>
      </c>
      <c r="F6" s="240">
        <v>1062675</v>
      </c>
    </row>
    <row r="7" spans="1:6" ht="14.25" customHeight="1">
      <c r="A7" s="401" t="s">
        <v>670</v>
      </c>
      <c r="B7" s="240">
        <v>1532320</v>
      </c>
      <c r="C7" s="240">
        <v>682235</v>
      </c>
      <c r="D7" s="240">
        <v>12035</v>
      </c>
      <c r="E7" s="240">
        <v>2246217</v>
      </c>
      <c r="F7" s="240">
        <v>1096346</v>
      </c>
    </row>
    <row r="8" spans="1:6" ht="14.25" customHeight="1">
      <c r="A8" s="401" t="s">
        <v>695</v>
      </c>
      <c r="B8" s="240">
        <v>1494309</v>
      </c>
      <c r="C8" s="240">
        <v>690573</v>
      </c>
      <c r="D8" s="240">
        <v>11273</v>
      </c>
      <c r="E8" s="240">
        <v>2136071</v>
      </c>
      <c r="F8" s="240">
        <v>1125190</v>
      </c>
    </row>
    <row r="9" spans="1:6" ht="14.25" customHeight="1">
      <c r="A9" s="401" t="s">
        <v>1055</v>
      </c>
      <c r="B9" s="240">
        <v>1427961</v>
      </c>
      <c r="C9" s="240">
        <v>660117</v>
      </c>
      <c r="D9" s="240">
        <v>10199</v>
      </c>
      <c r="E9" s="240">
        <v>2036123</v>
      </c>
      <c r="F9" s="240">
        <v>1153276</v>
      </c>
    </row>
    <row r="10" spans="1:6" ht="14.25" customHeight="1">
      <c r="A10" s="401" t="s">
        <v>1070</v>
      </c>
      <c r="B10" s="240">
        <f>B12+B13+B14+B15+B17+B18+B19+B20+B22+B23+B24+B25</f>
        <v>1373196</v>
      </c>
      <c r="C10" s="240">
        <f>C12+C13+C14+C15+C17+C18+C19+C20+C22+C23+C24+C25</f>
        <v>647266</v>
      </c>
      <c r="D10" s="240">
        <f>D12+D13+D14+D15+D17+D18+D19+D20+D22+D23+D24+D25</f>
        <v>10244</v>
      </c>
      <c r="E10" s="240">
        <f>E12+E13+E14+E15+E17+E18+E19+E20+E22+E23+E24+E25</f>
        <v>2002330</v>
      </c>
      <c r="F10" s="241">
        <f>F25</f>
        <v>1180666</v>
      </c>
    </row>
    <row r="11" spans="1:6" ht="11.25" customHeight="1">
      <c r="A11" s="36"/>
      <c r="B11" s="107"/>
      <c r="C11" s="107"/>
      <c r="D11" s="107"/>
      <c r="E11" s="107"/>
      <c r="F11" s="107"/>
    </row>
    <row r="12" spans="1:6" ht="14.25" customHeight="1">
      <c r="A12" s="401" t="s">
        <v>511</v>
      </c>
      <c r="B12" s="282">
        <v>106951</v>
      </c>
      <c r="C12" s="282">
        <v>50801</v>
      </c>
      <c r="D12" s="282">
        <v>703</v>
      </c>
      <c r="E12" s="282">
        <v>158394</v>
      </c>
      <c r="F12" s="282">
        <v>1156156</v>
      </c>
    </row>
    <row r="13" spans="1:6" ht="14.25" customHeight="1">
      <c r="A13" s="401" t="s">
        <v>512</v>
      </c>
      <c r="B13" s="282">
        <v>116865</v>
      </c>
      <c r="C13" s="282">
        <v>53901</v>
      </c>
      <c r="D13" s="282">
        <v>711</v>
      </c>
      <c r="E13" s="282">
        <v>165039</v>
      </c>
      <c r="F13" s="282">
        <v>1159069</v>
      </c>
    </row>
    <row r="14" spans="1:6" ht="14.25" customHeight="1">
      <c r="A14" s="401" t="s">
        <v>513</v>
      </c>
      <c r="B14" s="282">
        <v>118855</v>
      </c>
      <c r="C14" s="282">
        <v>55086</v>
      </c>
      <c r="D14" s="282">
        <v>701</v>
      </c>
      <c r="E14" s="282">
        <v>166449</v>
      </c>
      <c r="F14" s="282">
        <v>1160870</v>
      </c>
    </row>
    <row r="15" spans="1:6" ht="14.25" customHeight="1">
      <c r="A15" s="401" t="s">
        <v>514</v>
      </c>
      <c r="B15" s="283">
        <v>116565</v>
      </c>
      <c r="C15" s="285">
        <v>54483</v>
      </c>
      <c r="D15" s="386">
        <v>905</v>
      </c>
      <c r="E15" s="285">
        <v>166239</v>
      </c>
      <c r="F15" s="286">
        <v>1162448</v>
      </c>
    </row>
    <row r="16" spans="1:6" ht="7.5" customHeight="1">
      <c r="A16" s="401"/>
      <c r="B16" s="274"/>
      <c r="C16" s="275"/>
      <c r="D16" s="281"/>
      <c r="E16" s="275"/>
      <c r="F16" s="276"/>
    </row>
    <row r="17" spans="1:6" ht="14.25" customHeight="1">
      <c r="A17" s="401" t="s">
        <v>515</v>
      </c>
      <c r="B17" s="283">
        <v>119799</v>
      </c>
      <c r="C17" s="285">
        <v>56151</v>
      </c>
      <c r="D17" s="386">
        <v>870</v>
      </c>
      <c r="E17" s="285">
        <v>174091</v>
      </c>
      <c r="F17" s="286">
        <v>1162316</v>
      </c>
    </row>
    <row r="18" spans="1:6" ht="14.25" customHeight="1">
      <c r="A18" s="401" t="s">
        <v>516</v>
      </c>
      <c r="B18" s="283">
        <v>101259</v>
      </c>
      <c r="C18" s="285">
        <v>46929</v>
      </c>
      <c r="D18" s="386">
        <v>700</v>
      </c>
      <c r="E18" s="285">
        <v>144352</v>
      </c>
      <c r="F18" s="286">
        <v>1162159</v>
      </c>
    </row>
    <row r="19" spans="1:6" ht="14.25" customHeight="1">
      <c r="A19" s="401" t="s">
        <v>517</v>
      </c>
      <c r="B19" s="283">
        <v>133731</v>
      </c>
      <c r="C19" s="285">
        <v>60330</v>
      </c>
      <c r="D19" s="386">
        <v>1441</v>
      </c>
      <c r="E19" s="285">
        <v>188410</v>
      </c>
      <c r="F19" s="286">
        <v>1166758</v>
      </c>
    </row>
    <row r="20" spans="1:6" ht="14.25" customHeight="1">
      <c r="A20" s="401" t="s">
        <v>518</v>
      </c>
      <c r="B20" s="283">
        <v>137153</v>
      </c>
      <c r="C20" s="285">
        <v>60782</v>
      </c>
      <c r="D20" s="386">
        <v>1706</v>
      </c>
      <c r="E20" s="285">
        <v>192050</v>
      </c>
      <c r="F20" s="286">
        <v>1169140</v>
      </c>
    </row>
    <row r="21" spans="1:6" ht="7.5" customHeight="1">
      <c r="A21" s="401"/>
      <c r="B21" s="274"/>
      <c r="C21" s="275"/>
      <c r="D21" s="281"/>
      <c r="E21" s="275"/>
      <c r="F21" s="276"/>
    </row>
    <row r="22" spans="1:6" ht="14.25" customHeight="1">
      <c r="A22" s="401" t="s">
        <v>519</v>
      </c>
      <c r="B22" s="283">
        <v>109350</v>
      </c>
      <c r="C22" s="285">
        <v>52891</v>
      </c>
      <c r="D22" s="386">
        <v>680</v>
      </c>
      <c r="E22" s="285">
        <v>162749</v>
      </c>
      <c r="F22" s="286">
        <v>1172027</v>
      </c>
    </row>
    <row r="23" spans="1:6" ht="14.25" customHeight="1">
      <c r="A23" s="401" t="s">
        <v>520</v>
      </c>
      <c r="B23" s="283">
        <v>112884</v>
      </c>
      <c r="C23" s="285">
        <v>55452</v>
      </c>
      <c r="D23" s="386">
        <v>718</v>
      </c>
      <c r="E23" s="285">
        <v>169870</v>
      </c>
      <c r="F23" s="286">
        <v>1176040</v>
      </c>
    </row>
    <row r="24" spans="1:6" ht="14.25" customHeight="1">
      <c r="A24" s="401" t="s">
        <v>521</v>
      </c>
      <c r="B24" s="283">
        <v>107468</v>
      </c>
      <c r="C24" s="285">
        <v>52989</v>
      </c>
      <c r="D24" s="386">
        <v>667</v>
      </c>
      <c r="E24" s="285">
        <v>164746</v>
      </c>
      <c r="F24" s="286">
        <v>1176964</v>
      </c>
    </row>
    <row r="25" spans="1:6" ht="14.25" customHeight="1" thickBot="1">
      <c r="A25" s="3" t="s">
        <v>522</v>
      </c>
      <c r="B25" s="284">
        <v>92316</v>
      </c>
      <c r="C25" s="287">
        <v>47471</v>
      </c>
      <c r="D25" s="387">
        <v>442</v>
      </c>
      <c r="E25" s="287">
        <v>149941</v>
      </c>
      <c r="F25" s="288">
        <v>1180666</v>
      </c>
    </row>
    <row r="26" spans="1:6" ht="11.25" customHeight="1">
      <c r="A26" s="394" t="s">
        <v>181</v>
      </c>
      <c r="B26" s="396" t="s">
        <v>730</v>
      </c>
      <c r="C26" s="394"/>
    </row>
    <row r="27" spans="1:6" ht="11.25" customHeight="1">
      <c r="A27" s="83"/>
      <c r="B27" s="396" t="s">
        <v>724</v>
      </c>
      <c r="C27" s="394"/>
    </row>
    <row r="28" spans="1:6" ht="11.25" customHeight="1">
      <c r="A28" s="83"/>
      <c r="B28" s="396" t="s">
        <v>725</v>
      </c>
      <c r="C28" s="394"/>
    </row>
    <row r="29" spans="1:6" ht="11.25" customHeight="1">
      <c r="A29" s="394"/>
      <c r="B29" s="396" t="s">
        <v>1056</v>
      </c>
      <c r="C29" s="394"/>
    </row>
    <row r="30" spans="1:6" ht="11.25" customHeight="1">
      <c r="A30" s="394"/>
      <c r="B30" s="396" t="s">
        <v>731</v>
      </c>
      <c r="C30" s="394"/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zoomScaleSheetLayoutView="115" workbookViewId="0">
      <selection sqref="A1:M1"/>
    </sheetView>
  </sheetViews>
  <sheetFormatPr defaultRowHeight="13.5"/>
  <cols>
    <col min="1" max="1" width="6.75" style="394" customWidth="1"/>
    <col min="2" max="9" width="7.5" style="394" customWidth="1"/>
    <col min="10" max="10" width="7.5" style="398" customWidth="1"/>
    <col min="11" max="11" width="7.5" style="394" customWidth="1"/>
    <col min="12" max="13" width="4.75" style="394" customWidth="1"/>
    <col min="14" max="16384" width="9" style="398"/>
  </cols>
  <sheetData>
    <row r="1" spans="1:13" ht="18.75" customHeight="1">
      <c r="A1" s="586" t="s">
        <v>1164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13" ht="7.5" customHeight="1">
      <c r="A2" s="498"/>
      <c r="B2" s="498"/>
      <c r="C2" s="498"/>
      <c r="D2" s="498"/>
      <c r="E2" s="498"/>
      <c r="F2" s="498"/>
      <c r="G2" s="498"/>
      <c r="H2" s="494"/>
      <c r="I2" s="494"/>
      <c r="J2" s="494"/>
      <c r="K2" s="494"/>
      <c r="L2" s="494"/>
      <c r="M2" s="494"/>
    </row>
    <row r="3" spans="1:13" ht="14.25" customHeight="1" thickBot="1">
      <c r="A3" s="491"/>
      <c r="B3" s="491"/>
      <c r="C3" s="491"/>
      <c r="D3" s="491"/>
      <c r="E3" s="491"/>
      <c r="F3" s="491"/>
      <c r="G3" s="491"/>
      <c r="H3" s="491" t="s">
        <v>1209</v>
      </c>
      <c r="I3" s="491"/>
      <c r="J3" s="491"/>
      <c r="K3" s="491"/>
      <c r="L3" s="491"/>
      <c r="M3" s="491"/>
    </row>
    <row r="4" spans="1:13" ht="15" customHeight="1">
      <c r="A4" s="486" t="s">
        <v>1057</v>
      </c>
      <c r="B4" s="473" t="s">
        <v>1058</v>
      </c>
      <c r="C4" s="474"/>
      <c r="D4" s="474"/>
      <c r="E4" s="473" t="s">
        <v>1059</v>
      </c>
      <c r="F4" s="474"/>
      <c r="G4" s="474"/>
      <c r="H4" s="470" t="s">
        <v>1060</v>
      </c>
      <c r="I4" s="474" t="s">
        <v>609</v>
      </c>
      <c r="J4" s="474"/>
      <c r="K4" s="475"/>
      <c r="L4" s="715" t="s">
        <v>1061</v>
      </c>
      <c r="M4" s="479" t="s">
        <v>1062</v>
      </c>
    </row>
    <row r="5" spans="1:13" ht="15" customHeight="1">
      <c r="A5" s="489"/>
      <c r="B5" s="389" t="s">
        <v>1060</v>
      </c>
      <c r="C5" s="389" t="s">
        <v>1063</v>
      </c>
      <c r="D5" s="389" t="s">
        <v>1064</v>
      </c>
      <c r="E5" s="391" t="s">
        <v>1060</v>
      </c>
      <c r="F5" s="391" t="s">
        <v>1063</v>
      </c>
      <c r="G5" s="391" t="s">
        <v>1064</v>
      </c>
      <c r="H5" s="472"/>
      <c r="I5" s="392" t="s">
        <v>1065</v>
      </c>
      <c r="J5" s="390" t="s">
        <v>1066</v>
      </c>
      <c r="K5" s="264" t="s">
        <v>1067</v>
      </c>
      <c r="L5" s="716"/>
      <c r="M5" s="482"/>
    </row>
    <row r="6" spans="1:13" ht="14.25" customHeight="1">
      <c r="A6" s="400" t="s">
        <v>1068</v>
      </c>
      <c r="B6" s="84">
        <v>148470</v>
      </c>
      <c r="C6" s="85">
        <v>129633</v>
      </c>
      <c r="D6" s="85">
        <v>18837</v>
      </c>
      <c r="E6" s="85">
        <v>10316</v>
      </c>
      <c r="F6" s="85">
        <v>4744</v>
      </c>
      <c r="G6" s="85">
        <v>5572</v>
      </c>
      <c r="H6" s="85">
        <v>158786</v>
      </c>
      <c r="I6" s="85">
        <v>2694</v>
      </c>
      <c r="J6" s="85">
        <v>7134</v>
      </c>
      <c r="K6" s="146">
        <v>9859</v>
      </c>
      <c r="L6" s="85">
        <v>359</v>
      </c>
      <c r="M6" s="85">
        <v>442.30083565459609</v>
      </c>
    </row>
    <row r="7" spans="1:13" ht="14.25" customHeight="1">
      <c r="A7" s="400" t="s">
        <v>699</v>
      </c>
      <c r="B7" s="84">
        <v>143926</v>
      </c>
      <c r="C7" s="85">
        <v>126336</v>
      </c>
      <c r="D7" s="85">
        <v>17590</v>
      </c>
      <c r="E7" s="85">
        <v>10935</v>
      </c>
      <c r="F7" s="85">
        <v>4389</v>
      </c>
      <c r="G7" s="85">
        <v>6546</v>
      </c>
      <c r="H7" s="85">
        <v>154861</v>
      </c>
      <c r="I7" s="85">
        <v>2874</v>
      </c>
      <c r="J7" s="85">
        <v>7366</v>
      </c>
      <c r="K7" s="263">
        <v>10013</v>
      </c>
      <c r="L7" s="85">
        <v>360</v>
      </c>
      <c r="M7" s="85">
        <v>430</v>
      </c>
    </row>
    <row r="8" spans="1:13" ht="14.25" customHeight="1">
      <c r="A8" s="401" t="s">
        <v>711</v>
      </c>
      <c r="B8" s="84">
        <v>139677</v>
      </c>
      <c r="C8" s="85">
        <v>119932</v>
      </c>
      <c r="D8" s="85">
        <v>19745</v>
      </c>
      <c r="E8" s="85">
        <v>11722</v>
      </c>
      <c r="F8" s="85">
        <v>4868</v>
      </c>
      <c r="G8" s="85">
        <v>6854</v>
      </c>
      <c r="H8" s="85">
        <v>151399</v>
      </c>
      <c r="I8" s="85">
        <v>3386</v>
      </c>
      <c r="J8" s="85">
        <v>8441</v>
      </c>
      <c r="K8" s="263">
        <v>9714</v>
      </c>
      <c r="L8" s="85">
        <v>359</v>
      </c>
      <c r="M8" s="85">
        <v>421.72423398328692</v>
      </c>
    </row>
    <row r="9" spans="1:13" ht="14.25" customHeight="1">
      <c r="A9" s="401" t="s">
        <v>776</v>
      </c>
      <c r="B9" s="84">
        <v>139544</v>
      </c>
      <c r="C9" s="85">
        <v>121660</v>
      </c>
      <c r="D9" s="85">
        <v>17884</v>
      </c>
      <c r="E9" s="85">
        <v>11134</v>
      </c>
      <c r="F9" s="85">
        <v>4845</v>
      </c>
      <c r="G9" s="85">
        <v>6289</v>
      </c>
      <c r="H9" s="85">
        <v>150678</v>
      </c>
      <c r="I9" s="85">
        <v>4090</v>
      </c>
      <c r="J9" s="85">
        <v>10261</v>
      </c>
      <c r="K9" s="263">
        <v>9311</v>
      </c>
      <c r="L9" s="85">
        <v>359</v>
      </c>
      <c r="M9" s="85">
        <v>419</v>
      </c>
    </row>
    <row r="10" spans="1:13" ht="14.25" customHeight="1">
      <c r="A10" s="401" t="s">
        <v>1069</v>
      </c>
      <c r="B10" s="243">
        <f>SUM(B12:B15,B17:B20,B22:B25)</f>
        <v>132076</v>
      </c>
      <c r="C10" s="85">
        <f>SUM(C12:C15,C17:C20,C22:C25)</f>
        <v>110884</v>
      </c>
      <c r="D10" s="85">
        <f t="shared" ref="D10" si="0">SUM(D12:D15,D17:D20,D22:D25)</f>
        <v>21192</v>
      </c>
      <c r="E10" s="85">
        <f>SUM(E12:E15,E17:E20,E22:E25)</f>
        <v>11735</v>
      </c>
      <c r="F10" s="85">
        <f>SUM(F12:F15,F17:F23,F24:F25)</f>
        <v>4708</v>
      </c>
      <c r="G10" s="85">
        <f t="shared" ref="G10:J10" si="1">SUM(G12:G15,G17:G23,G24:G25)</f>
        <v>7027</v>
      </c>
      <c r="H10" s="85">
        <f>SUM(H12:H15,H17:H23,H24:H25)</f>
        <v>143811</v>
      </c>
      <c r="I10" s="85">
        <f t="shared" si="1"/>
        <v>3641</v>
      </c>
      <c r="J10" s="85">
        <f t="shared" si="1"/>
        <v>9107</v>
      </c>
      <c r="K10" s="85">
        <v>9372</v>
      </c>
      <c r="L10" s="85">
        <f>SUM(L12:L15,L17:L23,L24:L25)</f>
        <v>359</v>
      </c>
      <c r="M10" s="85">
        <v>401</v>
      </c>
    </row>
    <row r="11" spans="1:13" ht="11.25" customHeight="1">
      <c r="A11" s="395"/>
      <c r="B11" s="84"/>
      <c r="C11" s="78"/>
      <c r="D11" s="78"/>
      <c r="E11" s="85"/>
      <c r="F11" s="78"/>
      <c r="G11" s="78"/>
      <c r="H11" s="85"/>
      <c r="I11" s="85"/>
      <c r="J11" s="78"/>
      <c r="K11" s="280"/>
      <c r="L11" s="78"/>
      <c r="M11" s="85"/>
    </row>
    <row r="12" spans="1:13" ht="14.25" customHeight="1">
      <c r="A12" s="395" t="s">
        <v>535</v>
      </c>
      <c r="B12" s="243">
        <v>1569</v>
      </c>
      <c r="C12" s="245">
        <v>700</v>
      </c>
      <c r="D12" s="245">
        <f>B12-C12</f>
        <v>869</v>
      </c>
      <c r="E12" s="244">
        <f>F12+G12</f>
        <v>692</v>
      </c>
      <c r="F12" s="245">
        <v>220</v>
      </c>
      <c r="G12" s="245">
        <v>472</v>
      </c>
      <c r="H12" s="245">
        <v>2261</v>
      </c>
      <c r="I12" s="244">
        <v>309</v>
      </c>
      <c r="J12" s="244">
        <v>831</v>
      </c>
      <c r="K12" s="280">
        <v>9288</v>
      </c>
      <c r="L12" s="244">
        <v>28</v>
      </c>
      <c r="M12" s="244">
        <v>81</v>
      </c>
    </row>
    <row r="13" spans="1:13" ht="14.25" customHeight="1">
      <c r="A13" s="395" t="s">
        <v>205</v>
      </c>
      <c r="B13" s="243">
        <v>1640</v>
      </c>
      <c r="C13" s="245">
        <v>708</v>
      </c>
      <c r="D13" s="245">
        <f t="shared" ref="D13:D25" si="2">B13-C13</f>
        <v>932</v>
      </c>
      <c r="E13" s="244">
        <f t="shared" ref="E13:E24" si="3">F13+G13</f>
        <v>715</v>
      </c>
      <c r="F13" s="245">
        <v>182</v>
      </c>
      <c r="G13" s="245">
        <v>533</v>
      </c>
      <c r="H13" s="245">
        <v>2355</v>
      </c>
      <c r="I13" s="244">
        <v>335</v>
      </c>
      <c r="J13" s="244">
        <v>803</v>
      </c>
      <c r="K13" s="280">
        <v>9276</v>
      </c>
      <c r="L13" s="244">
        <v>28</v>
      </c>
      <c r="M13" s="244">
        <v>84</v>
      </c>
    </row>
    <row r="14" spans="1:13" ht="14.25" customHeight="1">
      <c r="A14" s="395" t="s">
        <v>206</v>
      </c>
      <c r="B14" s="243">
        <v>4171</v>
      </c>
      <c r="C14" s="245">
        <v>2390</v>
      </c>
      <c r="D14" s="245">
        <f t="shared" si="2"/>
        <v>1781</v>
      </c>
      <c r="E14" s="244">
        <f t="shared" si="3"/>
        <v>838</v>
      </c>
      <c r="F14" s="245">
        <v>275</v>
      </c>
      <c r="G14" s="245">
        <v>563</v>
      </c>
      <c r="H14" s="245">
        <v>5009</v>
      </c>
      <c r="I14" s="244">
        <v>282</v>
      </c>
      <c r="J14" s="244">
        <v>669</v>
      </c>
      <c r="K14" s="280">
        <v>9281</v>
      </c>
      <c r="L14" s="244">
        <v>31</v>
      </c>
      <c r="M14" s="244">
        <v>162</v>
      </c>
    </row>
    <row r="15" spans="1:13" ht="14.25" customHeight="1">
      <c r="A15" s="395" t="s">
        <v>207</v>
      </c>
      <c r="B15" s="243">
        <v>5598</v>
      </c>
      <c r="C15" s="245">
        <v>3955</v>
      </c>
      <c r="D15" s="245">
        <f t="shared" si="2"/>
        <v>1643</v>
      </c>
      <c r="E15" s="244">
        <f t="shared" si="3"/>
        <v>760</v>
      </c>
      <c r="F15" s="245">
        <v>203</v>
      </c>
      <c r="G15" s="245">
        <v>557</v>
      </c>
      <c r="H15" s="245">
        <v>6358</v>
      </c>
      <c r="I15" s="244">
        <v>289</v>
      </c>
      <c r="J15" s="244">
        <v>718</v>
      </c>
      <c r="K15" s="280">
        <v>9309</v>
      </c>
      <c r="L15" s="244">
        <v>30</v>
      </c>
      <c r="M15" s="244">
        <v>212</v>
      </c>
    </row>
    <row r="16" spans="1:13" ht="7.5" customHeight="1">
      <c r="A16" s="395"/>
      <c r="B16" s="243"/>
      <c r="C16" s="270"/>
      <c r="D16" s="245"/>
      <c r="E16" s="244"/>
      <c r="F16" s="270"/>
      <c r="G16" s="270"/>
      <c r="H16" s="270"/>
      <c r="I16" s="270"/>
      <c r="J16" s="110"/>
      <c r="K16" s="332"/>
      <c r="L16" s="245"/>
      <c r="M16" s="244"/>
    </row>
    <row r="17" spans="1:13" ht="14.25" customHeight="1">
      <c r="A17" s="395" t="s">
        <v>208</v>
      </c>
      <c r="B17" s="243">
        <v>27167</v>
      </c>
      <c r="C17" s="245">
        <v>25026</v>
      </c>
      <c r="D17" s="245">
        <f t="shared" si="2"/>
        <v>2141</v>
      </c>
      <c r="E17" s="244">
        <f t="shared" si="3"/>
        <v>987</v>
      </c>
      <c r="F17" s="245">
        <v>370</v>
      </c>
      <c r="G17" s="245">
        <v>617</v>
      </c>
      <c r="H17" s="245">
        <v>28154</v>
      </c>
      <c r="I17" s="244">
        <v>301</v>
      </c>
      <c r="J17" s="244">
        <v>738</v>
      </c>
      <c r="K17" s="280">
        <v>9328</v>
      </c>
      <c r="L17" s="244">
        <v>31</v>
      </c>
      <c r="M17" s="244">
        <v>908</v>
      </c>
    </row>
    <row r="18" spans="1:13" ht="14.25" customHeight="1">
      <c r="A18" s="395" t="s">
        <v>209</v>
      </c>
      <c r="B18" s="243">
        <v>11841</v>
      </c>
      <c r="C18" s="245">
        <v>10580</v>
      </c>
      <c r="D18" s="245">
        <f t="shared" si="2"/>
        <v>1261</v>
      </c>
      <c r="E18" s="244">
        <f t="shared" si="3"/>
        <v>989</v>
      </c>
      <c r="F18" s="245">
        <v>443</v>
      </c>
      <c r="G18" s="245">
        <v>546</v>
      </c>
      <c r="H18" s="245">
        <v>12830</v>
      </c>
      <c r="I18" s="244">
        <v>303</v>
      </c>
      <c r="J18" s="244">
        <v>805</v>
      </c>
      <c r="K18" s="280">
        <v>9346</v>
      </c>
      <c r="L18" s="244">
        <v>30</v>
      </c>
      <c r="M18" s="244">
        <v>428</v>
      </c>
    </row>
    <row r="19" spans="1:13" ht="14.25" customHeight="1">
      <c r="A19" s="395" t="s">
        <v>210</v>
      </c>
      <c r="B19" s="243">
        <v>3305</v>
      </c>
      <c r="C19" s="245">
        <v>2124</v>
      </c>
      <c r="D19" s="245">
        <f t="shared" si="2"/>
        <v>1181</v>
      </c>
      <c r="E19" s="244">
        <f t="shared" si="3"/>
        <v>957</v>
      </c>
      <c r="F19" s="245">
        <v>434</v>
      </c>
      <c r="G19" s="245">
        <v>523</v>
      </c>
      <c r="H19" s="245">
        <v>4262</v>
      </c>
      <c r="I19" s="244">
        <v>415</v>
      </c>
      <c r="J19" s="244">
        <v>1052</v>
      </c>
      <c r="K19" s="280">
        <v>9368</v>
      </c>
      <c r="L19" s="244">
        <v>31</v>
      </c>
      <c r="M19" s="244">
        <v>137</v>
      </c>
    </row>
    <row r="20" spans="1:13" ht="14.25" customHeight="1">
      <c r="A20" s="395" t="s">
        <v>211</v>
      </c>
      <c r="B20" s="243">
        <v>3836</v>
      </c>
      <c r="C20" s="245">
        <v>946</v>
      </c>
      <c r="D20" s="245">
        <f t="shared" si="2"/>
        <v>2890</v>
      </c>
      <c r="E20" s="244">
        <f t="shared" si="3"/>
        <v>1278</v>
      </c>
      <c r="F20" s="245">
        <v>617</v>
      </c>
      <c r="G20" s="245">
        <v>661</v>
      </c>
      <c r="H20" s="245">
        <v>5114</v>
      </c>
      <c r="I20" s="244">
        <v>367</v>
      </c>
      <c r="J20" s="244">
        <v>896</v>
      </c>
      <c r="K20" s="280">
        <v>9382</v>
      </c>
      <c r="L20" s="244">
        <v>31</v>
      </c>
      <c r="M20" s="244">
        <v>165</v>
      </c>
    </row>
    <row r="21" spans="1:13" ht="7.5" customHeight="1">
      <c r="A21" s="395"/>
      <c r="B21" s="243"/>
      <c r="C21" s="270"/>
      <c r="D21" s="245"/>
      <c r="E21" s="244"/>
      <c r="F21" s="270"/>
      <c r="G21" s="270"/>
      <c r="H21" s="270"/>
      <c r="I21" s="270"/>
      <c r="J21" s="110"/>
      <c r="K21" s="332"/>
      <c r="L21" s="245"/>
      <c r="M21" s="244"/>
    </row>
    <row r="22" spans="1:13" ht="14.25" customHeight="1">
      <c r="A22" s="395" t="s">
        <v>212</v>
      </c>
      <c r="B22" s="243">
        <v>15002</v>
      </c>
      <c r="C22" s="245">
        <v>12990</v>
      </c>
      <c r="D22" s="245">
        <f t="shared" si="2"/>
        <v>2012</v>
      </c>
      <c r="E22" s="244">
        <f t="shared" si="3"/>
        <v>1321</v>
      </c>
      <c r="F22" s="245">
        <v>671</v>
      </c>
      <c r="G22" s="245">
        <v>650</v>
      </c>
      <c r="H22" s="245">
        <v>16323</v>
      </c>
      <c r="I22" s="244">
        <v>274</v>
      </c>
      <c r="J22" s="244">
        <v>651</v>
      </c>
      <c r="K22" s="280">
        <v>9384</v>
      </c>
      <c r="L22" s="270">
        <v>30</v>
      </c>
      <c r="M22" s="244">
        <v>544</v>
      </c>
    </row>
    <row r="23" spans="1:13" ht="14.25" customHeight="1">
      <c r="A23" s="395" t="s">
        <v>213</v>
      </c>
      <c r="B23" s="243">
        <v>32659</v>
      </c>
      <c r="C23" s="245">
        <v>29656</v>
      </c>
      <c r="D23" s="245">
        <f t="shared" si="2"/>
        <v>3003</v>
      </c>
      <c r="E23" s="244">
        <f t="shared" si="3"/>
        <v>1362</v>
      </c>
      <c r="F23" s="245">
        <v>575</v>
      </c>
      <c r="G23" s="245">
        <v>787</v>
      </c>
      <c r="H23" s="245">
        <v>34021</v>
      </c>
      <c r="I23" s="244">
        <v>267</v>
      </c>
      <c r="J23" s="244">
        <v>600</v>
      </c>
      <c r="K23" s="280">
        <v>9393</v>
      </c>
      <c r="L23" s="244">
        <v>31</v>
      </c>
      <c r="M23" s="244">
        <v>1097</v>
      </c>
    </row>
    <row r="24" spans="1:13" ht="14.25" customHeight="1">
      <c r="A24" s="395" t="s">
        <v>214</v>
      </c>
      <c r="B24" s="243">
        <v>21806</v>
      </c>
      <c r="C24" s="245">
        <v>19323</v>
      </c>
      <c r="D24" s="245">
        <f t="shared" si="2"/>
        <v>2483</v>
      </c>
      <c r="E24" s="244">
        <f t="shared" si="3"/>
        <v>1209</v>
      </c>
      <c r="F24" s="245">
        <v>509</v>
      </c>
      <c r="G24" s="245">
        <v>700</v>
      </c>
      <c r="H24" s="245">
        <v>23015</v>
      </c>
      <c r="I24" s="244">
        <v>245</v>
      </c>
      <c r="J24" s="244">
        <v>670</v>
      </c>
      <c r="K24" s="280">
        <v>9390</v>
      </c>
      <c r="L24" s="244">
        <v>30</v>
      </c>
      <c r="M24" s="244">
        <v>767</v>
      </c>
    </row>
    <row r="25" spans="1:13" ht="14.25" customHeight="1" thickBot="1">
      <c r="A25" s="393" t="s">
        <v>215</v>
      </c>
      <c r="B25" s="243">
        <v>3482</v>
      </c>
      <c r="C25" s="245">
        <v>2486</v>
      </c>
      <c r="D25" s="245">
        <f t="shared" si="2"/>
        <v>996</v>
      </c>
      <c r="E25" s="244">
        <f>F25+G25</f>
        <v>627</v>
      </c>
      <c r="F25" s="245">
        <v>209</v>
      </c>
      <c r="G25" s="245">
        <v>418</v>
      </c>
      <c r="H25" s="245">
        <v>4109</v>
      </c>
      <c r="I25" s="244">
        <v>254</v>
      </c>
      <c r="J25" s="244">
        <v>674</v>
      </c>
      <c r="K25" s="280">
        <v>9372</v>
      </c>
      <c r="L25" s="244">
        <v>28</v>
      </c>
      <c r="M25" s="244">
        <v>147</v>
      </c>
    </row>
    <row r="26" spans="1:13" s="326" customFormat="1" ht="11.25" customHeight="1">
      <c r="A26" s="388" t="s">
        <v>661</v>
      </c>
      <c r="B26" s="97"/>
      <c r="C26" s="97"/>
      <c r="D26" s="97"/>
      <c r="E26" s="97"/>
      <c r="F26" s="97"/>
      <c r="G26" s="97"/>
      <c r="H26" s="97"/>
      <c r="I26" s="97"/>
      <c r="J26" s="97"/>
      <c r="K26" s="242"/>
      <c r="L26" s="98"/>
      <c r="M26" s="97"/>
    </row>
  </sheetData>
  <mergeCells count="12">
    <mergeCell ref="L4:L5"/>
    <mergeCell ref="M4:M5"/>
    <mergeCell ref="A1:M1"/>
    <mergeCell ref="A2:G2"/>
    <mergeCell ref="H2:M2"/>
    <mergeCell ref="A3:G3"/>
    <mergeCell ref="H3:M3"/>
    <mergeCell ref="A4:A5"/>
    <mergeCell ref="B4:D4"/>
    <mergeCell ref="E4:G4"/>
    <mergeCell ref="H4:H5"/>
    <mergeCell ref="I4:K4"/>
  </mergeCells>
  <phoneticPr fontId="2"/>
  <pageMargins left="0.59055118110236227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2"/>
  <sheetViews>
    <sheetView showGridLines="0" zoomScaleNormal="100" zoomScaleSheetLayoutView="140" workbookViewId="0">
      <selection sqref="A1:F1"/>
    </sheetView>
  </sheetViews>
  <sheetFormatPr defaultRowHeight="16.5" customHeight="1"/>
  <cols>
    <col min="1" max="1" width="7.625" style="365" customWidth="1"/>
    <col min="2" max="2" width="25.625" style="333" customWidth="1"/>
    <col min="3" max="3" width="7.875" style="333" bestFit="1" customWidth="1"/>
    <col min="4" max="4" width="25.625" style="333" customWidth="1"/>
    <col min="5" max="5" width="7.625" style="333" customWidth="1"/>
    <col min="6" max="6" width="25.625" style="333" customWidth="1"/>
    <col min="7" max="7" width="7.625" style="333" customWidth="1"/>
    <col min="8" max="8" width="25.625" style="333" customWidth="1"/>
    <col min="9" max="9" width="7.625" style="333" customWidth="1"/>
    <col min="10" max="10" width="25.625" style="333" customWidth="1"/>
    <col min="11" max="11" width="7.625" style="335" customWidth="1"/>
    <col min="12" max="12" width="25.625" style="333" customWidth="1"/>
    <col min="13" max="16384" width="9" style="333"/>
  </cols>
  <sheetData>
    <row r="1" spans="1:12" ht="18" customHeight="1">
      <c r="A1" s="721" t="s">
        <v>1160</v>
      </c>
      <c r="B1" s="721"/>
      <c r="C1" s="721"/>
      <c r="D1" s="721"/>
      <c r="E1" s="721"/>
      <c r="F1" s="721"/>
      <c r="G1" s="722" t="s">
        <v>784</v>
      </c>
      <c r="H1" s="722"/>
      <c r="I1" s="722"/>
      <c r="J1" s="722"/>
      <c r="K1" s="722"/>
      <c r="L1" s="722"/>
    </row>
    <row r="2" spans="1:12" ht="10.5" customHeight="1" thickBot="1">
      <c r="A2" s="334"/>
      <c r="B2" s="335"/>
      <c r="C2" s="336"/>
      <c r="D2" s="336"/>
      <c r="E2" s="336"/>
      <c r="F2" s="336"/>
      <c r="G2" s="336"/>
      <c r="H2" s="336"/>
      <c r="I2" s="336"/>
      <c r="J2" s="336"/>
      <c r="K2" s="337"/>
      <c r="L2" s="338" t="s">
        <v>965</v>
      </c>
    </row>
    <row r="3" spans="1:12" ht="15" customHeight="1">
      <c r="A3" s="723" t="s">
        <v>395</v>
      </c>
      <c r="B3" s="724"/>
      <c r="C3" s="725" t="s">
        <v>676</v>
      </c>
      <c r="D3" s="726"/>
      <c r="E3" s="727" t="s">
        <v>728</v>
      </c>
      <c r="F3" s="725"/>
      <c r="G3" s="339" t="s">
        <v>785</v>
      </c>
      <c r="H3" s="340" t="s">
        <v>43</v>
      </c>
      <c r="I3" s="341" t="s">
        <v>786</v>
      </c>
      <c r="J3" s="340" t="s" ph="1">
        <v>55</v>
      </c>
      <c r="K3" s="719" t="s">
        <v>779</v>
      </c>
      <c r="L3" s="720"/>
    </row>
    <row r="4" spans="1:12" ht="15" customHeight="1">
      <c r="A4" s="339" t="s">
        <v>787</v>
      </c>
      <c r="B4" s="340" t="s">
        <v>398</v>
      </c>
      <c r="C4" s="339" t="s">
        <v>788</v>
      </c>
      <c r="D4" s="340" t="s">
        <v>675</v>
      </c>
      <c r="E4" s="341" t="s">
        <v>789</v>
      </c>
      <c r="F4" s="343" t="s">
        <v>755</v>
      </c>
      <c r="G4" s="339" t="s">
        <v>790</v>
      </c>
      <c r="H4" s="340" t="s">
        <v>49</v>
      </c>
      <c r="I4" s="341" t="s">
        <v>791</v>
      </c>
      <c r="J4" s="340" t="s">
        <v>59</v>
      </c>
      <c r="K4" s="717" t="s">
        <v>746</v>
      </c>
      <c r="L4" s="718"/>
    </row>
    <row r="5" spans="1:12" ht="15" customHeight="1">
      <c r="A5" s="339" t="s">
        <v>792</v>
      </c>
      <c r="B5" s="340" t="s" ph="1">
        <v>672</v>
      </c>
      <c r="C5" s="339" t="s">
        <v>793</v>
      </c>
      <c r="D5" s="344" t="s">
        <v>674</v>
      </c>
      <c r="E5" s="447" t="s">
        <v>794</v>
      </c>
      <c r="F5" s="448" t="s">
        <v>756</v>
      </c>
      <c r="G5" s="345" t="s">
        <v>792</v>
      </c>
      <c r="H5" s="340" t="s">
        <v>52</v>
      </c>
      <c r="I5" s="346" t="s">
        <v>792</v>
      </c>
      <c r="J5" s="340" t="s">
        <v>121</v>
      </c>
      <c r="K5" s="447" t="s">
        <v>1104</v>
      </c>
      <c r="L5" s="449" t="s">
        <v>747</v>
      </c>
    </row>
    <row r="6" spans="1:12" ht="15" customHeight="1">
      <c r="A6" s="339" t="s">
        <v>792</v>
      </c>
      <c r="B6" s="340" t="s">
        <v>408</v>
      </c>
      <c r="C6" s="341"/>
      <c r="D6" s="348" t="s">
        <v>970</v>
      </c>
      <c r="E6" s="341" t="s">
        <v>795</v>
      </c>
      <c r="F6" s="343" t="s">
        <v>353</v>
      </c>
      <c r="G6" s="339" t="s">
        <v>796</v>
      </c>
      <c r="H6" s="340" t="s">
        <v>54</v>
      </c>
      <c r="I6" s="341" t="s">
        <v>797</v>
      </c>
      <c r="J6" s="340" t="s">
        <v>613</v>
      </c>
      <c r="K6" s="728" t="s">
        <v>964</v>
      </c>
      <c r="L6" s="729"/>
    </row>
    <row r="7" spans="1:12" ht="15" customHeight="1">
      <c r="A7" s="730" t="s">
        <v>732</v>
      </c>
      <c r="B7" s="731"/>
      <c r="C7" s="727" t="s">
        <v>458</v>
      </c>
      <c r="D7" s="726"/>
      <c r="E7" s="341"/>
      <c r="F7" s="343" t="s">
        <v>124</v>
      </c>
      <c r="G7" s="345" t="s">
        <v>792</v>
      </c>
      <c r="H7" s="340" t="s">
        <v>58</v>
      </c>
      <c r="I7" s="341" t="s">
        <v>798</v>
      </c>
      <c r="J7" s="340" t="s">
        <v>136</v>
      </c>
      <c r="K7" s="341" t="s">
        <v>799</v>
      </c>
      <c r="L7" s="333" t="s">
        <v>1210</v>
      </c>
    </row>
    <row r="8" spans="1:12" ht="15" customHeight="1">
      <c r="A8" s="450" t="s">
        <v>1212</v>
      </c>
      <c r="B8" s="350" t="s">
        <v>438</v>
      </c>
      <c r="C8" s="341" t="s">
        <v>800</v>
      </c>
      <c r="D8" s="340" t="s">
        <v>780</v>
      </c>
      <c r="E8" s="341" t="s">
        <v>801</v>
      </c>
      <c r="F8" s="343" t="s">
        <v>35</v>
      </c>
      <c r="G8" s="339" t="s">
        <v>802</v>
      </c>
      <c r="H8" s="340" t="s">
        <v>120</v>
      </c>
      <c r="I8" s="346" t="s">
        <v>792</v>
      </c>
      <c r="J8" s="340" t="s">
        <v>142</v>
      </c>
      <c r="K8" s="349" t="s">
        <v>803</v>
      </c>
      <c r="L8" s="333" t="s">
        <v>781</v>
      </c>
    </row>
    <row r="9" spans="1:12" ht="15" customHeight="1">
      <c r="A9" s="450" t="s">
        <v>1213</v>
      </c>
      <c r="B9" s="350" t="s" ph="1">
        <v>621</v>
      </c>
      <c r="C9" s="346" t="s">
        <v>792</v>
      </c>
      <c r="D9" s="340" t="s">
        <v>349</v>
      </c>
      <c r="E9" s="349" t="s">
        <v>804</v>
      </c>
      <c r="F9" s="333" t="s">
        <v>733</v>
      </c>
      <c r="G9" s="345" t="s">
        <v>792</v>
      </c>
      <c r="H9" s="340" t="s">
        <v>126</v>
      </c>
      <c r="I9" s="341" t="s">
        <v>796</v>
      </c>
      <c r="J9" s="340" t="s">
        <v>146</v>
      </c>
      <c r="K9" s="349" t="s">
        <v>805</v>
      </c>
      <c r="L9" s="333" t="s">
        <v>782</v>
      </c>
    </row>
    <row r="10" spans="1:12" ht="15" customHeight="1">
      <c r="A10" s="450" t="s">
        <v>792</v>
      </c>
      <c r="B10" s="350" t="s">
        <v>611</v>
      </c>
      <c r="C10" s="346" t="s">
        <v>792</v>
      </c>
      <c r="D10" s="340" t="s" ph="1">
        <v>595</v>
      </c>
      <c r="E10" s="727" t="s">
        <v>108</v>
      </c>
      <c r="F10" s="725"/>
      <c r="G10" s="345" t="s">
        <v>792</v>
      </c>
      <c r="H10" s="340" t="s">
        <v>130</v>
      </c>
      <c r="I10" s="341" t="s">
        <v>806</v>
      </c>
      <c r="J10" s="340" t="s">
        <v>151</v>
      </c>
      <c r="K10" s="349" t="s">
        <v>807</v>
      </c>
      <c r="L10" s="333" t="s">
        <v>783</v>
      </c>
    </row>
    <row r="11" spans="1:12" ht="15" customHeight="1">
      <c r="A11" s="450" t="s">
        <v>1214</v>
      </c>
      <c r="B11" s="350" t="s">
        <v>451</v>
      </c>
      <c r="C11" s="341" t="s">
        <v>808</v>
      </c>
      <c r="D11" s="340" t="s">
        <v>430</v>
      </c>
      <c r="E11" s="341" t="s">
        <v>809</v>
      </c>
      <c r="F11" s="343" t="s">
        <v>42</v>
      </c>
      <c r="G11" s="345" t="s">
        <v>792</v>
      </c>
      <c r="H11" s="340" t="s">
        <v>135</v>
      </c>
      <c r="I11" s="346" t="s">
        <v>792</v>
      </c>
      <c r="J11" s="340" t="s">
        <v>157</v>
      </c>
      <c r="K11" s="341"/>
      <c r="L11" s="352" t="s">
        <v>963</v>
      </c>
    </row>
    <row r="12" spans="1:12" ht="15" customHeight="1">
      <c r="A12" s="450" t="s">
        <v>1215</v>
      </c>
      <c r="B12" s="350" t="s" ph="1">
        <v>455</v>
      </c>
      <c r="C12" s="351"/>
      <c r="D12" s="348" t="s">
        <v>709</v>
      </c>
      <c r="E12" s="341" t="s">
        <v>810</v>
      </c>
      <c r="F12" s="343" t="s">
        <v>48</v>
      </c>
      <c r="G12" s="339" t="s">
        <v>811</v>
      </c>
      <c r="H12" s="340" t="s">
        <v>141</v>
      </c>
      <c r="I12" s="341" t="s">
        <v>812</v>
      </c>
      <c r="J12" s="340" t="s" ph="1">
        <v>162</v>
      </c>
      <c r="K12" s="341"/>
      <c r="L12" s="352"/>
    </row>
    <row r="13" spans="1:12" ht="15" customHeight="1">
      <c r="A13" s="339" t="s">
        <v>817</v>
      </c>
      <c r="B13" s="340" t="s" ph="1">
        <v>620</v>
      </c>
      <c r="C13" s="727" t="s">
        <v>123</v>
      </c>
      <c r="D13" s="726"/>
      <c r="E13" s="341" t="s">
        <v>814</v>
      </c>
      <c r="F13" s="343" t="s">
        <v>51</v>
      </c>
      <c r="G13" s="339" t="s">
        <v>815</v>
      </c>
      <c r="H13" s="340" t="s">
        <v>145</v>
      </c>
      <c r="I13" s="341" t="s">
        <v>816</v>
      </c>
      <c r="J13" s="340" t="s">
        <v>165</v>
      </c>
      <c r="K13" s="717" t="s">
        <v>973</v>
      </c>
      <c r="L13" s="718"/>
    </row>
    <row r="14" spans="1:12" ht="15" customHeight="1">
      <c r="A14" s="339" t="s">
        <v>821</v>
      </c>
      <c r="B14" s="340" t="s">
        <v>463</v>
      </c>
      <c r="C14" s="341" t="s">
        <v>818</v>
      </c>
      <c r="D14" s="353" t="s">
        <v>678</v>
      </c>
      <c r="E14" s="346" t="s">
        <v>813</v>
      </c>
      <c r="F14" s="343" t="s">
        <v>819</v>
      </c>
      <c r="G14" s="339" t="s">
        <v>820</v>
      </c>
      <c r="H14" s="340" t="s">
        <v>150</v>
      </c>
      <c r="I14" s="346" t="s">
        <v>813</v>
      </c>
      <c r="J14" s="340" t="s">
        <v>173</v>
      </c>
      <c r="K14" s="717" t="s">
        <v>749</v>
      </c>
      <c r="L14" s="718"/>
    </row>
    <row r="15" spans="1:12" ht="15" customHeight="1">
      <c r="A15" s="339" t="s">
        <v>825</v>
      </c>
      <c r="B15" s="340" t="s">
        <v>347</v>
      </c>
      <c r="C15" s="341" t="s">
        <v>813</v>
      </c>
      <c r="D15" s="353" t="s">
        <v>822</v>
      </c>
      <c r="E15" s="346" t="s">
        <v>813</v>
      </c>
      <c r="F15" s="343" t="s">
        <v>57</v>
      </c>
      <c r="G15" s="339" t="s">
        <v>823</v>
      </c>
      <c r="H15" s="340" t="s" ph="1">
        <v>156</v>
      </c>
      <c r="I15" s="341" t="s">
        <v>815</v>
      </c>
      <c r="J15" s="340" t="s">
        <v>179</v>
      </c>
      <c r="K15" s="341" t="s">
        <v>824</v>
      </c>
      <c r="L15" s="343" t="s">
        <v>122</v>
      </c>
    </row>
    <row r="16" spans="1:12" ht="15" customHeight="1">
      <c r="A16" s="345" t="s">
        <v>813</v>
      </c>
      <c r="B16" s="340" t="s">
        <v>588</v>
      </c>
      <c r="C16" s="727" t="s">
        <v>679</v>
      </c>
      <c r="D16" s="726"/>
      <c r="E16" s="341" t="s">
        <v>826</v>
      </c>
      <c r="F16" s="343" t="s">
        <v>119</v>
      </c>
      <c r="G16" s="345" t="s">
        <v>813</v>
      </c>
      <c r="H16" s="340" t="s">
        <v>161</v>
      </c>
      <c r="I16" s="346" t="s">
        <v>813</v>
      </c>
      <c r="J16" s="340" t="s" ph="1">
        <v>184</v>
      </c>
      <c r="K16" s="341" t="s">
        <v>827</v>
      </c>
      <c r="L16" s="343" t="s">
        <v>127</v>
      </c>
    </row>
    <row r="17" spans="1:12" ht="15" customHeight="1">
      <c r="A17" s="339" t="s">
        <v>832</v>
      </c>
      <c r="B17" s="340" t="s">
        <v>612</v>
      </c>
      <c r="C17" s="341" t="s">
        <v>828</v>
      </c>
      <c r="D17" s="344" t="s">
        <v>680</v>
      </c>
      <c r="E17" s="341" t="s">
        <v>829</v>
      </c>
      <c r="F17" s="343" t="s" ph="1">
        <v>623</v>
      </c>
      <c r="G17" s="339" t="s">
        <v>830</v>
      </c>
      <c r="H17" s="340" t="s">
        <v>164</v>
      </c>
      <c r="I17" s="341" t="s">
        <v>831</v>
      </c>
      <c r="J17" s="340" t="s">
        <v>397</v>
      </c>
      <c r="K17" s="345" t="s">
        <v>813</v>
      </c>
      <c r="L17" s="343" t="s">
        <v>131</v>
      </c>
    </row>
    <row r="18" spans="1:12" ht="15" customHeight="1">
      <c r="A18" s="339" t="s">
        <v>836</v>
      </c>
      <c r="B18" s="340" t="s">
        <v>599</v>
      </c>
      <c r="C18" s="341"/>
      <c r="D18" s="348" t="s">
        <v>833</v>
      </c>
      <c r="E18" s="341"/>
      <c r="F18" s="343" t="s">
        <v>627</v>
      </c>
      <c r="G18" s="339" t="s">
        <v>834</v>
      </c>
      <c r="H18" s="340" t="s">
        <v>172</v>
      </c>
      <c r="I18" s="341" t="s">
        <v>835</v>
      </c>
      <c r="J18" s="340" t="s">
        <v>403</v>
      </c>
      <c r="K18" s="346" t="s">
        <v>813</v>
      </c>
      <c r="L18" s="343" t="s">
        <v>137</v>
      </c>
    </row>
    <row r="19" spans="1:12" ht="15" customHeight="1">
      <c r="A19" s="339" t="s">
        <v>839</v>
      </c>
      <c r="B19" s="340" t="s">
        <v>602</v>
      </c>
      <c r="C19" s="354"/>
      <c r="D19" s="348"/>
      <c r="E19" s="341" t="s">
        <v>837</v>
      </c>
      <c r="F19" s="343" t="s">
        <v>354</v>
      </c>
      <c r="G19" s="345" t="s">
        <v>813</v>
      </c>
      <c r="H19" s="340" t="s">
        <v>178</v>
      </c>
      <c r="I19" s="341" t="s">
        <v>838</v>
      </c>
      <c r="J19" s="340" t="s" ph="1">
        <v>407</v>
      </c>
      <c r="K19" s="346" t="s">
        <v>813</v>
      </c>
      <c r="L19" s="343" t="s">
        <v>143</v>
      </c>
    </row>
    <row r="20" spans="1:12" ht="15" customHeight="1">
      <c r="A20" s="345" t="s">
        <v>813</v>
      </c>
      <c r="B20" s="340" t="s" ph="1">
        <v>1</v>
      </c>
      <c r="C20" s="727" t="s">
        <v>744</v>
      </c>
      <c r="D20" s="726"/>
      <c r="E20" s="341" t="s">
        <v>840</v>
      </c>
      <c r="F20" s="343" t="s" ph="1">
        <v>134</v>
      </c>
      <c r="G20" s="345" t="s">
        <v>813</v>
      </c>
      <c r="H20" s="340" t="s">
        <v>183</v>
      </c>
      <c r="I20" s="341" t="s">
        <v>841</v>
      </c>
      <c r="J20" s="340" t="s">
        <v>413</v>
      </c>
      <c r="K20" s="346" t="s">
        <v>813</v>
      </c>
      <c r="L20" s="343" t="s">
        <v>147</v>
      </c>
    </row>
    <row r="21" spans="1:12" ht="15" customHeight="1">
      <c r="A21" s="345" t="s">
        <v>813</v>
      </c>
      <c r="B21" s="340" t="s" ph="1">
        <v>4</v>
      </c>
      <c r="C21" s="341" t="s">
        <v>842</v>
      </c>
      <c r="D21" s="340" t="s" ph="1">
        <v>350</v>
      </c>
      <c r="E21" s="341" t="s">
        <v>843</v>
      </c>
      <c r="F21" s="343" t="s">
        <v>140</v>
      </c>
      <c r="G21" s="339" t="s">
        <v>841</v>
      </c>
      <c r="H21" s="340" t="s">
        <v>189</v>
      </c>
      <c r="I21" s="341" t="s">
        <v>844</v>
      </c>
      <c r="J21" s="340" t="s">
        <v>199</v>
      </c>
      <c r="K21" s="341" t="s">
        <v>845</v>
      </c>
      <c r="L21" s="343" t="s">
        <v>152</v>
      </c>
    </row>
    <row r="22" spans="1:12" ht="15" customHeight="1">
      <c r="A22" s="339" t="s">
        <v>849</v>
      </c>
      <c r="B22" s="340" t="s">
        <v>850</v>
      </c>
      <c r="C22" s="346" t="s">
        <v>813</v>
      </c>
      <c r="D22" s="340" t="s">
        <v>56</v>
      </c>
      <c r="E22" s="341"/>
      <c r="F22" s="343" t="s">
        <v>355</v>
      </c>
      <c r="G22" s="339" t="s">
        <v>846</v>
      </c>
      <c r="H22" s="340" t="s">
        <v>191</v>
      </c>
      <c r="I22" s="341" t="s">
        <v>847</v>
      </c>
      <c r="J22" s="340" t="s">
        <v>85</v>
      </c>
      <c r="K22" s="341" t="s">
        <v>848</v>
      </c>
      <c r="L22" s="343" t="s">
        <v>158</v>
      </c>
    </row>
    <row r="23" spans="1:12" ht="15" customHeight="1">
      <c r="A23" s="345"/>
      <c r="B23" s="340" t="s">
        <v>41</v>
      </c>
      <c r="C23" s="341" t="s">
        <v>851</v>
      </c>
      <c r="D23" s="340" t="s" ph="1">
        <v>852</v>
      </c>
      <c r="E23" s="341" t="s">
        <v>853</v>
      </c>
      <c r="F23" s="343" t="s">
        <v>432</v>
      </c>
      <c r="G23" s="339" t="s">
        <v>847</v>
      </c>
      <c r="H23" s="340" t="s">
        <v>70</v>
      </c>
      <c r="I23" s="342" t="s">
        <v>813</v>
      </c>
      <c r="J23" s="340" t="s">
        <v>86</v>
      </c>
      <c r="K23" s="341" t="s">
        <v>854</v>
      </c>
      <c r="L23" s="343" t="s">
        <v>102</v>
      </c>
    </row>
    <row r="24" spans="1:12" ht="15" customHeight="1">
      <c r="A24" s="345"/>
      <c r="B24" s="340" t="s" ph="1">
        <v>653</v>
      </c>
      <c r="C24" s="341" t="s">
        <v>855</v>
      </c>
      <c r="D24" s="340" t="s">
        <v>118</v>
      </c>
      <c r="E24" s="341" t="s">
        <v>856</v>
      </c>
      <c r="F24" s="343" t="s" ph="1">
        <v>356</v>
      </c>
      <c r="G24" s="355" t="s">
        <v>813</v>
      </c>
      <c r="H24" s="340" t="s">
        <v>71</v>
      </c>
      <c r="I24" s="342" t="s">
        <v>813</v>
      </c>
      <c r="J24" s="340" t="s">
        <v>87</v>
      </c>
      <c r="K24" s="341" t="s">
        <v>857</v>
      </c>
      <c r="L24" s="343" t="s">
        <v>163</v>
      </c>
    </row>
    <row r="25" spans="1:12" ht="15" customHeight="1">
      <c r="A25" s="345"/>
      <c r="B25" s="340" t="s" ph="1">
        <v>861</v>
      </c>
      <c r="C25" s="341" t="s">
        <v>858</v>
      </c>
      <c r="D25" s="340" t="s" ph="1">
        <v>125</v>
      </c>
      <c r="E25" s="341" t="s">
        <v>859</v>
      </c>
      <c r="F25" s="343" t="s" ph="1">
        <v>149</v>
      </c>
      <c r="G25" s="355" t="s">
        <v>813</v>
      </c>
      <c r="H25" s="340" t="s">
        <v>72</v>
      </c>
      <c r="I25" s="342" t="s">
        <v>813</v>
      </c>
      <c r="J25" s="340" t="s">
        <v>88</v>
      </c>
      <c r="K25" s="341" t="s">
        <v>860</v>
      </c>
      <c r="L25" s="343" t="s">
        <v>166</v>
      </c>
    </row>
    <row r="26" spans="1:12" ht="15" customHeight="1">
      <c r="A26" s="345"/>
      <c r="B26" s="340" t="s">
        <v>864</v>
      </c>
      <c r="C26" s="346" t="s">
        <v>813</v>
      </c>
      <c r="D26" s="340" t="s">
        <v>129</v>
      </c>
      <c r="E26" s="727" t="s">
        <v>155</v>
      </c>
      <c r="F26" s="725"/>
      <c r="G26" s="339" t="s">
        <v>862</v>
      </c>
      <c r="H26" s="340" t="s">
        <v>73</v>
      </c>
      <c r="I26" s="341" t="s">
        <v>863</v>
      </c>
      <c r="J26" s="340" t="s">
        <v>89</v>
      </c>
      <c r="K26" s="341"/>
      <c r="L26" s="343" t="s">
        <v>174</v>
      </c>
    </row>
    <row r="27" spans="1:12" ht="15" customHeight="1">
      <c r="A27" s="339" t="s">
        <v>867</v>
      </c>
      <c r="B27" s="340" t="s">
        <v>128</v>
      </c>
      <c r="C27" s="341" t="s">
        <v>865</v>
      </c>
      <c r="D27" s="340" t="s" ph="1">
        <v>133</v>
      </c>
      <c r="E27" s="341" t="s">
        <v>840</v>
      </c>
      <c r="F27" s="343" t="s">
        <v>160</v>
      </c>
      <c r="G27" s="355" t="s">
        <v>813</v>
      </c>
      <c r="H27" s="340" t="s">
        <v>74</v>
      </c>
      <c r="I27" s="341" t="s">
        <v>862</v>
      </c>
      <c r="J27" s="340" t="s">
        <v>90</v>
      </c>
      <c r="K27" s="341" t="s">
        <v>866</v>
      </c>
      <c r="L27" s="343" t="s">
        <v>103</v>
      </c>
    </row>
    <row r="28" spans="1:12" ht="15" customHeight="1">
      <c r="A28" s="339" t="s">
        <v>868</v>
      </c>
      <c r="B28" s="340" t="s" ph="1">
        <v>132</v>
      </c>
      <c r="C28" s="346" t="s">
        <v>813</v>
      </c>
      <c r="D28" s="340" t="s">
        <v>139</v>
      </c>
      <c r="E28" s="727" t="s">
        <v>217</v>
      </c>
      <c r="F28" s="725"/>
      <c r="G28" s="355" t="s">
        <v>813</v>
      </c>
      <c r="H28" s="356" t="s">
        <v>319</v>
      </c>
      <c r="I28" s="342" t="s">
        <v>813</v>
      </c>
      <c r="J28" s="340" t="s">
        <v>91</v>
      </c>
      <c r="K28" s="341" t="s">
        <v>433</v>
      </c>
      <c r="L28" s="343" t="s">
        <v>104</v>
      </c>
    </row>
    <row r="29" spans="1:12" ht="15" customHeight="1">
      <c r="A29" s="345" t="s">
        <v>813</v>
      </c>
      <c r="B29" s="340" t="s">
        <v>427</v>
      </c>
      <c r="C29" s="346" t="s">
        <v>813</v>
      </c>
      <c r="D29" s="340" t="s">
        <v>536</v>
      </c>
      <c r="E29" s="341" t="s">
        <v>869</v>
      </c>
      <c r="F29" s="343" t="s">
        <v>171</v>
      </c>
      <c r="G29" s="355" t="s">
        <v>813</v>
      </c>
      <c r="H29" s="340" t="s">
        <v>75</v>
      </c>
      <c r="I29" s="342" t="s">
        <v>813</v>
      </c>
      <c r="J29" s="340" t="s">
        <v>92</v>
      </c>
      <c r="K29" s="341" t="s">
        <v>870</v>
      </c>
      <c r="L29" s="357" t="s">
        <v>330</v>
      </c>
    </row>
    <row r="30" spans="1:12" ht="15" customHeight="1">
      <c r="A30" s="339" t="s">
        <v>872</v>
      </c>
      <c r="B30" s="340" t="s">
        <v>138</v>
      </c>
      <c r="C30" s="346" t="s">
        <v>813</v>
      </c>
      <c r="D30" s="340" t="s">
        <v>154</v>
      </c>
      <c r="E30" s="341" t="s">
        <v>858</v>
      </c>
      <c r="F30" s="343" t="s">
        <v>63</v>
      </c>
      <c r="G30" s="355" t="s">
        <v>813</v>
      </c>
      <c r="H30" s="340" t="s">
        <v>76</v>
      </c>
      <c r="I30" s="341" t="s">
        <v>871</v>
      </c>
      <c r="J30" s="340" t="s">
        <v>358</v>
      </c>
      <c r="K30" s="341"/>
      <c r="L30" s="343" t="s">
        <v>630</v>
      </c>
    </row>
    <row r="31" spans="1:12" ht="15" customHeight="1">
      <c r="A31" s="345" t="s">
        <v>813</v>
      </c>
      <c r="B31" s="340" t="s">
        <v>144</v>
      </c>
      <c r="C31" s="346" t="s">
        <v>813</v>
      </c>
      <c r="D31" s="340" t="s">
        <v>159</v>
      </c>
      <c r="E31" s="342" t="s">
        <v>813</v>
      </c>
      <c r="F31" s="343" t="s">
        <v>64</v>
      </c>
      <c r="G31" s="355" t="s">
        <v>813</v>
      </c>
      <c r="H31" s="340" t="s">
        <v>77</v>
      </c>
      <c r="I31" s="346" t="s">
        <v>813</v>
      </c>
      <c r="J31" s="340" t="s">
        <v>93</v>
      </c>
      <c r="K31" s="341" t="s">
        <v>433</v>
      </c>
      <c r="L31" s="343" t="s">
        <v>331</v>
      </c>
    </row>
    <row r="32" spans="1:12" ht="15" customHeight="1">
      <c r="A32" s="345" t="s">
        <v>813</v>
      </c>
      <c r="B32" s="340" t="s">
        <v>148</v>
      </c>
      <c r="C32" s="341" t="s">
        <v>873</v>
      </c>
      <c r="D32" s="340" t="s">
        <v>168</v>
      </c>
      <c r="E32" s="341" t="s">
        <v>874</v>
      </c>
      <c r="F32" s="343" t="s" ph="1">
        <v>302</v>
      </c>
      <c r="G32" s="355" t="s">
        <v>813</v>
      </c>
      <c r="H32" s="340" t="s">
        <v>78</v>
      </c>
      <c r="I32" s="346" t="s">
        <v>813</v>
      </c>
      <c r="J32" s="340" t="s">
        <v>94</v>
      </c>
      <c r="K32" s="341"/>
      <c r="L32" s="343" t="s">
        <v>631</v>
      </c>
    </row>
    <row r="33" spans="1:12" ht="15" customHeight="1">
      <c r="A33" s="339" t="s">
        <v>877</v>
      </c>
      <c r="B33" s="359" t="s">
        <v>153</v>
      </c>
      <c r="C33" s="346" t="s">
        <v>813</v>
      </c>
      <c r="D33" s="340" t="s">
        <v>176</v>
      </c>
      <c r="E33" s="341" t="s">
        <v>843</v>
      </c>
      <c r="F33" s="343" t="s">
        <v>875</v>
      </c>
      <c r="G33" s="355" t="s">
        <v>813</v>
      </c>
      <c r="H33" s="340" t="s">
        <v>79</v>
      </c>
      <c r="I33" s="341" t="s">
        <v>876</v>
      </c>
      <c r="J33" s="358" t="s">
        <v>702</v>
      </c>
      <c r="K33" s="341" t="s">
        <v>433</v>
      </c>
      <c r="L33" s="343" t="s">
        <v>665</v>
      </c>
    </row>
    <row r="34" spans="1:12" ht="15" customHeight="1">
      <c r="A34" s="339" t="s">
        <v>881</v>
      </c>
      <c r="B34" s="340" t="s" ph="1">
        <v>622</v>
      </c>
      <c r="C34" s="346" t="s">
        <v>813</v>
      </c>
      <c r="D34" s="340" t="s">
        <v>182</v>
      </c>
      <c r="E34" s="341" t="s">
        <v>878</v>
      </c>
      <c r="F34" s="343" t="s">
        <v>185</v>
      </c>
      <c r="G34" s="339" t="s">
        <v>879</v>
      </c>
      <c r="H34" s="340" t="s">
        <v>317</v>
      </c>
      <c r="I34" s="727" t="s">
        <v>95</v>
      </c>
      <c r="J34" s="726"/>
      <c r="K34" s="341" t="s">
        <v>880</v>
      </c>
      <c r="L34" s="343" t="s">
        <v>332</v>
      </c>
    </row>
    <row r="35" spans="1:12" ht="15" customHeight="1">
      <c r="A35" s="339" t="s">
        <v>884</v>
      </c>
      <c r="B35" s="340" t="s">
        <v>429</v>
      </c>
      <c r="C35" s="341" t="s">
        <v>882</v>
      </c>
      <c r="D35" s="340" t="s">
        <v>351</v>
      </c>
      <c r="E35" s="341" t="s">
        <v>883</v>
      </c>
      <c r="F35" s="343" t="s">
        <v>65</v>
      </c>
      <c r="G35" s="339" t="s">
        <v>433</v>
      </c>
      <c r="H35" s="340" t="s">
        <v>318</v>
      </c>
      <c r="I35" s="341" t="s">
        <v>862</v>
      </c>
      <c r="J35" s="340" t="s">
        <v>96</v>
      </c>
      <c r="K35" s="341" t="s">
        <v>433</v>
      </c>
      <c r="L35" s="343" t="s">
        <v>333</v>
      </c>
    </row>
    <row r="36" spans="1:12" ht="15" customHeight="1">
      <c r="A36" s="339" t="s">
        <v>887</v>
      </c>
      <c r="B36" s="340" t="s">
        <v>167</v>
      </c>
      <c r="C36" s="339" t="s">
        <v>885</v>
      </c>
      <c r="D36" s="340" t="s">
        <v>396</v>
      </c>
      <c r="E36" s="341" t="s">
        <v>886</v>
      </c>
      <c r="F36" s="343" t="s">
        <v>190</v>
      </c>
      <c r="G36" s="725" t="s">
        <v>303</v>
      </c>
      <c r="H36" s="726"/>
      <c r="I36" s="727" t="s">
        <v>628</v>
      </c>
      <c r="J36" s="726"/>
      <c r="K36" s="341" t="s">
        <v>433</v>
      </c>
      <c r="L36" s="343" t="s">
        <v>334</v>
      </c>
    </row>
    <row r="37" spans="1:12" ht="15" customHeight="1">
      <c r="A37" s="339" t="s">
        <v>890</v>
      </c>
      <c r="B37" s="465" t="s">
        <v>673</v>
      </c>
      <c r="C37" s="450" t="s">
        <v>1103</v>
      </c>
      <c r="D37" s="350" t="s">
        <v>60</v>
      </c>
      <c r="E37" s="341" t="s">
        <v>888</v>
      </c>
      <c r="F37" s="343" t="s">
        <v>66</v>
      </c>
      <c r="G37" s="339" t="s">
        <v>812</v>
      </c>
      <c r="H37" s="340" t="s">
        <v>461</v>
      </c>
      <c r="I37" s="341" t="s">
        <v>889</v>
      </c>
      <c r="J37" s="343" t="s" ph="1">
        <v>442</v>
      </c>
      <c r="K37" s="341" t="s">
        <v>433</v>
      </c>
      <c r="L37" s="343" t="s">
        <v>335</v>
      </c>
    </row>
    <row r="38" spans="1:12" ht="15" customHeight="1">
      <c r="A38" s="339" t="s">
        <v>893</v>
      </c>
      <c r="B38" s="340" t="s">
        <v>428</v>
      </c>
      <c r="C38" s="341" t="s">
        <v>891</v>
      </c>
      <c r="D38" s="340" t="s">
        <v>400</v>
      </c>
      <c r="E38" s="341" t="s">
        <v>813</v>
      </c>
      <c r="F38" s="343" t="s">
        <v>67</v>
      </c>
      <c r="G38" s="339" t="s">
        <v>892</v>
      </c>
      <c r="H38" s="340" t="s">
        <v>584</v>
      </c>
      <c r="I38" s="346" t="s">
        <v>813</v>
      </c>
      <c r="J38" s="343" t="s">
        <v>446</v>
      </c>
      <c r="K38" s="341" t="s">
        <v>433</v>
      </c>
      <c r="L38" s="357" t="s">
        <v>336</v>
      </c>
    </row>
    <row r="39" spans="1:12" ht="15" customHeight="1">
      <c r="A39" s="339" t="s">
        <v>900</v>
      </c>
      <c r="B39" s="340" t="s">
        <v>348</v>
      </c>
      <c r="C39" s="341" t="s">
        <v>894</v>
      </c>
      <c r="D39" s="340" t="s">
        <v>895</v>
      </c>
      <c r="E39" s="341" t="s">
        <v>896</v>
      </c>
      <c r="F39" s="343" t="s">
        <v>68</v>
      </c>
      <c r="G39" s="339" t="s">
        <v>897</v>
      </c>
      <c r="H39" s="340" t="s">
        <v>586</v>
      </c>
      <c r="I39" s="341" t="s">
        <v>898</v>
      </c>
      <c r="J39" s="343" t="s">
        <v>450</v>
      </c>
      <c r="K39" s="341" t="s">
        <v>899</v>
      </c>
      <c r="L39" s="347" t="s">
        <v>614</v>
      </c>
    </row>
    <row r="40" spans="1:12" ht="15" customHeight="1">
      <c r="A40" s="339" t="s">
        <v>904</v>
      </c>
      <c r="B40" s="340" t="s">
        <v>410</v>
      </c>
      <c r="C40" s="346" t="s">
        <v>813</v>
      </c>
      <c r="D40" s="340" t="s">
        <v>635</v>
      </c>
      <c r="E40" s="342" t="s">
        <v>813</v>
      </c>
      <c r="F40" s="343" t="s">
        <v>69</v>
      </c>
      <c r="G40" s="339" t="s">
        <v>901</v>
      </c>
      <c r="H40" s="340" t="s">
        <v>80</v>
      </c>
      <c r="I40" s="341" t="s">
        <v>902</v>
      </c>
      <c r="J40" s="343" t="s" ph="1">
        <v>454</v>
      </c>
      <c r="K40" s="341" t="s">
        <v>903</v>
      </c>
      <c r="L40" s="343" t="s">
        <v>615</v>
      </c>
    </row>
    <row r="41" spans="1:12" ht="15" customHeight="1">
      <c r="A41" s="339" t="s">
        <v>907</v>
      </c>
      <c r="B41" s="343" t="s">
        <v>663</v>
      </c>
      <c r="C41" s="346"/>
      <c r="D41" s="340" t="s">
        <v>352</v>
      </c>
      <c r="E41" s="360"/>
      <c r="F41" s="361" t="s">
        <v>745</v>
      </c>
      <c r="G41" s="345" t="s">
        <v>813</v>
      </c>
      <c r="H41" s="340" t="s">
        <v>83</v>
      </c>
      <c r="I41" s="341" t="s">
        <v>905</v>
      </c>
      <c r="J41" s="362" t="s">
        <v>457</v>
      </c>
      <c r="K41" s="341" t="s">
        <v>906</v>
      </c>
      <c r="L41" s="343" t="s">
        <v>616</v>
      </c>
    </row>
    <row r="42" spans="1:12" ht="15" customHeight="1">
      <c r="A42" s="363" t="s">
        <v>911</v>
      </c>
      <c r="B42" s="333" t="s">
        <v>717</v>
      </c>
      <c r="C42" s="341" t="s">
        <v>908</v>
      </c>
      <c r="D42" s="343" t="s">
        <v>61</v>
      </c>
      <c r="E42" s="360"/>
      <c r="F42" s="361"/>
      <c r="G42" s="345" t="s">
        <v>813</v>
      </c>
      <c r="H42" s="340" t="s">
        <v>84</v>
      </c>
      <c r="I42" s="341" t="s">
        <v>909</v>
      </c>
      <c r="J42" s="343" t="s" ph="1">
        <v>462</v>
      </c>
      <c r="K42" s="341" t="s">
        <v>910</v>
      </c>
      <c r="L42" s="343" t="s">
        <v>633</v>
      </c>
    </row>
    <row r="43" spans="1:12" ht="15" customHeight="1">
      <c r="B43" s="333" t="s">
        <v>718</v>
      </c>
      <c r="C43" s="341" t="s">
        <v>912</v>
      </c>
      <c r="D43" s="343" t="s">
        <v>405</v>
      </c>
      <c r="E43" s="727" t="s">
        <v>357</v>
      </c>
      <c r="F43" s="725"/>
      <c r="G43" s="345"/>
      <c r="H43" s="340" t="s" ph="1">
        <v>913</v>
      </c>
      <c r="I43" s="364" t="s">
        <v>914</v>
      </c>
      <c r="J43" s="343" t="s">
        <v>585</v>
      </c>
      <c r="K43" s="341" t="s">
        <v>433</v>
      </c>
      <c r="L43" s="343" t="s">
        <v>662</v>
      </c>
    </row>
    <row r="44" spans="1:12" ht="15" customHeight="1">
      <c r="B44" s="333" t="s">
        <v>719</v>
      </c>
      <c r="C44" s="341" t="s">
        <v>915</v>
      </c>
      <c r="D44" s="343" t="s">
        <v>62</v>
      </c>
      <c r="E44" s="341" t="s">
        <v>916</v>
      </c>
      <c r="F44" s="343" t="s">
        <v>401</v>
      </c>
      <c r="G44" s="725" t="s">
        <v>729</v>
      </c>
      <c r="H44" s="726"/>
      <c r="I44" s="341" t="s">
        <v>433</v>
      </c>
      <c r="J44" s="340" t="s">
        <v>587</v>
      </c>
      <c r="K44" s="341" t="s">
        <v>917</v>
      </c>
      <c r="L44" s="343" t="s">
        <v>748</v>
      </c>
    </row>
    <row r="45" spans="1:12" ht="15" customHeight="1">
      <c r="B45" s="333" t="s">
        <v>720</v>
      </c>
      <c r="C45" s="341" t="s">
        <v>918</v>
      </c>
      <c r="D45" s="343" t="s" ph="1">
        <v>415</v>
      </c>
      <c r="E45" s="346" t="s">
        <v>813</v>
      </c>
      <c r="F45" s="343" t="s" ph="1">
        <v>406</v>
      </c>
      <c r="G45" s="339" t="s">
        <v>316</v>
      </c>
      <c r="H45" s="340" t="s">
        <v>402</v>
      </c>
      <c r="I45" s="339" t="s">
        <v>919</v>
      </c>
      <c r="J45" s="340" t="s">
        <v>617</v>
      </c>
      <c r="K45" s="341" t="s">
        <v>433</v>
      </c>
      <c r="L45" s="343" t="s">
        <v>777</v>
      </c>
    </row>
    <row r="46" spans="1:12" ht="15" customHeight="1">
      <c r="B46" s="333" t="s">
        <v>721</v>
      </c>
      <c r="C46" s="341" t="s">
        <v>920</v>
      </c>
      <c r="D46" s="343" t="s">
        <v>439</v>
      </c>
      <c r="E46" s="341" t="s">
        <v>921</v>
      </c>
      <c r="F46" s="343" t="s">
        <v>411</v>
      </c>
      <c r="G46" s="339" t="s">
        <v>922</v>
      </c>
      <c r="H46" s="340" t="s">
        <v>757</v>
      </c>
      <c r="I46" s="342" t="s">
        <v>923</v>
      </c>
      <c r="J46" s="340" t="s">
        <v>598</v>
      </c>
      <c r="K46" s="341" t="s">
        <v>433</v>
      </c>
      <c r="L46" s="343" t="s">
        <v>778</v>
      </c>
    </row>
    <row r="47" spans="1:12" ht="15" customHeight="1">
      <c r="A47" s="725" t="s">
        <v>175</v>
      </c>
      <c r="B47" s="725"/>
      <c r="C47" s="346" t="s">
        <v>813</v>
      </c>
      <c r="D47" s="343" t="s">
        <v>443</v>
      </c>
      <c r="E47" s="341" t="s">
        <v>924</v>
      </c>
      <c r="F47" s="343" t="s">
        <v>436</v>
      </c>
      <c r="G47" s="339" t="s">
        <v>919</v>
      </c>
      <c r="H47" s="340" t="s">
        <v>412</v>
      </c>
      <c r="I47" s="341" t="s">
        <v>925</v>
      </c>
      <c r="J47" s="340" t="s">
        <v>618</v>
      </c>
      <c r="K47" s="727" t="s">
        <v>703</v>
      </c>
      <c r="L47" s="725"/>
    </row>
    <row r="48" spans="1:12" ht="15" customHeight="1">
      <c r="A48" s="339" t="s">
        <v>928</v>
      </c>
      <c r="B48" s="340" t="s">
        <v>180</v>
      </c>
      <c r="C48" s="341" t="s">
        <v>926</v>
      </c>
      <c r="D48" s="343" t="s">
        <v>447</v>
      </c>
      <c r="E48" s="341" t="s">
        <v>927</v>
      </c>
      <c r="F48" s="343" t="s">
        <v>440</v>
      </c>
      <c r="G48" s="345" t="s">
        <v>813</v>
      </c>
      <c r="H48" s="340" t="s">
        <v>437</v>
      </c>
      <c r="I48" s="341" t="s">
        <v>433</v>
      </c>
      <c r="J48" s="340" t="s">
        <v>0</v>
      </c>
      <c r="K48" s="341" t="s">
        <v>1106</v>
      </c>
      <c r="L48" s="343" t="s">
        <v>359</v>
      </c>
    </row>
    <row r="49" spans="1:12" ht="15" customHeight="1">
      <c r="A49" s="725" t="s">
        <v>969</v>
      </c>
      <c r="B49" s="726"/>
      <c r="C49" s="345" t="s">
        <v>813</v>
      </c>
      <c r="D49" s="343" t="s">
        <v>452</v>
      </c>
      <c r="E49" s="346" t="s">
        <v>813</v>
      </c>
      <c r="F49" s="343" t="s">
        <v>444</v>
      </c>
      <c r="G49" s="345" t="s">
        <v>813</v>
      </c>
      <c r="H49" s="340" t="s">
        <v>441</v>
      </c>
      <c r="I49" s="364" t="s">
        <v>929</v>
      </c>
      <c r="J49" s="340" t="s" ph="1">
        <v>3</v>
      </c>
      <c r="K49" s="354"/>
      <c r="L49" s="352" t="s">
        <v>972</v>
      </c>
    </row>
    <row r="50" spans="1:12" ht="15" customHeight="1">
      <c r="A50" s="339" t="s">
        <v>932</v>
      </c>
      <c r="B50" s="340" t="s" ph="1">
        <v>399</v>
      </c>
      <c r="C50" s="339" t="s">
        <v>930</v>
      </c>
      <c r="D50" s="343" t="s">
        <v>431</v>
      </c>
      <c r="E50" s="346" t="s">
        <v>813</v>
      </c>
      <c r="F50" s="343" t="s">
        <v>448</v>
      </c>
      <c r="G50" s="339" t="s">
        <v>931</v>
      </c>
      <c r="H50" s="340" t="s">
        <v>445</v>
      </c>
      <c r="I50" s="364" t="s">
        <v>929</v>
      </c>
      <c r="J50" s="366" t="s">
        <v>38</v>
      </c>
      <c r="K50" s="341"/>
      <c r="L50" s="343"/>
    </row>
    <row r="51" spans="1:12" ht="15" customHeight="1">
      <c r="A51" s="345" t="s">
        <v>813</v>
      </c>
      <c r="B51" s="340" t="s">
        <v>404</v>
      </c>
      <c r="C51" s="339" t="s">
        <v>933</v>
      </c>
      <c r="D51" s="367" t="s">
        <v>315</v>
      </c>
      <c r="E51" s="346" t="s">
        <v>813</v>
      </c>
      <c r="F51" s="343" t="s">
        <v>453</v>
      </c>
      <c r="G51" s="339" t="s">
        <v>934</v>
      </c>
      <c r="H51" s="340" t="s" ph="1">
        <v>449</v>
      </c>
      <c r="I51" s="364" t="s">
        <v>935</v>
      </c>
      <c r="J51" s="343" t="s">
        <v>40</v>
      </c>
      <c r="K51" s="341"/>
      <c r="L51" s="343"/>
    </row>
    <row r="52" spans="1:12" ht="15" customHeight="1">
      <c r="A52" s="345" t="s">
        <v>813</v>
      </c>
      <c r="B52" s="340" t="s">
        <v>409</v>
      </c>
      <c r="C52" s="368" t="s">
        <v>936</v>
      </c>
      <c r="D52" s="333" t="s">
        <v>610</v>
      </c>
      <c r="E52" s="346" t="s">
        <v>813</v>
      </c>
      <c r="F52" s="343" t="s">
        <v>456</v>
      </c>
      <c r="G52" s="339"/>
      <c r="H52" s="340" ph="1"/>
      <c r="I52" s="341" t="s">
        <v>834</v>
      </c>
      <c r="J52" s="343" t="s">
        <v>45</v>
      </c>
      <c r="K52" s="727"/>
      <c r="L52" s="725"/>
    </row>
    <row r="53" spans="1:12" ht="15" customHeight="1">
      <c r="A53" s="339" t="s">
        <v>939</v>
      </c>
      <c r="B53" s="340" t="s">
        <v>414</v>
      </c>
      <c r="C53" s="369" t="s">
        <v>937</v>
      </c>
      <c r="D53" s="340" t="s">
        <v>664</v>
      </c>
      <c r="E53" s="346" t="s">
        <v>813</v>
      </c>
      <c r="F53" s="343" t="s">
        <v>460</v>
      </c>
      <c r="G53" s="725" t="s">
        <v>743</v>
      </c>
      <c r="H53" s="732"/>
      <c r="I53" s="364" t="s">
        <v>938</v>
      </c>
      <c r="J53" s="343" t="s">
        <v>632</v>
      </c>
      <c r="K53" s="341"/>
      <c r="L53" s="343"/>
    </row>
    <row r="54" spans="1:12" ht="15" customHeight="1">
      <c r="A54" s="339" t="s">
        <v>942</v>
      </c>
      <c r="B54" s="340" t="s" ph="1">
        <v>605</v>
      </c>
      <c r="C54" s="341" t="s">
        <v>940</v>
      </c>
      <c r="D54" s="353" t="s">
        <v>682</v>
      </c>
      <c r="E54" s="346" t="s">
        <v>813</v>
      </c>
      <c r="F54" s="343" t="s">
        <v>583</v>
      </c>
      <c r="G54" s="339" t="s">
        <v>916</v>
      </c>
      <c r="H54" s="340" t="s">
        <v>597</v>
      </c>
      <c r="I54" s="364" t="s">
        <v>941</v>
      </c>
      <c r="J54" s="343" t="s">
        <v>97</v>
      </c>
      <c r="K54" s="354"/>
      <c r="L54" s="352"/>
    </row>
    <row r="55" spans="1:12" ht="15" customHeight="1">
      <c r="A55" s="339" t="s">
        <v>945</v>
      </c>
      <c r="B55" s="340" t="s" ph="1">
        <v>961</v>
      </c>
      <c r="C55" s="341" t="s">
        <v>943</v>
      </c>
      <c r="D55" s="343" t="s">
        <v>968</v>
      </c>
      <c r="E55" s="346" t="s">
        <v>813</v>
      </c>
      <c r="F55" s="343" t="s" ph="1">
        <v>626</v>
      </c>
      <c r="G55" s="339" t="s">
        <v>944</v>
      </c>
      <c r="H55" s="340" t="s">
        <v>601</v>
      </c>
      <c r="I55" s="341" t="s">
        <v>433</v>
      </c>
      <c r="J55" s="343" t="s">
        <v>218</v>
      </c>
      <c r="K55" s="342"/>
      <c r="L55" s="343"/>
    </row>
    <row r="56" spans="1:12" ht="15" customHeight="1">
      <c r="A56" s="339" t="s">
        <v>949</v>
      </c>
      <c r="B56" s="340" t="s">
        <v>677</v>
      </c>
      <c r="C56" s="360"/>
      <c r="D56" s="343"/>
      <c r="E56" s="341" t="s">
        <v>946</v>
      </c>
      <c r="F56" s="343" t="s">
        <v>947</v>
      </c>
      <c r="G56" s="339" t="s">
        <v>948</v>
      </c>
      <c r="H56" s="340" t="s">
        <v>604</v>
      </c>
      <c r="I56" s="341" t="s">
        <v>433</v>
      </c>
      <c r="J56" s="343" t="s">
        <v>98</v>
      </c>
      <c r="K56" s="342"/>
      <c r="L56" s="343"/>
    </row>
    <row r="57" spans="1:12" ht="15" customHeight="1">
      <c r="A57" s="339" t="s">
        <v>950</v>
      </c>
      <c r="B57" s="362" t="s">
        <v>962</v>
      </c>
      <c r="C57" s="727" t="s">
        <v>681</v>
      </c>
      <c r="D57" s="725"/>
      <c r="E57" s="346" t="s">
        <v>813</v>
      </c>
      <c r="F57" s="343" t="s">
        <v>596</v>
      </c>
      <c r="G57" s="339" t="s">
        <v>927</v>
      </c>
      <c r="H57" s="344" t="s" ph="1">
        <v>624</v>
      </c>
      <c r="I57" s="341" t="s">
        <v>433</v>
      </c>
      <c r="J57" s="370" t="s">
        <v>99</v>
      </c>
      <c r="K57" s="342"/>
      <c r="L57" s="343"/>
    </row>
    <row r="58" spans="1:12" ht="15" customHeight="1">
      <c r="A58" s="339" t="s">
        <v>953</v>
      </c>
      <c r="B58" s="358" t="s">
        <v>716</v>
      </c>
      <c r="C58" s="341" t="s">
        <v>951</v>
      </c>
      <c r="D58" s="371" t="s">
        <v>684</v>
      </c>
      <c r="E58" s="346" t="s">
        <v>813</v>
      </c>
      <c r="F58" s="343" t="s">
        <v>600</v>
      </c>
      <c r="G58" s="339" t="s">
        <v>952</v>
      </c>
      <c r="H58" s="340" t="s">
        <v>37</v>
      </c>
      <c r="I58" s="341" t="s">
        <v>433</v>
      </c>
      <c r="J58" s="370" t="s">
        <v>100</v>
      </c>
      <c r="K58" s="342"/>
      <c r="L58" s="343"/>
    </row>
    <row r="59" spans="1:12" s="372" customFormat="1" ht="15" customHeight="1">
      <c r="A59" s="339"/>
      <c r="B59" s="333" t="s">
        <v>713</v>
      </c>
      <c r="C59" s="360"/>
      <c r="D59" s="343"/>
      <c r="E59" s="341" t="s">
        <v>954</v>
      </c>
      <c r="F59" s="343" t="s" ph="1">
        <v>603</v>
      </c>
      <c r="G59" s="339" t="s">
        <v>909</v>
      </c>
      <c r="H59" s="340" t="s" ph="1">
        <v>625</v>
      </c>
      <c r="I59" s="341" t="s">
        <v>955</v>
      </c>
      <c r="J59" s="343" t="s">
        <v>101</v>
      </c>
      <c r="K59" s="342"/>
      <c r="L59" s="343"/>
    </row>
    <row r="60" spans="1:12" s="372" customFormat="1" ht="15" customHeight="1">
      <c r="A60" s="339"/>
      <c r="B60" s="333" t="s">
        <v>714</v>
      </c>
      <c r="C60" s="717" t="s">
        <v>956</v>
      </c>
      <c r="D60" s="718"/>
      <c r="E60" s="346" t="s">
        <v>813</v>
      </c>
      <c r="F60" s="343" t="s">
        <v>2</v>
      </c>
      <c r="G60" s="339" t="s">
        <v>957</v>
      </c>
      <c r="H60" s="340" t="s">
        <v>44</v>
      </c>
      <c r="I60" s="341" t="s">
        <v>958</v>
      </c>
      <c r="J60" s="370" t="s">
        <v>629</v>
      </c>
      <c r="K60" s="342"/>
      <c r="L60" s="343"/>
    </row>
    <row r="61" spans="1:12" ht="15" customHeight="1">
      <c r="A61" s="339"/>
      <c r="B61" s="333" t="s">
        <v>715</v>
      </c>
      <c r="C61" s="341" t="s">
        <v>883</v>
      </c>
      <c r="D61" s="343" t="s">
        <v>959</v>
      </c>
      <c r="E61" s="346" t="s">
        <v>813</v>
      </c>
      <c r="F61" s="343" t="s">
        <v>36</v>
      </c>
      <c r="G61" s="345" t="s">
        <v>813</v>
      </c>
      <c r="H61" s="340" t="s">
        <v>50</v>
      </c>
      <c r="I61" s="342"/>
      <c r="J61" s="361" t="s">
        <v>971</v>
      </c>
      <c r="K61" s="342"/>
      <c r="L61" s="343"/>
    </row>
    <row r="62" spans="1:12" ht="15" customHeight="1">
      <c r="A62" s="339" t="s">
        <v>966</v>
      </c>
      <c r="B62" s="333" t="s">
        <v>967</v>
      </c>
      <c r="C62" s="341" t="s">
        <v>960</v>
      </c>
      <c r="D62" s="373" t="s">
        <v>683</v>
      </c>
      <c r="E62" s="346" t="s">
        <v>813</v>
      </c>
      <c r="F62" s="343" t="s">
        <v>39</v>
      </c>
      <c r="G62" s="345" t="s">
        <v>813</v>
      </c>
      <c r="H62" s="340" t="s">
        <v>53</v>
      </c>
      <c r="I62" s="374"/>
      <c r="J62" s="343" ph="1"/>
      <c r="K62" s="342"/>
      <c r="L62" s="343"/>
    </row>
    <row r="63" spans="1:12" ht="2.25" customHeight="1" thickBot="1">
      <c r="A63" s="339"/>
      <c r="B63" s="375"/>
      <c r="C63" s="376"/>
      <c r="D63" s="336"/>
      <c r="E63" s="376"/>
      <c r="F63" s="336"/>
      <c r="G63" s="339"/>
      <c r="H63" s="377" ph="1"/>
      <c r="I63" s="374"/>
      <c r="J63" s="336" ph="1"/>
      <c r="K63" s="378"/>
      <c r="L63" s="336"/>
    </row>
    <row r="64" spans="1:12" s="372" customFormat="1" ht="11.25" customHeight="1">
      <c r="A64" s="451" t="s">
        <v>1105</v>
      </c>
      <c r="B64" s="451"/>
      <c r="C64" s="451"/>
      <c r="D64" s="451"/>
      <c r="G64" s="451"/>
      <c r="H64" s="451"/>
      <c r="I64" s="451"/>
      <c r="J64" s="451"/>
    </row>
    <row r="118" spans="1:11" ht="16.5" customHeight="1">
      <c r="A118" s="333"/>
      <c r="K118" s="333"/>
    </row>
    <row r="119" spans="1:11" ht="16.5" customHeight="1">
      <c r="K119" s="333"/>
    </row>
    <row r="120" spans="1:11" ht="16.5" customHeight="1">
      <c r="K120" s="333"/>
    </row>
    <row r="125" spans="1:11" ht="16.5" customHeight="1">
      <c r="E125" s="379"/>
    </row>
    <row r="126" spans="1:11" ht="16.5" customHeight="1">
      <c r="E126" s="379"/>
    </row>
    <row r="127" spans="1:11" ht="16.5" customHeight="1">
      <c r="A127" s="333"/>
      <c r="E127" s="379"/>
    </row>
    <row r="128" spans="1:11" ht="16.5" customHeight="1">
      <c r="A128" s="333"/>
    </row>
    <row r="129" spans="1:1" ht="16.5" customHeight="1">
      <c r="A129" s="333"/>
    </row>
    <row r="163" spans="1:11" ht="16.5" customHeight="1">
      <c r="A163" s="333"/>
      <c r="K163" s="333"/>
    </row>
    <row r="164" spans="1:11" ht="16.5" customHeight="1">
      <c r="A164" s="333"/>
      <c r="K164" s="333"/>
    </row>
    <row r="165" spans="1:11" ht="16.5" customHeight="1">
      <c r="A165" s="333"/>
      <c r="K165" s="333"/>
    </row>
    <row r="166" spans="1:11" ht="16.5" customHeight="1">
      <c r="A166" s="333"/>
      <c r="K166" s="333"/>
    </row>
    <row r="171" spans="1:11" ht="16.5" customHeight="1">
      <c r="C171" s="379"/>
      <c r="K171" s="333"/>
    </row>
    <row r="172" spans="1:11" ht="16.5" customHeight="1">
      <c r="A172" s="333"/>
      <c r="C172" s="379"/>
      <c r="K172" s="333"/>
    </row>
    <row r="173" spans="1:11" ht="16.5" customHeight="1">
      <c r="A173" s="333"/>
      <c r="C173" s="379"/>
      <c r="K173" s="333"/>
    </row>
    <row r="174" spans="1:11" ht="16.5" customHeight="1">
      <c r="A174" s="333"/>
      <c r="C174" s="379"/>
      <c r="K174" s="333"/>
    </row>
    <row r="175" spans="1:11" ht="16.5" customHeight="1">
      <c r="A175" s="333"/>
      <c r="K175" s="333"/>
    </row>
    <row r="207" spans="1:11" ht="16.5" customHeight="1">
      <c r="A207" s="333"/>
      <c r="K207" s="333"/>
    </row>
    <row r="208" spans="1:11" ht="16.5" customHeight="1">
      <c r="A208" s="333"/>
      <c r="K208" s="333"/>
    </row>
    <row r="209" spans="1:11" ht="16.5" customHeight="1">
      <c r="A209" s="333"/>
      <c r="K209" s="333"/>
    </row>
    <row r="210" spans="1:11" ht="16.5" customHeight="1">
      <c r="A210" s="333"/>
      <c r="K210" s="333"/>
    </row>
    <row r="211" spans="1:11" ht="16.5" customHeight="1">
      <c r="A211" s="333"/>
      <c r="K211" s="333"/>
    </row>
    <row r="212" spans="1:11" ht="16.5" customHeight="1">
      <c r="A212" s="333"/>
      <c r="K212" s="333"/>
    </row>
    <row r="213" spans="1:11" ht="16.5" customHeight="1">
      <c r="A213" s="333"/>
      <c r="K213" s="333"/>
    </row>
    <row r="214" spans="1:11" ht="16.5" customHeight="1">
      <c r="A214" s="333"/>
      <c r="K214" s="333"/>
    </row>
    <row r="215" spans="1:11" ht="16.5" customHeight="1">
      <c r="K215" s="333"/>
    </row>
    <row r="216" spans="1:11" ht="16.5" customHeight="1">
      <c r="A216" s="379"/>
      <c r="K216" s="333"/>
    </row>
    <row r="217" spans="1:11" ht="16.5" customHeight="1">
      <c r="A217" s="379"/>
      <c r="K217" s="333"/>
    </row>
    <row r="218" spans="1:11" ht="16.5" customHeight="1">
      <c r="A218" s="379"/>
      <c r="K218" s="333"/>
    </row>
    <row r="219" spans="1:11" ht="16.5" customHeight="1">
      <c r="A219" s="379"/>
      <c r="K219" s="333"/>
    </row>
    <row r="220" spans="1:11" ht="16.5" customHeight="1">
      <c r="A220" s="379"/>
      <c r="K220" s="333"/>
    </row>
    <row r="221" spans="1:11" ht="16.5" customHeight="1">
      <c r="A221" s="379"/>
      <c r="K221" s="333"/>
    </row>
    <row r="222" spans="1:11" ht="16.5" customHeight="1">
      <c r="A222" s="379"/>
      <c r="K222" s="333"/>
    </row>
    <row r="223" spans="1:11" ht="16.5" customHeight="1">
      <c r="A223" s="379"/>
      <c r="K223" s="333"/>
    </row>
    <row r="224" spans="1:11" ht="16.5" customHeight="1">
      <c r="A224" s="379"/>
      <c r="K224" s="333"/>
    </row>
    <row r="225" spans="1:11" ht="16.5" customHeight="1">
      <c r="A225" s="379"/>
      <c r="K225" s="333"/>
    </row>
    <row r="226" spans="1:11" ht="16.5" customHeight="1">
      <c r="A226" s="379"/>
      <c r="K226" s="333"/>
    </row>
    <row r="227" spans="1:11" ht="16.5" customHeight="1">
      <c r="A227" s="379"/>
      <c r="K227" s="333"/>
    </row>
    <row r="228" spans="1:11" ht="16.5" customHeight="1">
      <c r="A228" s="379"/>
      <c r="K228" s="333"/>
    </row>
    <row r="229" spans="1:11" ht="16.5" customHeight="1">
      <c r="A229" s="379"/>
      <c r="K229" s="333"/>
    </row>
    <row r="230" spans="1:11" ht="16.5" customHeight="1">
      <c r="A230" s="379"/>
      <c r="K230" s="333"/>
    </row>
    <row r="231" spans="1:11" ht="16.5" customHeight="1">
      <c r="A231" s="379"/>
      <c r="K231" s="333"/>
    </row>
    <row r="232" spans="1:11" ht="16.5" customHeight="1">
      <c r="A232" s="379"/>
      <c r="K232" s="333"/>
    </row>
    <row r="233" spans="1:11" ht="16.5" customHeight="1">
      <c r="A233" s="379"/>
      <c r="K233" s="333"/>
    </row>
    <row r="234" spans="1:11" ht="16.5" customHeight="1">
      <c r="A234" s="379"/>
      <c r="K234" s="333"/>
    </row>
    <row r="235" spans="1:11" ht="16.5" customHeight="1">
      <c r="A235" s="379"/>
      <c r="K235" s="333"/>
    </row>
    <row r="236" spans="1:11" ht="16.5" customHeight="1">
      <c r="A236" s="379"/>
      <c r="K236" s="333"/>
    </row>
    <row r="237" spans="1:11" ht="16.5" customHeight="1">
      <c r="A237" s="379"/>
      <c r="K237" s="333"/>
    </row>
    <row r="238" spans="1:11" ht="16.5" customHeight="1">
      <c r="A238" s="379"/>
      <c r="K238" s="333"/>
    </row>
    <row r="239" spans="1:11" ht="16.5" customHeight="1">
      <c r="A239" s="379"/>
      <c r="K239" s="333"/>
    </row>
    <row r="240" spans="1:11" ht="16.5" customHeight="1">
      <c r="A240" s="379"/>
      <c r="K240" s="333"/>
    </row>
    <row r="241" spans="1:11" ht="16.5" customHeight="1">
      <c r="A241" s="379"/>
      <c r="K241" s="333"/>
    </row>
    <row r="242" spans="1:11" ht="16.5" customHeight="1">
      <c r="A242" s="379"/>
      <c r="K242" s="333"/>
    </row>
    <row r="243" spans="1:11" ht="16.5" customHeight="1">
      <c r="A243" s="379"/>
      <c r="K243" s="333"/>
    </row>
    <row r="244" spans="1:11" ht="16.5" customHeight="1">
      <c r="A244" s="379"/>
      <c r="K244" s="333"/>
    </row>
    <row r="245" spans="1:11" ht="16.5" customHeight="1">
      <c r="A245" s="379"/>
      <c r="K245" s="333"/>
    </row>
    <row r="246" spans="1:11" ht="16.5" customHeight="1">
      <c r="A246" s="379"/>
      <c r="K246" s="333"/>
    </row>
    <row r="247" spans="1:11" ht="16.5" customHeight="1">
      <c r="A247" s="379"/>
      <c r="K247" s="333"/>
    </row>
    <row r="248" spans="1:11" ht="16.5" customHeight="1">
      <c r="A248" s="379"/>
      <c r="K248" s="333"/>
    </row>
    <row r="249" spans="1:11" ht="16.5" customHeight="1">
      <c r="A249" s="379"/>
      <c r="K249" s="333"/>
    </row>
    <row r="250" spans="1:11" ht="16.5" customHeight="1">
      <c r="A250" s="379"/>
      <c r="K250" s="333"/>
    </row>
    <row r="251" spans="1:11" ht="16.5" customHeight="1">
      <c r="A251" s="379"/>
      <c r="K251" s="333"/>
    </row>
    <row r="252" spans="1:11" ht="16.5" customHeight="1">
      <c r="A252" s="379"/>
      <c r="K252" s="333"/>
    </row>
    <row r="253" spans="1:11" ht="16.5" customHeight="1">
      <c r="A253" s="379"/>
      <c r="K253" s="333"/>
    </row>
    <row r="254" spans="1:11" ht="16.5" customHeight="1">
      <c r="A254" s="379"/>
      <c r="K254" s="333"/>
    </row>
    <row r="255" spans="1:11" ht="16.5" customHeight="1">
      <c r="A255" s="379"/>
      <c r="K255" s="333"/>
    </row>
    <row r="256" spans="1:11" ht="16.5" customHeight="1">
      <c r="A256" s="379"/>
      <c r="K256" s="333"/>
    </row>
    <row r="257" spans="1:11" ht="16.5" customHeight="1">
      <c r="A257" s="379"/>
      <c r="K257" s="333"/>
    </row>
    <row r="258" spans="1:11" ht="16.5" customHeight="1">
      <c r="A258" s="379"/>
      <c r="K258" s="333"/>
    </row>
    <row r="259" spans="1:11" ht="16.5" customHeight="1">
      <c r="A259" s="379"/>
      <c r="K259" s="333"/>
    </row>
    <row r="260" spans="1:11" ht="16.5" customHeight="1">
      <c r="A260" s="379"/>
      <c r="K260" s="333"/>
    </row>
    <row r="261" spans="1:11" ht="16.5" customHeight="1">
      <c r="A261" s="379"/>
      <c r="K261" s="333"/>
    </row>
    <row r="262" spans="1:11" ht="16.5" customHeight="1">
      <c r="A262" s="379"/>
      <c r="K262" s="333"/>
    </row>
    <row r="263" spans="1:11" ht="16.5" customHeight="1">
      <c r="A263" s="379"/>
      <c r="K263" s="333"/>
    </row>
    <row r="264" spans="1:11" ht="16.5" customHeight="1">
      <c r="A264" s="379"/>
      <c r="K264" s="333"/>
    </row>
    <row r="265" spans="1:11" ht="16.5" customHeight="1">
      <c r="A265" s="379"/>
      <c r="K265" s="333"/>
    </row>
    <row r="266" spans="1:11" ht="16.5" customHeight="1">
      <c r="A266" s="379"/>
      <c r="K266" s="333"/>
    </row>
    <row r="267" spans="1:11" ht="16.5" customHeight="1">
      <c r="A267" s="379"/>
      <c r="K267" s="333"/>
    </row>
    <row r="268" spans="1:11" ht="16.5" customHeight="1">
      <c r="A268" s="379"/>
      <c r="K268" s="333"/>
    </row>
    <row r="269" spans="1:11" ht="16.5" customHeight="1">
      <c r="A269" s="379"/>
      <c r="K269" s="333"/>
    </row>
    <row r="270" spans="1:11" ht="16.5" customHeight="1">
      <c r="A270" s="379"/>
      <c r="K270" s="333"/>
    </row>
    <row r="271" spans="1:11" ht="16.5" customHeight="1">
      <c r="A271" s="379"/>
      <c r="K271" s="333"/>
    </row>
    <row r="272" spans="1:11" ht="16.5" customHeight="1">
      <c r="A272" s="379"/>
      <c r="K272" s="333"/>
    </row>
    <row r="273" spans="1:11" ht="16.5" customHeight="1">
      <c r="A273" s="379"/>
      <c r="K273" s="333"/>
    </row>
    <row r="274" spans="1:11" ht="16.5" customHeight="1">
      <c r="A274" s="379"/>
    </row>
    <row r="275" spans="1:11" ht="16.5" customHeight="1">
      <c r="A275" s="379"/>
    </row>
    <row r="276" spans="1:11" ht="16.5" customHeight="1">
      <c r="A276" s="379"/>
    </row>
    <row r="277" spans="1:11" ht="16.5" customHeight="1">
      <c r="A277" s="379"/>
    </row>
    <row r="278" spans="1:11" ht="16.5" customHeight="1">
      <c r="A278" s="379"/>
    </row>
    <row r="279" spans="1:11" ht="16.5" customHeight="1">
      <c r="A279" s="379"/>
      <c r="K279" s="333"/>
    </row>
    <row r="280" spans="1:11" ht="16.5" customHeight="1">
      <c r="A280" s="379"/>
      <c r="K280" s="333"/>
    </row>
    <row r="281" spans="1:11" ht="16.5" customHeight="1">
      <c r="A281" s="379"/>
      <c r="K281" s="333"/>
    </row>
    <row r="282" spans="1:11" ht="16.5" customHeight="1">
      <c r="A282" s="379"/>
      <c r="K282" s="333"/>
    </row>
  </sheetData>
  <mergeCells count="30">
    <mergeCell ref="A49:B49"/>
    <mergeCell ref="K52:L52"/>
    <mergeCell ref="G53:H53"/>
    <mergeCell ref="C57:D57"/>
    <mergeCell ref="C60:D60"/>
    <mergeCell ref="A47:B47"/>
    <mergeCell ref="K14:L14"/>
    <mergeCell ref="C16:D16"/>
    <mergeCell ref="C20:D20"/>
    <mergeCell ref="E26:F26"/>
    <mergeCell ref="E28:F28"/>
    <mergeCell ref="I34:J34"/>
    <mergeCell ref="G36:H36"/>
    <mergeCell ref="I36:J36"/>
    <mergeCell ref="E43:F43"/>
    <mergeCell ref="G44:H44"/>
    <mergeCell ref="K47:L47"/>
    <mergeCell ref="K6:L6"/>
    <mergeCell ref="C7:D7"/>
    <mergeCell ref="A7:B7"/>
    <mergeCell ref="E10:F10"/>
    <mergeCell ref="C13:D13"/>
    <mergeCell ref="K13:L13"/>
    <mergeCell ref="K4:L4"/>
    <mergeCell ref="K3:L3"/>
    <mergeCell ref="A1:F1"/>
    <mergeCell ref="G1:L1"/>
    <mergeCell ref="A3:B3"/>
    <mergeCell ref="C3:D3"/>
    <mergeCell ref="E3:F3"/>
  </mergeCells>
  <phoneticPr fontId="2"/>
  <pageMargins left="0.70866141732283472" right="0.31496062992125984" top="0.55118110236220474" bottom="0.55118110236220474" header="0.31496062992125984" footer="0.31496062992125984"/>
  <pageSetup paperSize="8" scale="88" orientation="landscape" horizontalDpi="300" verticalDpi="300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zoomScaleNormal="100" workbookViewId="0">
      <selection sqref="A1:O1"/>
    </sheetView>
  </sheetViews>
  <sheetFormatPr defaultRowHeight="13.5"/>
  <cols>
    <col min="1" max="1" width="7.5" style="9" customWidth="1"/>
    <col min="2" max="3" width="3.375" style="9" customWidth="1"/>
    <col min="4" max="15" width="6.375" style="9" customWidth="1"/>
    <col min="16" max="29" width="6.5" style="9" customWidth="1"/>
    <col min="30" max="16384" width="9" style="9"/>
  </cols>
  <sheetData>
    <row r="1" spans="1:29" ht="17.25">
      <c r="A1" s="493" t="s">
        <v>1176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517"/>
      <c r="N1" s="517"/>
      <c r="O1" s="517"/>
      <c r="P1" s="497" t="s">
        <v>1177</v>
      </c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</row>
    <row r="3" spans="1:29">
      <c r="A3" s="494" t="s">
        <v>640</v>
      </c>
      <c r="B3" s="494"/>
      <c r="C3" s="494"/>
      <c r="D3" s="494"/>
      <c r="E3" s="494"/>
      <c r="F3" s="494"/>
      <c r="G3" s="494"/>
      <c r="H3" s="494"/>
      <c r="I3" s="494"/>
      <c r="J3" s="494"/>
      <c r="K3" s="517"/>
      <c r="L3" s="517"/>
      <c r="M3" s="517"/>
      <c r="N3" s="8"/>
      <c r="O3" s="8"/>
      <c r="P3" s="494" t="s">
        <v>758</v>
      </c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</row>
    <row r="4" spans="1:29" ht="14.25" thickBot="1">
      <c r="A4" s="514"/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5"/>
      <c r="N4" s="515"/>
      <c r="O4" s="515"/>
      <c r="P4" s="520" t="s">
        <v>532</v>
      </c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</row>
    <row r="5" spans="1:29">
      <c r="A5" s="18" t="s">
        <v>277</v>
      </c>
      <c r="B5" s="507" t="s">
        <v>226</v>
      </c>
      <c r="C5" s="508"/>
      <c r="D5" s="471" t="s">
        <v>203</v>
      </c>
      <c r="E5" s="488" t="s">
        <v>370</v>
      </c>
      <c r="F5" s="489"/>
      <c r="G5" s="489"/>
      <c r="H5" s="490"/>
      <c r="I5" s="507" t="s">
        <v>227</v>
      </c>
      <c r="J5" s="516"/>
      <c r="K5" s="516"/>
      <c r="L5" s="5" t="s">
        <v>553</v>
      </c>
      <c r="M5" s="488" t="s">
        <v>230</v>
      </c>
      <c r="N5" s="489"/>
      <c r="O5" s="489"/>
      <c r="P5" s="466" t="s">
        <v>231</v>
      </c>
      <c r="Q5" s="466"/>
      <c r="R5" s="466"/>
      <c r="S5" s="466"/>
      <c r="T5" s="466"/>
      <c r="U5" s="466"/>
      <c r="V5" s="518"/>
      <c r="W5" s="518"/>
      <c r="X5" s="518"/>
      <c r="Y5" s="518"/>
      <c r="Z5" s="518"/>
      <c r="AA5" s="519"/>
      <c r="AB5" s="14" t="s">
        <v>1178</v>
      </c>
      <c r="AC5" s="18" t="s">
        <v>525</v>
      </c>
    </row>
    <row r="6" spans="1:29">
      <c r="A6" s="6" t="s">
        <v>654</v>
      </c>
      <c r="B6" s="509"/>
      <c r="C6" s="508"/>
      <c r="D6" s="471"/>
      <c r="E6" s="467" t="s">
        <v>221</v>
      </c>
      <c r="F6" s="469"/>
      <c r="G6" s="469"/>
      <c r="H6" s="478" t="s">
        <v>564</v>
      </c>
      <c r="I6" s="488" t="s">
        <v>223</v>
      </c>
      <c r="J6" s="489"/>
      <c r="K6" s="490"/>
      <c r="L6" s="6" t="s">
        <v>554</v>
      </c>
      <c r="M6" s="512" t="s">
        <v>557</v>
      </c>
      <c r="N6" s="513"/>
      <c r="O6" s="513"/>
      <c r="P6" s="469" t="s">
        <v>580</v>
      </c>
      <c r="Q6" s="468"/>
      <c r="R6" s="467" t="s">
        <v>581</v>
      </c>
      <c r="S6" s="468"/>
      <c r="T6" s="467" t="s">
        <v>582</v>
      </c>
      <c r="U6" s="468"/>
      <c r="V6" s="467" t="s">
        <v>105</v>
      </c>
      <c r="W6" s="468"/>
      <c r="X6" s="467" t="s">
        <v>106</v>
      </c>
      <c r="Y6" s="468"/>
      <c r="Z6" s="467" t="s">
        <v>107</v>
      </c>
      <c r="AA6" s="468"/>
      <c r="AB6" s="21" t="s">
        <v>556</v>
      </c>
      <c r="AC6" s="6" t="s">
        <v>654</v>
      </c>
    </row>
    <row r="7" spans="1:29">
      <c r="A7" s="25" t="s">
        <v>552</v>
      </c>
      <c r="B7" s="510"/>
      <c r="C7" s="511"/>
      <c r="D7" s="472"/>
      <c r="E7" s="25" t="s">
        <v>506</v>
      </c>
      <c r="F7" s="22" t="s">
        <v>313</v>
      </c>
      <c r="G7" s="27" t="s">
        <v>314</v>
      </c>
      <c r="H7" s="472"/>
      <c r="I7" s="23" t="s">
        <v>506</v>
      </c>
      <c r="J7" s="23" t="s">
        <v>313</v>
      </c>
      <c r="K7" s="23" t="s">
        <v>314</v>
      </c>
      <c r="L7" s="23" t="s">
        <v>555</v>
      </c>
      <c r="M7" s="106" t="s">
        <v>506</v>
      </c>
      <c r="N7" s="106" t="s">
        <v>313</v>
      </c>
      <c r="O7" s="106" t="s">
        <v>314</v>
      </c>
      <c r="P7" s="25" t="s">
        <v>313</v>
      </c>
      <c r="Q7" s="22" t="s">
        <v>314</v>
      </c>
      <c r="R7" s="27" t="s">
        <v>313</v>
      </c>
      <c r="S7" s="22" t="s">
        <v>314</v>
      </c>
      <c r="T7" s="27" t="s">
        <v>313</v>
      </c>
      <c r="U7" s="22" t="s">
        <v>314</v>
      </c>
      <c r="V7" s="27" t="s">
        <v>313</v>
      </c>
      <c r="W7" s="22" t="s">
        <v>314</v>
      </c>
      <c r="X7" s="27" t="s">
        <v>313</v>
      </c>
      <c r="Y7" s="22" t="s">
        <v>314</v>
      </c>
      <c r="Z7" s="27" t="s">
        <v>313</v>
      </c>
      <c r="AA7" s="22" t="s">
        <v>314</v>
      </c>
      <c r="AB7" s="26" t="s">
        <v>234</v>
      </c>
      <c r="AC7" s="25" t="s">
        <v>279</v>
      </c>
    </row>
    <row r="8" spans="1:29" ht="18" customHeight="1">
      <c r="A8" s="10" t="s">
        <v>1148</v>
      </c>
      <c r="B8" s="32" t="s">
        <v>459</v>
      </c>
      <c r="C8" s="170">
        <v>78</v>
      </c>
      <c r="D8" s="163">
        <v>924</v>
      </c>
      <c r="E8" s="163">
        <v>1406</v>
      </c>
      <c r="F8" s="163">
        <v>640</v>
      </c>
      <c r="G8" s="163">
        <v>766</v>
      </c>
      <c r="H8" s="163">
        <v>54</v>
      </c>
      <c r="I8" s="163">
        <v>228</v>
      </c>
      <c r="J8" s="163">
        <v>80</v>
      </c>
      <c r="K8" s="163">
        <v>148</v>
      </c>
      <c r="L8" s="163">
        <v>262</v>
      </c>
      <c r="M8" s="163">
        <v>22434</v>
      </c>
      <c r="N8" s="163">
        <v>11349</v>
      </c>
      <c r="O8" s="163">
        <v>11085</v>
      </c>
      <c r="P8" s="163">
        <v>1754</v>
      </c>
      <c r="Q8" s="163">
        <v>1703</v>
      </c>
      <c r="R8" s="163">
        <v>1782</v>
      </c>
      <c r="S8" s="163">
        <v>1856</v>
      </c>
      <c r="T8" s="163">
        <v>1836</v>
      </c>
      <c r="U8" s="163">
        <v>1816</v>
      </c>
      <c r="V8" s="163">
        <v>1898</v>
      </c>
      <c r="W8" s="163">
        <v>1909</v>
      </c>
      <c r="X8" s="163">
        <v>2014</v>
      </c>
      <c r="Y8" s="163">
        <v>1895</v>
      </c>
      <c r="Z8" s="163">
        <v>2065</v>
      </c>
      <c r="AA8" s="163">
        <v>1906</v>
      </c>
      <c r="AB8" s="164">
        <v>26</v>
      </c>
      <c r="AC8" s="10" t="s">
        <v>1110</v>
      </c>
    </row>
    <row r="9" spans="1:29" ht="18" customHeight="1">
      <c r="A9" s="10" t="s">
        <v>1149</v>
      </c>
      <c r="B9" s="32" t="s">
        <v>459</v>
      </c>
      <c r="C9" s="170">
        <v>78</v>
      </c>
      <c r="D9" s="163">
        <v>914</v>
      </c>
      <c r="E9" s="163">
        <v>1405</v>
      </c>
      <c r="F9" s="163">
        <v>629</v>
      </c>
      <c r="G9" s="163">
        <v>776</v>
      </c>
      <c r="H9" s="163">
        <v>50</v>
      </c>
      <c r="I9" s="163">
        <v>216</v>
      </c>
      <c r="J9" s="163">
        <v>81</v>
      </c>
      <c r="K9" s="163">
        <v>135</v>
      </c>
      <c r="L9" s="163">
        <v>262</v>
      </c>
      <c r="M9" s="163">
        <v>21949</v>
      </c>
      <c r="N9" s="163">
        <v>11099</v>
      </c>
      <c r="O9" s="163">
        <v>10850</v>
      </c>
      <c r="P9" s="163">
        <v>1833</v>
      </c>
      <c r="Q9" s="163">
        <v>1691</v>
      </c>
      <c r="R9" s="163">
        <v>1755</v>
      </c>
      <c r="S9" s="163">
        <v>1703</v>
      </c>
      <c r="T9" s="163">
        <v>1766</v>
      </c>
      <c r="U9" s="163">
        <v>1836</v>
      </c>
      <c r="V9" s="163">
        <v>1835</v>
      </c>
      <c r="W9" s="163">
        <v>1811</v>
      </c>
      <c r="X9" s="163">
        <v>1899</v>
      </c>
      <c r="Y9" s="163">
        <v>1916</v>
      </c>
      <c r="Z9" s="163">
        <v>2011</v>
      </c>
      <c r="AA9" s="163">
        <v>1893</v>
      </c>
      <c r="AB9" s="164">
        <v>24</v>
      </c>
      <c r="AC9" s="452" t="s">
        <v>693</v>
      </c>
    </row>
    <row r="10" spans="1:29" ht="18" customHeight="1">
      <c r="A10" s="452" t="s">
        <v>1150</v>
      </c>
      <c r="B10" s="32" t="s">
        <v>459</v>
      </c>
      <c r="C10" s="170">
        <v>78</v>
      </c>
      <c r="D10" s="163">
        <v>923</v>
      </c>
      <c r="E10" s="163">
        <v>1424</v>
      </c>
      <c r="F10" s="163">
        <v>627</v>
      </c>
      <c r="G10" s="163">
        <v>797</v>
      </c>
      <c r="H10" s="163">
        <v>61</v>
      </c>
      <c r="I10" s="163">
        <v>206</v>
      </c>
      <c r="J10" s="163">
        <v>81</v>
      </c>
      <c r="K10" s="163">
        <v>125</v>
      </c>
      <c r="L10" s="163">
        <v>267</v>
      </c>
      <c r="M10" s="163">
        <v>21586</v>
      </c>
      <c r="N10" s="163">
        <v>10856</v>
      </c>
      <c r="O10" s="163">
        <v>10730</v>
      </c>
      <c r="P10" s="163">
        <v>1739</v>
      </c>
      <c r="Q10" s="163">
        <v>1750</v>
      </c>
      <c r="R10" s="163">
        <v>1846</v>
      </c>
      <c r="S10" s="163">
        <v>1707</v>
      </c>
      <c r="T10" s="163">
        <v>1758</v>
      </c>
      <c r="U10" s="163">
        <v>1693</v>
      </c>
      <c r="V10" s="163">
        <v>1763</v>
      </c>
      <c r="W10" s="163">
        <v>1840</v>
      </c>
      <c r="X10" s="163">
        <v>1841</v>
      </c>
      <c r="Y10" s="163">
        <v>1821</v>
      </c>
      <c r="Z10" s="163">
        <v>1909</v>
      </c>
      <c r="AA10" s="163">
        <v>1919</v>
      </c>
      <c r="AB10" s="164">
        <v>19</v>
      </c>
      <c r="AC10" s="452" t="s">
        <v>726</v>
      </c>
    </row>
    <row r="11" spans="1:29" ht="18" customHeight="1">
      <c r="A11" s="452" t="s">
        <v>1151</v>
      </c>
      <c r="B11" s="32" t="s">
        <v>459</v>
      </c>
      <c r="C11" s="170">
        <v>78</v>
      </c>
      <c r="D11" s="170">
        <v>930</v>
      </c>
      <c r="E11" s="170">
        <v>1422</v>
      </c>
      <c r="F11" s="170">
        <v>622</v>
      </c>
      <c r="G11" s="170">
        <v>800</v>
      </c>
      <c r="H11" s="170">
        <v>65</v>
      </c>
      <c r="I11" s="170">
        <v>203</v>
      </c>
      <c r="J11" s="170">
        <v>85</v>
      </c>
      <c r="K11" s="170">
        <v>118</v>
      </c>
      <c r="L11" s="170">
        <v>265</v>
      </c>
      <c r="M11" s="170">
        <v>21241</v>
      </c>
      <c r="N11" s="170">
        <v>10692</v>
      </c>
      <c r="O11" s="170">
        <v>10549</v>
      </c>
      <c r="P11" s="170">
        <v>1766</v>
      </c>
      <c r="Q11" s="170">
        <v>1761</v>
      </c>
      <c r="R11" s="170">
        <v>1721</v>
      </c>
      <c r="S11" s="170">
        <v>1751</v>
      </c>
      <c r="T11" s="170">
        <v>1852</v>
      </c>
      <c r="U11" s="170">
        <v>1699</v>
      </c>
      <c r="V11" s="170">
        <v>1757</v>
      </c>
      <c r="W11" s="170">
        <v>1682</v>
      </c>
      <c r="X11" s="170">
        <v>1760</v>
      </c>
      <c r="Y11" s="170">
        <v>1841</v>
      </c>
      <c r="Z11" s="170">
        <v>1836</v>
      </c>
      <c r="AA11" s="170">
        <v>1815</v>
      </c>
      <c r="AB11" s="164">
        <v>21</v>
      </c>
      <c r="AC11" s="452" t="s">
        <v>1108</v>
      </c>
    </row>
    <row r="12" spans="1:29" ht="18" customHeight="1">
      <c r="A12" s="452" t="s">
        <v>1152</v>
      </c>
      <c r="B12" s="32" t="s">
        <v>1139</v>
      </c>
      <c r="C12" s="170">
        <v>75</v>
      </c>
      <c r="D12" s="170">
        <v>917</v>
      </c>
      <c r="E12" s="170">
        <v>1410</v>
      </c>
      <c r="F12" s="170">
        <v>623</v>
      </c>
      <c r="G12" s="170">
        <v>787</v>
      </c>
      <c r="H12" s="170">
        <v>78</v>
      </c>
      <c r="I12" s="170">
        <v>194</v>
      </c>
      <c r="J12" s="170">
        <v>87</v>
      </c>
      <c r="K12" s="170">
        <v>107</v>
      </c>
      <c r="L12" s="170">
        <v>262</v>
      </c>
      <c r="M12" s="170">
        <v>20873</v>
      </c>
      <c r="N12" s="170">
        <v>10531</v>
      </c>
      <c r="O12" s="170">
        <v>10342</v>
      </c>
      <c r="P12" s="170">
        <v>1714</v>
      </c>
      <c r="Q12" s="170">
        <v>1637</v>
      </c>
      <c r="R12" s="170">
        <v>1776</v>
      </c>
      <c r="S12" s="170">
        <v>1744</v>
      </c>
      <c r="T12" s="170">
        <v>1714</v>
      </c>
      <c r="U12" s="170">
        <v>1736</v>
      </c>
      <c r="V12" s="170">
        <v>1843</v>
      </c>
      <c r="W12" s="170">
        <v>1696</v>
      </c>
      <c r="X12" s="170">
        <v>1733</v>
      </c>
      <c r="Y12" s="170">
        <v>1686</v>
      </c>
      <c r="Z12" s="170">
        <v>1751</v>
      </c>
      <c r="AA12" s="170">
        <v>1843</v>
      </c>
      <c r="AB12" s="164">
        <v>22</v>
      </c>
      <c r="AC12" s="452" t="s">
        <v>1109</v>
      </c>
    </row>
    <row r="13" spans="1:29" ht="18" customHeight="1">
      <c r="A13" s="10" t="s">
        <v>249</v>
      </c>
      <c r="B13" s="186" t="s">
        <v>704</v>
      </c>
      <c r="C13" s="165">
        <v>1</v>
      </c>
      <c r="D13" s="145">
        <v>21</v>
      </c>
      <c r="E13" s="158">
        <v>31</v>
      </c>
      <c r="F13" s="163">
        <v>23</v>
      </c>
      <c r="G13" s="145">
        <v>8</v>
      </c>
      <c r="H13" s="171">
        <v>7</v>
      </c>
      <c r="I13" s="158">
        <v>11</v>
      </c>
      <c r="J13" s="171">
        <v>1</v>
      </c>
      <c r="K13" s="171">
        <v>10</v>
      </c>
      <c r="L13" s="171">
        <v>18</v>
      </c>
      <c r="M13" s="158">
        <v>570</v>
      </c>
      <c r="N13" s="145">
        <v>289</v>
      </c>
      <c r="O13" s="145">
        <v>281</v>
      </c>
      <c r="P13" s="145">
        <v>49</v>
      </c>
      <c r="Q13" s="145">
        <v>49</v>
      </c>
      <c r="R13" s="145">
        <v>49</v>
      </c>
      <c r="S13" s="145">
        <v>49</v>
      </c>
      <c r="T13" s="145">
        <v>47</v>
      </c>
      <c r="U13" s="145">
        <v>50</v>
      </c>
      <c r="V13" s="145">
        <v>50</v>
      </c>
      <c r="W13" s="145">
        <v>45</v>
      </c>
      <c r="X13" s="145">
        <v>48</v>
      </c>
      <c r="Y13" s="145">
        <v>46</v>
      </c>
      <c r="Z13" s="145">
        <v>46</v>
      </c>
      <c r="AA13" s="145">
        <v>42</v>
      </c>
      <c r="AB13" s="173">
        <v>1</v>
      </c>
      <c r="AC13" s="10" t="s">
        <v>256</v>
      </c>
    </row>
    <row r="14" spans="1:29" ht="18" customHeight="1">
      <c r="A14" s="10" t="s">
        <v>250</v>
      </c>
      <c r="B14" s="32" t="s">
        <v>1139</v>
      </c>
      <c r="C14" s="165">
        <v>70</v>
      </c>
      <c r="D14" s="145">
        <v>866</v>
      </c>
      <c r="E14" s="158">
        <v>1331</v>
      </c>
      <c r="F14" s="145">
        <v>577</v>
      </c>
      <c r="G14" s="145">
        <v>754</v>
      </c>
      <c r="H14" s="171">
        <v>44</v>
      </c>
      <c r="I14" s="158">
        <v>169</v>
      </c>
      <c r="J14" s="171">
        <v>81</v>
      </c>
      <c r="K14" s="171">
        <v>88</v>
      </c>
      <c r="L14" s="171">
        <v>234</v>
      </c>
      <c r="M14" s="158">
        <v>19728</v>
      </c>
      <c r="N14" s="145">
        <v>9982</v>
      </c>
      <c r="O14" s="145">
        <v>9746</v>
      </c>
      <c r="P14" s="145">
        <v>1616</v>
      </c>
      <c r="Q14" s="145">
        <v>1535</v>
      </c>
      <c r="R14" s="145">
        <v>1687</v>
      </c>
      <c r="S14" s="145">
        <v>1652</v>
      </c>
      <c r="T14" s="145">
        <v>1625</v>
      </c>
      <c r="U14" s="145">
        <v>1630</v>
      </c>
      <c r="V14" s="145">
        <v>1747</v>
      </c>
      <c r="W14" s="145">
        <v>1594</v>
      </c>
      <c r="X14" s="145">
        <v>1629</v>
      </c>
      <c r="Y14" s="145">
        <v>1589</v>
      </c>
      <c r="Z14" s="145">
        <v>1678</v>
      </c>
      <c r="AA14" s="145">
        <v>1746</v>
      </c>
      <c r="AB14" s="173">
        <v>20</v>
      </c>
      <c r="AC14" s="10" t="s">
        <v>257</v>
      </c>
    </row>
    <row r="15" spans="1:29" ht="18" customHeight="1" thickBot="1">
      <c r="A15" s="62" t="s">
        <v>251</v>
      </c>
      <c r="B15" s="188" t="s">
        <v>704</v>
      </c>
      <c r="C15" s="180">
        <v>4</v>
      </c>
      <c r="D15" s="180">
        <v>30</v>
      </c>
      <c r="E15" s="166">
        <v>48</v>
      </c>
      <c r="F15" s="180">
        <v>23</v>
      </c>
      <c r="G15" s="180">
        <v>25</v>
      </c>
      <c r="H15" s="181">
        <v>27</v>
      </c>
      <c r="I15" s="166">
        <v>14</v>
      </c>
      <c r="J15" s="181">
        <v>5</v>
      </c>
      <c r="K15" s="181">
        <v>9</v>
      </c>
      <c r="L15" s="181">
        <v>10</v>
      </c>
      <c r="M15" s="166">
        <v>575</v>
      </c>
      <c r="N15" s="180">
        <v>260</v>
      </c>
      <c r="O15" s="180">
        <v>315</v>
      </c>
      <c r="P15" s="180">
        <v>49</v>
      </c>
      <c r="Q15" s="180">
        <v>53</v>
      </c>
      <c r="R15" s="180">
        <v>40</v>
      </c>
      <c r="S15" s="180">
        <v>43</v>
      </c>
      <c r="T15" s="180">
        <v>42</v>
      </c>
      <c r="U15" s="180">
        <v>56</v>
      </c>
      <c r="V15" s="180">
        <v>46</v>
      </c>
      <c r="W15" s="180">
        <v>57</v>
      </c>
      <c r="X15" s="180">
        <v>56</v>
      </c>
      <c r="Y15" s="180">
        <v>51</v>
      </c>
      <c r="Z15" s="180">
        <v>27</v>
      </c>
      <c r="AA15" s="180">
        <v>55</v>
      </c>
      <c r="AB15" s="187">
        <v>1</v>
      </c>
      <c r="AC15" s="62" t="s">
        <v>258</v>
      </c>
    </row>
    <row r="16" spans="1:29" ht="13.5" customHeight="1">
      <c r="A16" s="506" t="s">
        <v>1102</v>
      </c>
      <c r="B16" s="506"/>
      <c r="C16" s="506"/>
      <c r="D16" s="506"/>
      <c r="E16" s="506"/>
      <c r="F16" s="506"/>
      <c r="G16" s="506"/>
      <c r="H16" s="506"/>
      <c r="I16" s="506"/>
      <c r="J16" s="506"/>
      <c r="K16" s="506"/>
      <c r="L16" s="506"/>
      <c r="M16" s="506"/>
      <c r="N16" s="506"/>
      <c r="O16" s="506"/>
    </row>
  </sheetData>
  <mergeCells count="23">
    <mergeCell ref="X6:Y6"/>
    <mergeCell ref="Z6:AA6"/>
    <mergeCell ref="P6:Q6"/>
    <mergeCell ref="R6:S6"/>
    <mergeCell ref="T6:U6"/>
    <mergeCell ref="V6:W6"/>
    <mergeCell ref="A1:O1"/>
    <mergeCell ref="P1:AC1"/>
    <mergeCell ref="P3:AC3"/>
    <mergeCell ref="P5:AA5"/>
    <mergeCell ref="M5:O5"/>
    <mergeCell ref="P4:AC4"/>
    <mergeCell ref="A3:M3"/>
    <mergeCell ref="A16:O16"/>
    <mergeCell ref="B5:C7"/>
    <mergeCell ref="M6:O6"/>
    <mergeCell ref="A4:O4"/>
    <mergeCell ref="D5:D7"/>
    <mergeCell ref="E5:H5"/>
    <mergeCell ref="I5:K5"/>
    <mergeCell ref="E6:G6"/>
    <mergeCell ref="H6:H7"/>
    <mergeCell ref="I6:K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3:D13 B15:C15" numberStoredAsText="1"/>
    <ignoredError sqref="E15:G15 F13 J13 J14 K15" numberStoredAsText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L1"/>
    </sheetView>
  </sheetViews>
  <sheetFormatPr defaultRowHeight="13.5"/>
  <cols>
    <col min="1" max="1" width="8.75" style="419" customWidth="1"/>
    <col min="2" max="3" width="4.25" style="419" customWidth="1"/>
    <col min="4" max="22" width="8.5" style="419" customWidth="1"/>
    <col min="23" max="23" width="8.375" style="419" customWidth="1"/>
    <col min="24" max="16384" width="9" style="419"/>
  </cols>
  <sheetData>
    <row r="1" spans="1:23" ht="17.25">
      <c r="A1" s="493" t="s">
        <v>1161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522" t="s">
        <v>237</v>
      </c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ht="7.5" customHeight="1"/>
    <row r="3" spans="1:23" ht="14.25" customHeight="1">
      <c r="A3" s="494" t="s">
        <v>641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09" t="s">
        <v>435</v>
      </c>
    </row>
    <row r="4" spans="1:23" ht="7.5" customHeight="1"/>
    <row r="5" spans="1:23" ht="14.25" customHeight="1" thickBot="1">
      <c r="A5" s="514"/>
      <c r="B5" s="514"/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491" t="s">
        <v>532</v>
      </c>
      <c r="N5" s="491"/>
      <c r="O5" s="491"/>
      <c r="P5" s="491"/>
      <c r="Q5" s="491"/>
      <c r="R5" s="491"/>
      <c r="S5" s="491"/>
      <c r="T5" s="491"/>
      <c r="U5" s="491"/>
      <c r="V5" s="491"/>
      <c r="W5" s="491"/>
    </row>
    <row r="6" spans="1:23" ht="14.25" customHeight="1">
      <c r="A6" s="404" t="s">
        <v>277</v>
      </c>
      <c r="B6" s="485"/>
      <c r="C6" s="521"/>
      <c r="D6" s="402"/>
      <c r="E6" s="473" t="s">
        <v>238</v>
      </c>
      <c r="F6" s="474"/>
      <c r="G6" s="474"/>
      <c r="H6" s="474"/>
      <c r="I6" s="485" t="s">
        <v>239</v>
      </c>
      <c r="J6" s="486"/>
      <c r="K6" s="486"/>
      <c r="L6" s="402" t="s">
        <v>228</v>
      </c>
      <c r="M6" s="474" t="s">
        <v>240</v>
      </c>
      <c r="N6" s="474"/>
      <c r="O6" s="474"/>
      <c r="P6" s="474"/>
      <c r="Q6" s="474"/>
      <c r="R6" s="474"/>
      <c r="S6" s="474"/>
      <c r="T6" s="474"/>
      <c r="U6" s="474"/>
      <c r="V6" s="415" t="s">
        <v>241</v>
      </c>
      <c r="W6" s="436" t="s">
        <v>277</v>
      </c>
    </row>
    <row r="7" spans="1:23" ht="14.25" customHeight="1">
      <c r="A7" s="431" t="s">
        <v>654</v>
      </c>
      <c r="B7" s="507" t="s">
        <v>558</v>
      </c>
      <c r="C7" s="525"/>
      <c r="D7" s="421" t="s">
        <v>559</v>
      </c>
      <c r="E7" s="467" t="s">
        <v>242</v>
      </c>
      <c r="F7" s="469"/>
      <c r="G7" s="469"/>
      <c r="H7" s="526" t="s">
        <v>222</v>
      </c>
      <c r="I7" s="488" t="s">
        <v>243</v>
      </c>
      <c r="J7" s="489"/>
      <c r="K7" s="489"/>
      <c r="L7" s="421" t="s">
        <v>232</v>
      </c>
      <c r="M7" s="469" t="s">
        <v>244</v>
      </c>
      <c r="N7" s="527"/>
      <c r="O7" s="527"/>
      <c r="P7" s="523" t="s">
        <v>580</v>
      </c>
      <c r="Q7" s="523"/>
      <c r="R7" s="523" t="s">
        <v>581</v>
      </c>
      <c r="S7" s="523"/>
      <c r="T7" s="523" t="s">
        <v>582</v>
      </c>
      <c r="U7" s="523"/>
      <c r="V7" s="416" t="s">
        <v>245</v>
      </c>
      <c r="W7" s="436" t="s">
        <v>654</v>
      </c>
    </row>
    <row r="8" spans="1:23" ht="14.25" customHeight="1">
      <c r="A8" s="407" t="s">
        <v>552</v>
      </c>
      <c r="B8" s="488"/>
      <c r="C8" s="524"/>
      <c r="D8" s="417"/>
      <c r="E8" s="406" t="s">
        <v>506</v>
      </c>
      <c r="F8" s="412" t="s">
        <v>313</v>
      </c>
      <c r="G8" s="412" t="s">
        <v>314</v>
      </c>
      <c r="H8" s="488"/>
      <c r="I8" s="412" t="s">
        <v>506</v>
      </c>
      <c r="J8" s="412" t="s">
        <v>313</v>
      </c>
      <c r="K8" s="412" t="s">
        <v>314</v>
      </c>
      <c r="L8" s="405" t="s">
        <v>233</v>
      </c>
      <c r="M8" s="414" t="s">
        <v>506</v>
      </c>
      <c r="N8" s="426" t="s">
        <v>313</v>
      </c>
      <c r="O8" s="426" t="s">
        <v>314</v>
      </c>
      <c r="P8" s="413" t="s">
        <v>313</v>
      </c>
      <c r="Q8" s="426" t="s">
        <v>314</v>
      </c>
      <c r="R8" s="426" t="s">
        <v>313</v>
      </c>
      <c r="S8" s="426" t="s">
        <v>314</v>
      </c>
      <c r="T8" s="426" t="s">
        <v>313</v>
      </c>
      <c r="U8" s="426" t="s">
        <v>314</v>
      </c>
      <c r="V8" s="417" t="s">
        <v>246</v>
      </c>
      <c r="W8" s="406" t="s">
        <v>552</v>
      </c>
    </row>
    <row r="9" spans="1:23" ht="14.25" customHeight="1">
      <c r="A9" s="17" t="s">
        <v>1111</v>
      </c>
      <c r="B9" s="32" t="s">
        <v>229</v>
      </c>
      <c r="C9" s="433">
        <v>52</v>
      </c>
      <c r="D9" s="163">
        <v>432</v>
      </c>
      <c r="E9" s="163">
        <v>960</v>
      </c>
      <c r="F9" s="163">
        <v>502</v>
      </c>
      <c r="G9" s="163">
        <v>458</v>
      </c>
      <c r="H9" s="163">
        <v>164</v>
      </c>
      <c r="I9" s="163">
        <v>88</v>
      </c>
      <c r="J9" s="163">
        <v>54</v>
      </c>
      <c r="K9" s="163">
        <v>34</v>
      </c>
      <c r="L9" s="163">
        <v>166</v>
      </c>
      <c r="M9" s="163">
        <v>12226</v>
      </c>
      <c r="N9" s="163">
        <v>6198</v>
      </c>
      <c r="O9" s="163">
        <v>6028</v>
      </c>
      <c r="P9" s="163">
        <v>2023</v>
      </c>
      <c r="Q9" s="163">
        <v>1975</v>
      </c>
      <c r="R9" s="163">
        <v>2093</v>
      </c>
      <c r="S9" s="163">
        <v>2015</v>
      </c>
      <c r="T9" s="163">
        <v>2082</v>
      </c>
      <c r="U9" s="163">
        <v>2038</v>
      </c>
      <c r="V9" s="164">
        <v>8</v>
      </c>
      <c r="W9" s="441" t="s">
        <v>1110</v>
      </c>
    </row>
    <row r="10" spans="1:23" ht="14.25" customHeight="1">
      <c r="A10" s="442" t="s">
        <v>750</v>
      </c>
      <c r="B10" s="32" t="s">
        <v>229</v>
      </c>
      <c r="C10" s="170">
        <v>52</v>
      </c>
      <c r="D10" s="163">
        <v>425</v>
      </c>
      <c r="E10" s="163">
        <v>958</v>
      </c>
      <c r="F10" s="163">
        <v>492</v>
      </c>
      <c r="G10" s="163">
        <v>466</v>
      </c>
      <c r="H10" s="163">
        <v>168</v>
      </c>
      <c r="I10" s="163">
        <v>90</v>
      </c>
      <c r="J10" s="163">
        <v>56</v>
      </c>
      <c r="K10" s="163">
        <v>34</v>
      </c>
      <c r="L10" s="163">
        <v>168</v>
      </c>
      <c r="M10" s="163">
        <v>12017</v>
      </c>
      <c r="N10" s="163">
        <v>6142</v>
      </c>
      <c r="O10" s="163">
        <v>5875</v>
      </c>
      <c r="P10" s="163">
        <v>2018</v>
      </c>
      <c r="Q10" s="163">
        <v>1878</v>
      </c>
      <c r="R10" s="163">
        <v>2026</v>
      </c>
      <c r="S10" s="163">
        <v>1981</v>
      </c>
      <c r="T10" s="163">
        <v>2098</v>
      </c>
      <c r="U10" s="163">
        <v>2016</v>
      </c>
      <c r="V10" s="164">
        <v>6</v>
      </c>
      <c r="W10" s="454" t="s">
        <v>693</v>
      </c>
    </row>
    <row r="11" spans="1:23" ht="14.25" customHeight="1">
      <c r="A11" s="455" t="s">
        <v>726</v>
      </c>
      <c r="B11" s="32" t="s">
        <v>229</v>
      </c>
      <c r="C11" s="170">
        <v>52</v>
      </c>
      <c r="D11" s="163">
        <v>420</v>
      </c>
      <c r="E11" s="163">
        <v>946</v>
      </c>
      <c r="F11" s="163">
        <v>499</v>
      </c>
      <c r="G11" s="163">
        <v>447</v>
      </c>
      <c r="H11" s="163">
        <v>164</v>
      </c>
      <c r="I11" s="163">
        <v>78</v>
      </c>
      <c r="J11" s="163">
        <v>51</v>
      </c>
      <c r="K11" s="163">
        <v>27</v>
      </c>
      <c r="L11" s="163">
        <v>167</v>
      </c>
      <c r="M11" s="163">
        <v>11790</v>
      </c>
      <c r="N11" s="163">
        <v>6031</v>
      </c>
      <c r="O11" s="163">
        <v>5759</v>
      </c>
      <c r="P11" s="163">
        <v>1975</v>
      </c>
      <c r="Q11" s="163">
        <v>1898</v>
      </c>
      <c r="R11" s="163">
        <v>2023</v>
      </c>
      <c r="S11" s="163">
        <v>1872</v>
      </c>
      <c r="T11" s="163">
        <v>2033</v>
      </c>
      <c r="U11" s="163">
        <v>1989</v>
      </c>
      <c r="V11" s="164">
        <v>6</v>
      </c>
      <c r="W11" s="454" t="s">
        <v>726</v>
      </c>
    </row>
    <row r="12" spans="1:23" ht="14.25" customHeight="1">
      <c r="A12" s="455" t="s">
        <v>1108</v>
      </c>
      <c r="B12" s="439" t="s">
        <v>229</v>
      </c>
      <c r="C12" s="170">
        <v>51</v>
      </c>
      <c r="D12" s="163">
        <v>411</v>
      </c>
      <c r="E12" s="163">
        <v>914</v>
      </c>
      <c r="F12" s="163">
        <v>486</v>
      </c>
      <c r="G12" s="163">
        <v>428</v>
      </c>
      <c r="H12" s="163">
        <v>149</v>
      </c>
      <c r="I12" s="163">
        <v>78</v>
      </c>
      <c r="J12" s="163">
        <v>54</v>
      </c>
      <c r="K12" s="163">
        <v>24</v>
      </c>
      <c r="L12" s="163">
        <v>158</v>
      </c>
      <c r="M12" s="163">
        <v>11470</v>
      </c>
      <c r="N12" s="163">
        <v>5842</v>
      </c>
      <c r="O12" s="163">
        <v>5628</v>
      </c>
      <c r="P12" s="163">
        <v>1871</v>
      </c>
      <c r="Q12" s="163">
        <v>1872</v>
      </c>
      <c r="R12" s="163">
        <v>1963</v>
      </c>
      <c r="S12" s="163">
        <v>1888</v>
      </c>
      <c r="T12" s="163">
        <v>2008</v>
      </c>
      <c r="U12" s="163">
        <v>1868</v>
      </c>
      <c r="V12" s="164">
        <v>6</v>
      </c>
      <c r="W12" s="454" t="s">
        <v>1108</v>
      </c>
    </row>
    <row r="13" spans="1:23" ht="14.25" customHeight="1">
      <c r="A13" s="455" t="s">
        <v>1109</v>
      </c>
      <c r="B13" s="39" t="s">
        <v>636</v>
      </c>
      <c r="C13" s="170">
        <f t="shared" ref="C13" si="0">SUM(C15,C16,C17)</f>
        <v>51</v>
      </c>
      <c r="D13" s="170">
        <v>408</v>
      </c>
      <c r="E13" s="163">
        <v>916</v>
      </c>
      <c r="F13" s="163">
        <v>487</v>
      </c>
      <c r="G13" s="163">
        <v>429</v>
      </c>
      <c r="H13" s="163">
        <v>159</v>
      </c>
      <c r="I13" s="163">
        <v>74</v>
      </c>
      <c r="J13" s="163">
        <v>50</v>
      </c>
      <c r="K13" s="163">
        <v>24</v>
      </c>
      <c r="L13" s="163">
        <v>163</v>
      </c>
      <c r="M13" s="163">
        <v>11153</v>
      </c>
      <c r="N13" s="163">
        <v>5614</v>
      </c>
      <c r="O13" s="163">
        <v>5539</v>
      </c>
      <c r="P13" s="163">
        <v>1779</v>
      </c>
      <c r="Q13" s="163">
        <v>1781</v>
      </c>
      <c r="R13" s="163">
        <v>1870</v>
      </c>
      <c r="S13" s="163">
        <v>1870</v>
      </c>
      <c r="T13" s="163">
        <v>1965</v>
      </c>
      <c r="U13" s="163">
        <v>1888</v>
      </c>
      <c r="V13" s="164">
        <v>8</v>
      </c>
      <c r="W13" s="454" t="s">
        <v>1109</v>
      </c>
    </row>
    <row r="14" spans="1:23" ht="14.25" customHeight="1">
      <c r="A14" s="442"/>
      <c r="B14" s="39"/>
      <c r="C14" s="170"/>
      <c r="D14" s="17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4"/>
      <c r="W14" s="441"/>
    </row>
    <row r="15" spans="1:23" ht="14.25" customHeight="1">
      <c r="A15" s="442" t="s">
        <v>561</v>
      </c>
      <c r="B15" s="163">
        <v>0</v>
      </c>
      <c r="C15" s="165">
        <v>1</v>
      </c>
      <c r="D15" s="145">
        <v>12</v>
      </c>
      <c r="E15" s="433">
        <f>SUM(F15:G15)</f>
        <v>25</v>
      </c>
      <c r="F15" s="145">
        <v>14</v>
      </c>
      <c r="G15" s="145">
        <v>11</v>
      </c>
      <c r="H15" s="171">
        <v>5</v>
      </c>
      <c r="I15" s="433">
        <f>SUM(J15:K15)</f>
        <v>4</v>
      </c>
      <c r="J15" s="171">
        <v>1</v>
      </c>
      <c r="K15" s="171">
        <v>3</v>
      </c>
      <c r="L15" s="171" t="s">
        <v>1140</v>
      </c>
      <c r="M15" s="433">
        <v>427</v>
      </c>
      <c r="N15" s="145">
        <v>214</v>
      </c>
      <c r="O15" s="145">
        <v>213</v>
      </c>
      <c r="P15" s="145">
        <v>71</v>
      </c>
      <c r="Q15" s="145">
        <v>72</v>
      </c>
      <c r="R15" s="145">
        <v>72</v>
      </c>
      <c r="S15" s="145">
        <v>71</v>
      </c>
      <c r="T15" s="145">
        <v>71</v>
      </c>
      <c r="U15" s="145">
        <v>70</v>
      </c>
      <c r="V15" s="173" t="s">
        <v>560</v>
      </c>
      <c r="W15" s="436" t="s">
        <v>1071</v>
      </c>
    </row>
    <row r="16" spans="1:23" ht="14.25" customHeight="1">
      <c r="A16" s="442" t="s">
        <v>562</v>
      </c>
      <c r="B16" s="39" t="s">
        <v>1072</v>
      </c>
      <c r="C16" s="165">
        <v>41</v>
      </c>
      <c r="D16" s="145">
        <v>362</v>
      </c>
      <c r="E16" s="433">
        <v>816</v>
      </c>
      <c r="F16" s="145">
        <v>424</v>
      </c>
      <c r="G16" s="145">
        <v>392</v>
      </c>
      <c r="H16" s="171">
        <v>76</v>
      </c>
      <c r="I16" s="433">
        <v>64</v>
      </c>
      <c r="J16" s="171">
        <v>45</v>
      </c>
      <c r="K16" s="171">
        <v>19</v>
      </c>
      <c r="L16" s="171" t="s">
        <v>1140</v>
      </c>
      <c r="M16" s="433">
        <v>9830</v>
      </c>
      <c r="N16" s="145">
        <v>4981</v>
      </c>
      <c r="O16" s="145">
        <v>4849</v>
      </c>
      <c r="P16" s="145">
        <v>1581</v>
      </c>
      <c r="Q16" s="145">
        <v>1543</v>
      </c>
      <c r="R16" s="145">
        <v>1655</v>
      </c>
      <c r="S16" s="145">
        <v>1629</v>
      </c>
      <c r="T16" s="145">
        <v>1745</v>
      </c>
      <c r="U16" s="145">
        <v>1677</v>
      </c>
      <c r="V16" s="173">
        <v>7</v>
      </c>
      <c r="W16" s="436" t="s">
        <v>1073</v>
      </c>
    </row>
    <row r="17" spans="1:23" ht="14.25" customHeight="1">
      <c r="A17" s="442" t="s">
        <v>563</v>
      </c>
      <c r="B17" s="170">
        <v>0</v>
      </c>
      <c r="C17" s="165">
        <v>9</v>
      </c>
      <c r="D17" s="165">
        <v>34</v>
      </c>
      <c r="E17" s="189">
        <v>75</v>
      </c>
      <c r="F17" s="165">
        <v>49</v>
      </c>
      <c r="G17" s="165">
        <v>26</v>
      </c>
      <c r="H17" s="172">
        <v>78</v>
      </c>
      <c r="I17" s="189">
        <v>6</v>
      </c>
      <c r="J17" s="172">
        <v>4</v>
      </c>
      <c r="K17" s="172">
        <v>2</v>
      </c>
      <c r="L17" s="171" t="s">
        <v>1140</v>
      </c>
      <c r="M17" s="189">
        <v>896</v>
      </c>
      <c r="N17" s="145">
        <v>419</v>
      </c>
      <c r="O17" s="145">
        <v>477</v>
      </c>
      <c r="P17" s="165">
        <v>127</v>
      </c>
      <c r="Q17" s="165">
        <v>166</v>
      </c>
      <c r="R17" s="165">
        <v>143</v>
      </c>
      <c r="S17" s="165">
        <v>170</v>
      </c>
      <c r="T17" s="165">
        <v>149</v>
      </c>
      <c r="U17" s="165">
        <v>141</v>
      </c>
      <c r="V17" s="173">
        <v>1</v>
      </c>
      <c r="W17" s="425" t="s">
        <v>1074</v>
      </c>
    </row>
    <row r="18" spans="1:23" s="326" customFormat="1" ht="9" customHeight="1" thickBot="1">
      <c r="A18" s="3"/>
      <c r="B18" s="408"/>
      <c r="C18" s="69"/>
      <c r="D18" s="57"/>
      <c r="E18" s="77"/>
      <c r="F18" s="69"/>
      <c r="G18" s="69"/>
      <c r="H18" s="87"/>
      <c r="I18" s="77"/>
      <c r="J18" s="87"/>
      <c r="K18" s="87"/>
      <c r="L18" s="87"/>
      <c r="M18" s="77"/>
      <c r="N18" s="69"/>
      <c r="O18" s="69"/>
      <c r="P18" s="69"/>
      <c r="Q18" s="69"/>
      <c r="R18" s="69"/>
      <c r="S18" s="69"/>
      <c r="T18" s="69"/>
      <c r="U18" s="69"/>
      <c r="V18" s="147"/>
      <c r="W18" s="438"/>
    </row>
    <row r="19" spans="1:23" ht="13.5" customHeight="1">
      <c r="A19" s="506" t="s">
        <v>1075</v>
      </c>
      <c r="B19" s="506"/>
      <c r="C19" s="506"/>
      <c r="D19" s="506"/>
      <c r="E19" s="506"/>
      <c r="F19" s="506"/>
      <c r="G19" s="506"/>
      <c r="H19" s="506"/>
      <c r="I19" s="506"/>
      <c r="J19" s="506"/>
      <c r="K19" s="506"/>
      <c r="L19" s="506"/>
    </row>
  </sheetData>
  <mergeCells count="19">
    <mergeCell ref="R7:S7"/>
    <mergeCell ref="T7:U7"/>
    <mergeCell ref="B8:C8"/>
    <mergeCell ref="A19:L19"/>
    <mergeCell ref="B7:C7"/>
    <mergeCell ref="E7:G7"/>
    <mergeCell ref="H7:H8"/>
    <mergeCell ref="I7:K7"/>
    <mergeCell ref="M7:O7"/>
    <mergeCell ref="P7:Q7"/>
    <mergeCell ref="B6:C6"/>
    <mergeCell ref="E6:H6"/>
    <mergeCell ref="I6:K6"/>
    <mergeCell ref="M6:U6"/>
    <mergeCell ref="A1:L1"/>
    <mergeCell ref="M1:W1"/>
    <mergeCell ref="A3:L3"/>
    <mergeCell ref="A5:L5"/>
    <mergeCell ref="M5:W5"/>
  </mergeCells>
  <phoneticPr fontId="2"/>
  <pageMargins left="0.36" right="0.4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showGridLines="0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RowHeight="13.5"/>
  <cols>
    <col min="1" max="1" width="6.875" style="419" customWidth="1"/>
    <col min="2" max="2" width="3" style="419" customWidth="1"/>
    <col min="3" max="3" width="3.5" style="419" customWidth="1"/>
    <col min="4" max="4" width="5.5" style="419" customWidth="1"/>
    <col min="5" max="8" width="3.625" style="419" customWidth="1"/>
    <col min="9" max="18" width="3.5" style="419" customWidth="1"/>
    <col min="19" max="19" width="3.875" style="419" customWidth="1"/>
    <col min="20" max="20" width="3.25" style="419" customWidth="1"/>
    <col min="21" max="21" width="2.75" style="419" customWidth="1"/>
    <col min="22" max="22" width="5.75" style="419" customWidth="1"/>
    <col min="23" max="30" width="5" style="419" customWidth="1"/>
    <col min="31" max="32" width="3.375" style="419" customWidth="1"/>
    <col min="33" max="35" width="3.75" style="419" customWidth="1"/>
    <col min="36" max="36" width="3.625" style="419" customWidth="1"/>
    <col min="37" max="37" width="3.375" style="419" customWidth="1"/>
    <col min="38" max="38" width="3.625" style="419" customWidth="1"/>
    <col min="39" max="43" width="3.375" style="419" customWidth="1"/>
    <col min="44" max="44" width="4.375" style="419" customWidth="1"/>
    <col min="45" max="46" width="3.75" style="419" customWidth="1"/>
    <col min="47" max="47" width="6.5" style="419" customWidth="1"/>
    <col min="48" max="16384" width="9" style="419"/>
  </cols>
  <sheetData>
    <row r="1" spans="1:47" ht="17.25">
      <c r="A1" s="493" t="s">
        <v>1162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522" t="s">
        <v>247</v>
      </c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  <c r="AQ1" s="522"/>
      <c r="AR1" s="522"/>
      <c r="AS1" s="522"/>
      <c r="AT1" s="522"/>
      <c r="AU1" s="522"/>
    </row>
    <row r="2" spans="1:47" ht="7.5" customHeight="1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36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</row>
    <row r="3" spans="1:47" s="409" customFormat="1" ht="14.25" customHeight="1">
      <c r="A3" s="494" t="s">
        <v>642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9" t="s">
        <v>657</v>
      </c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</row>
    <row r="4" spans="1:47" s="409" customFormat="1" ht="14.25" customHeight="1">
      <c r="A4" s="494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198" t="s">
        <v>658</v>
      </c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</row>
    <row r="5" spans="1:47" s="409" customFormat="1" ht="14.25" customHeight="1">
      <c r="Y5" s="418" t="s">
        <v>659</v>
      </c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6"/>
      <c r="AL5" s="436"/>
      <c r="AM5" s="436"/>
      <c r="AN5" s="436"/>
      <c r="AO5" s="436"/>
      <c r="AP5" s="436"/>
      <c r="AQ5" s="436"/>
      <c r="AR5" s="436"/>
      <c r="AS5" s="436"/>
      <c r="AT5" s="436"/>
      <c r="AU5" s="436"/>
    </row>
    <row r="6" spans="1:47" s="409" customFormat="1" ht="14.25" customHeight="1" thickBot="1">
      <c r="A6" s="423"/>
      <c r="B6" s="423"/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91" t="s">
        <v>252</v>
      </c>
      <c r="AS6" s="491"/>
      <c r="AT6" s="491"/>
      <c r="AU6" s="491"/>
    </row>
    <row r="7" spans="1:47" s="409" customFormat="1" ht="14.25" customHeight="1">
      <c r="A7" s="539" t="s">
        <v>655</v>
      </c>
      <c r="B7" s="542" t="s">
        <v>226</v>
      </c>
      <c r="C7" s="543"/>
      <c r="D7" s="548" t="s">
        <v>647</v>
      </c>
      <c r="E7" s="549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50"/>
      <c r="S7" s="551" t="s">
        <v>345</v>
      </c>
      <c r="T7" s="552"/>
      <c r="U7" s="553"/>
      <c r="V7" s="429"/>
      <c r="W7" s="430"/>
      <c r="X7" s="430"/>
      <c r="Y7" s="549" t="s">
        <v>649</v>
      </c>
      <c r="Z7" s="549"/>
      <c r="AA7" s="549"/>
      <c r="AB7" s="549"/>
      <c r="AC7" s="549"/>
      <c r="AD7" s="549"/>
      <c r="AE7" s="549"/>
      <c r="AF7" s="549"/>
      <c r="AG7" s="549"/>
      <c r="AH7" s="549"/>
      <c r="AI7" s="549"/>
      <c r="AJ7" s="549"/>
      <c r="AK7" s="549"/>
      <c r="AL7" s="549"/>
      <c r="AM7" s="549"/>
      <c r="AN7" s="549"/>
      <c r="AO7" s="549"/>
      <c r="AP7" s="549"/>
      <c r="AQ7" s="549"/>
      <c r="AR7" s="549"/>
      <c r="AS7" s="549"/>
      <c r="AT7" s="550"/>
      <c r="AU7" s="528" t="s">
        <v>655</v>
      </c>
    </row>
    <row r="8" spans="1:47" s="409" customFormat="1" ht="14.25" customHeight="1">
      <c r="A8" s="540"/>
      <c r="B8" s="544"/>
      <c r="C8" s="545"/>
      <c r="D8" s="531" t="s">
        <v>645</v>
      </c>
      <c r="E8" s="532"/>
      <c r="F8" s="532"/>
      <c r="G8" s="532"/>
      <c r="H8" s="533"/>
      <c r="I8" s="531" t="s">
        <v>646</v>
      </c>
      <c r="J8" s="532"/>
      <c r="K8" s="532"/>
      <c r="L8" s="532"/>
      <c r="M8" s="533"/>
      <c r="N8" s="531" t="s">
        <v>648</v>
      </c>
      <c r="O8" s="532"/>
      <c r="P8" s="532"/>
      <c r="Q8" s="532"/>
      <c r="R8" s="533"/>
      <c r="S8" s="534" t="s">
        <v>276</v>
      </c>
      <c r="T8" s="535"/>
      <c r="U8" s="536"/>
      <c r="V8" s="554" t="s">
        <v>651</v>
      </c>
      <c r="W8" s="555"/>
      <c r="X8" s="555"/>
      <c r="Y8" s="556" t="s">
        <v>652</v>
      </c>
      <c r="Z8" s="556"/>
      <c r="AA8" s="556"/>
      <c r="AB8" s="556"/>
      <c r="AC8" s="556"/>
      <c r="AD8" s="556"/>
      <c r="AE8" s="556"/>
      <c r="AF8" s="557"/>
      <c r="AG8" s="531" t="s">
        <v>650</v>
      </c>
      <c r="AH8" s="532"/>
      <c r="AI8" s="532"/>
      <c r="AJ8" s="532"/>
      <c r="AK8" s="532"/>
      <c r="AL8" s="532"/>
      <c r="AM8" s="532"/>
      <c r="AN8" s="532"/>
      <c r="AO8" s="532"/>
      <c r="AP8" s="532"/>
      <c r="AQ8" s="533"/>
      <c r="AR8" s="531" t="s">
        <v>648</v>
      </c>
      <c r="AS8" s="532"/>
      <c r="AT8" s="533"/>
      <c r="AU8" s="529"/>
    </row>
    <row r="9" spans="1:47" s="409" customFormat="1" ht="14.25" customHeight="1">
      <c r="A9" s="540"/>
      <c r="B9" s="544"/>
      <c r="C9" s="545"/>
      <c r="D9" s="537" t="s">
        <v>538</v>
      </c>
      <c r="E9" s="531" t="s">
        <v>393</v>
      </c>
      <c r="F9" s="533"/>
      <c r="G9" s="531" t="s">
        <v>564</v>
      </c>
      <c r="H9" s="533"/>
      <c r="I9" s="537" t="s">
        <v>538</v>
      </c>
      <c r="J9" s="531" t="s">
        <v>393</v>
      </c>
      <c r="K9" s="533"/>
      <c r="L9" s="531" t="s">
        <v>564</v>
      </c>
      <c r="M9" s="533"/>
      <c r="N9" s="537" t="s">
        <v>538</v>
      </c>
      <c r="O9" s="531" t="s">
        <v>393</v>
      </c>
      <c r="P9" s="533"/>
      <c r="Q9" s="531" t="s">
        <v>564</v>
      </c>
      <c r="R9" s="533"/>
      <c r="S9" s="537" t="s">
        <v>278</v>
      </c>
      <c r="T9" s="537" t="s">
        <v>464</v>
      </c>
      <c r="U9" s="537" t="s">
        <v>392</v>
      </c>
      <c r="V9" s="531" t="s">
        <v>538</v>
      </c>
      <c r="W9" s="532"/>
      <c r="X9" s="532"/>
      <c r="Y9" s="532" t="s">
        <v>113</v>
      </c>
      <c r="Z9" s="533"/>
      <c r="AA9" s="531" t="s">
        <v>110</v>
      </c>
      <c r="AB9" s="533"/>
      <c r="AC9" s="531" t="s">
        <v>111</v>
      </c>
      <c r="AD9" s="533"/>
      <c r="AE9" s="531" t="s">
        <v>112</v>
      </c>
      <c r="AF9" s="533"/>
      <c r="AG9" s="531" t="s">
        <v>538</v>
      </c>
      <c r="AH9" s="532"/>
      <c r="AI9" s="533"/>
      <c r="AJ9" s="531" t="s">
        <v>113</v>
      </c>
      <c r="AK9" s="533"/>
      <c r="AL9" s="531" t="s">
        <v>110</v>
      </c>
      <c r="AM9" s="533"/>
      <c r="AN9" s="531" t="s">
        <v>111</v>
      </c>
      <c r="AO9" s="533"/>
      <c r="AP9" s="531" t="s">
        <v>114</v>
      </c>
      <c r="AQ9" s="533"/>
      <c r="AR9" s="558" t="s">
        <v>506</v>
      </c>
      <c r="AS9" s="558" t="s">
        <v>313</v>
      </c>
      <c r="AT9" s="558" t="s">
        <v>314</v>
      </c>
      <c r="AU9" s="529"/>
    </row>
    <row r="10" spans="1:47" s="409" customFormat="1" ht="14.25" customHeight="1">
      <c r="A10" s="541"/>
      <c r="B10" s="546"/>
      <c r="C10" s="547"/>
      <c r="D10" s="538"/>
      <c r="E10" s="248" t="s">
        <v>313</v>
      </c>
      <c r="F10" s="248" t="s">
        <v>314</v>
      </c>
      <c r="G10" s="248" t="s">
        <v>313</v>
      </c>
      <c r="H10" s="248" t="s">
        <v>314</v>
      </c>
      <c r="I10" s="538"/>
      <c r="J10" s="248" t="s">
        <v>313</v>
      </c>
      <c r="K10" s="248" t="s">
        <v>314</v>
      </c>
      <c r="L10" s="248" t="s">
        <v>313</v>
      </c>
      <c r="M10" s="248" t="s">
        <v>314</v>
      </c>
      <c r="N10" s="538"/>
      <c r="O10" s="248" t="s">
        <v>313</v>
      </c>
      <c r="P10" s="248" t="s">
        <v>314</v>
      </c>
      <c r="Q10" s="248" t="s">
        <v>313</v>
      </c>
      <c r="R10" s="248" t="s">
        <v>314</v>
      </c>
      <c r="S10" s="538"/>
      <c r="T10" s="538"/>
      <c r="U10" s="538"/>
      <c r="V10" s="248" t="s">
        <v>506</v>
      </c>
      <c r="W10" s="248" t="s">
        <v>313</v>
      </c>
      <c r="X10" s="427" t="s">
        <v>314</v>
      </c>
      <c r="Y10" s="428" t="s">
        <v>313</v>
      </c>
      <c r="Z10" s="428" t="s">
        <v>314</v>
      </c>
      <c r="AA10" s="248" t="s">
        <v>313</v>
      </c>
      <c r="AB10" s="248" t="s">
        <v>314</v>
      </c>
      <c r="AC10" s="248" t="s">
        <v>313</v>
      </c>
      <c r="AD10" s="248" t="s">
        <v>314</v>
      </c>
      <c r="AE10" s="248" t="s">
        <v>313</v>
      </c>
      <c r="AF10" s="248" t="s">
        <v>314</v>
      </c>
      <c r="AG10" s="248" t="s">
        <v>506</v>
      </c>
      <c r="AH10" s="248" t="s">
        <v>313</v>
      </c>
      <c r="AI10" s="248" t="s">
        <v>314</v>
      </c>
      <c r="AJ10" s="248" t="s">
        <v>313</v>
      </c>
      <c r="AK10" s="248" t="s">
        <v>314</v>
      </c>
      <c r="AL10" s="248" t="s">
        <v>313</v>
      </c>
      <c r="AM10" s="248" t="s">
        <v>314</v>
      </c>
      <c r="AN10" s="248" t="s">
        <v>313</v>
      </c>
      <c r="AO10" s="248" t="s">
        <v>314</v>
      </c>
      <c r="AP10" s="248" t="s">
        <v>313</v>
      </c>
      <c r="AQ10" s="248" t="s">
        <v>314</v>
      </c>
      <c r="AR10" s="559"/>
      <c r="AS10" s="559"/>
      <c r="AT10" s="559"/>
      <c r="AU10" s="530"/>
    </row>
    <row r="11" spans="1:47" s="409" customFormat="1" ht="14.25" customHeight="1">
      <c r="A11" s="17" t="s">
        <v>1112</v>
      </c>
      <c r="B11" s="249" t="s">
        <v>1141</v>
      </c>
      <c r="C11" s="249">
        <v>20</v>
      </c>
      <c r="D11" s="249">
        <v>1152</v>
      </c>
      <c r="E11" s="249">
        <v>677</v>
      </c>
      <c r="F11" s="249">
        <v>253</v>
      </c>
      <c r="G11" s="249">
        <v>118</v>
      </c>
      <c r="H11" s="249">
        <v>104</v>
      </c>
      <c r="I11" s="249">
        <v>82</v>
      </c>
      <c r="J11" s="249">
        <v>50</v>
      </c>
      <c r="K11" s="249">
        <v>19</v>
      </c>
      <c r="L11" s="262">
        <v>5</v>
      </c>
      <c r="M11" s="262">
        <v>8</v>
      </c>
      <c r="N11" s="249">
        <v>31</v>
      </c>
      <c r="O11" s="249">
        <v>15</v>
      </c>
      <c r="P11" s="249">
        <v>12</v>
      </c>
      <c r="Q11" s="249">
        <v>0</v>
      </c>
      <c r="R11" s="249">
        <v>4</v>
      </c>
      <c r="S11" s="249">
        <v>177</v>
      </c>
      <c r="T11" s="249">
        <v>15</v>
      </c>
      <c r="U11" s="249">
        <v>3</v>
      </c>
      <c r="V11" s="249">
        <v>12733</v>
      </c>
      <c r="W11" s="249">
        <v>6366</v>
      </c>
      <c r="X11" s="249">
        <v>6367</v>
      </c>
      <c r="Y11" s="249">
        <v>2152</v>
      </c>
      <c r="Z11" s="249">
        <v>2103</v>
      </c>
      <c r="AA11" s="249">
        <v>2113</v>
      </c>
      <c r="AB11" s="249">
        <v>2073</v>
      </c>
      <c r="AC11" s="249">
        <v>2098</v>
      </c>
      <c r="AD11" s="249">
        <v>2119</v>
      </c>
      <c r="AE11" s="249">
        <v>3</v>
      </c>
      <c r="AF11" s="249">
        <v>72</v>
      </c>
      <c r="AG11" s="249">
        <v>423</v>
      </c>
      <c r="AH11" s="249">
        <v>276</v>
      </c>
      <c r="AI11" s="249">
        <v>147</v>
      </c>
      <c r="AJ11" s="249">
        <v>92</v>
      </c>
      <c r="AK11" s="249">
        <v>57</v>
      </c>
      <c r="AL11" s="249">
        <v>69</v>
      </c>
      <c r="AM11" s="249">
        <v>37</v>
      </c>
      <c r="AN11" s="249">
        <v>75</v>
      </c>
      <c r="AO11" s="249">
        <v>43</v>
      </c>
      <c r="AP11" s="249">
        <v>40</v>
      </c>
      <c r="AQ11" s="249">
        <v>10</v>
      </c>
      <c r="AR11" s="250">
        <v>927</v>
      </c>
      <c r="AS11" s="250">
        <v>470</v>
      </c>
      <c r="AT11" s="160">
        <v>457</v>
      </c>
      <c r="AU11" s="29" t="s">
        <v>1115</v>
      </c>
    </row>
    <row r="12" spans="1:47" s="409" customFormat="1" ht="14.25" customHeight="1">
      <c r="A12" s="442" t="s">
        <v>1113</v>
      </c>
      <c r="B12" s="249" t="s">
        <v>1141</v>
      </c>
      <c r="C12" s="249">
        <v>20</v>
      </c>
      <c r="D12" s="249">
        <v>1164</v>
      </c>
      <c r="E12" s="249">
        <v>676</v>
      </c>
      <c r="F12" s="249">
        <v>239</v>
      </c>
      <c r="G12" s="249">
        <v>132</v>
      </c>
      <c r="H12" s="249">
        <v>117</v>
      </c>
      <c r="I12" s="249">
        <v>81</v>
      </c>
      <c r="J12" s="249">
        <v>46</v>
      </c>
      <c r="K12" s="249">
        <v>22</v>
      </c>
      <c r="L12" s="249">
        <v>3</v>
      </c>
      <c r="M12" s="249">
        <v>10</v>
      </c>
      <c r="N12" s="249">
        <v>32</v>
      </c>
      <c r="O12" s="249">
        <v>13</v>
      </c>
      <c r="P12" s="249">
        <v>13</v>
      </c>
      <c r="Q12" s="249">
        <v>1</v>
      </c>
      <c r="R12" s="249">
        <v>5</v>
      </c>
      <c r="S12" s="249">
        <v>167</v>
      </c>
      <c r="T12" s="249">
        <v>16</v>
      </c>
      <c r="U12" s="249">
        <v>4</v>
      </c>
      <c r="V12" s="249">
        <v>12456</v>
      </c>
      <c r="W12" s="249">
        <v>6245</v>
      </c>
      <c r="X12" s="249">
        <v>6211</v>
      </c>
      <c r="Y12" s="249">
        <v>2087</v>
      </c>
      <c r="Z12" s="249">
        <v>2041</v>
      </c>
      <c r="AA12" s="249">
        <v>2081</v>
      </c>
      <c r="AB12" s="249">
        <v>2050</v>
      </c>
      <c r="AC12" s="249">
        <v>2074</v>
      </c>
      <c r="AD12" s="249">
        <v>2041</v>
      </c>
      <c r="AE12" s="249">
        <v>3</v>
      </c>
      <c r="AF12" s="249">
        <v>79</v>
      </c>
      <c r="AG12" s="249">
        <v>370</v>
      </c>
      <c r="AH12" s="249">
        <v>237</v>
      </c>
      <c r="AI12" s="249">
        <v>133</v>
      </c>
      <c r="AJ12" s="249">
        <v>84</v>
      </c>
      <c r="AK12" s="249">
        <v>52</v>
      </c>
      <c r="AL12" s="249">
        <v>61</v>
      </c>
      <c r="AM12" s="249">
        <v>39</v>
      </c>
      <c r="AN12" s="249">
        <v>58</v>
      </c>
      <c r="AO12" s="249">
        <v>28</v>
      </c>
      <c r="AP12" s="249">
        <v>34</v>
      </c>
      <c r="AQ12" s="249">
        <v>14</v>
      </c>
      <c r="AR12" s="250">
        <v>880</v>
      </c>
      <c r="AS12" s="250">
        <v>442</v>
      </c>
      <c r="AT12" s="160">
        <v>438</v>
      </c>
      <c r="AU12" s="29" t="s">
        <v>694</v>
      </c>
    </row>
    <row r="13" spans="1:47" s="409" customFormat="1" ht="14.25" customHeight="1">
      <c r="A13" s="455" t="s">
        <v>727</v>
      </c>
      <c r="B13" s="249" t="s">
        <v>1141</v>
      </c>
      <c r="C13" s="249">
        <v>20</v>
      </c>
      <c r="D13" s="249">
        <v>1134</v>
      </c>
      <c r="E13" s="249">
        <v>670</v>
      </c>
      <c r="F13" s="249">
        <v>243</v>
      </c>
      <c r="G13" s="249">
        <v>124</v>
      </c>
      <c r="H13" s="249">
        <v>97</v>
      </c>
      <c r="I13" s="249">
        <v>80</v>
      </c>
      <c r="J13" s="249">
        <v>47</v>
      </c>
      <c r="K13" s="249">
        <v>20</v>
      </c>
      <c r="L13" s="249">
        <v>4</v>
      </c>
      <c r="M13" s="249">
        <v>9</v>
      </c>
      <c r="N13" s="249">
        <v>32</v>
      </c>
      <c r="O13" s="249">
        <v>14</v>
      </c>
      <c r="P13" s="249">
        <v>12</v>
      </c>
      <c r="Q13" s="250">
        <v>0</v>
      </c>
      <c r="R13" s="249">
        <v>6</v>
      </c>
      <c r="S13" s="249">
        <v>166</v>
      </c>
      <c r="T13" s="249">
        <v>16</v>
      </c>
      <c r="U13" s="249">
        <v>4</v>
      </c>
      <c r="V13" s="249">
        <v>12261</v>
      </c>
      <c r="W13" s="249">
        <v>6182</v>
      </c>
      <c r="X13" s="249">
        <v>6079</v>
      </c>
      <c r="Y13" s="249">
        <v>2169</v>
      </c>
      <c r="Z13" s="249">
        <v>2007</v>
      </c>
      <c r="AA13" s="249">
        <v>1999</v>
      </c>
      <c r="AB13" s="249">
        <v>1991</v>
      </c>
      <c r="AC13" s="249">
        <v>2008</v>
      </c>
      <c r="AD13" s="249">
        <v>2004</v>
      </c>
      <c r="AE13" s="249">
        <v>6</v>
      </c>
      <c r="AF13" s="249">
        <v>77</v>
      </c>
      <c r="AG13" s="249">
        <v>335</v>
      </c>
      <c r="AH13" s="249">
        <v>221</v>
      </c>
      <c r="AI13" s="249">
        <v>114</v>
      </c>
      <c r="AJ13" s="249">
        <v>91</v>
      </c>
      <c r="AK13" s="249">
        <v>45</v>
      </c>
      <c r="AL13" s="249">
        <v>59</v>
      </c>
      <c r="AM13" s="249">
        <v>35</v>
      </c>
      <c r="AN13" s="249">
        <v>51</v>
      </c>
      <c r="AO13" s="249">
        <v>28</v>
      </c>
      <c r="AP13" s="249">
        <v>20</v>
      </c>
      <c r="AQ13" s="249">
        <v>6</v>
      </c>
      <c r="AR13" s="250">
        <v>829</v>
      </c>
      <c r="AS13" s="250">
        <v>415</v>
      </c>
      <c r="AT13" s="250">
        <v>414</v>
      </c>
      <c r="AU13" s="29" t="s">
        <v>727</v>
      </c>
    </row>
    <row r="14" spans="1:47" s="409" customFormat="1" ht="14.25" customHeight="1">
      <c r="A14" s="455" t="s">
        <v>1101</v>
      </c>
      <c r="B14" s="249" t="s">
        <v>1141</v>
      </c>
      <c r="C14" s="249">
        <v>20</v>
      </c>
      <c r="D14" s="249">
        <v>1123</v>
      </c>
      <c r="E14" s="249">
        <v>652</v>
      </c>
      <c r="F14" s="249">
        <v>241</v>
      </c>
      <c r="G14" s="249">
        <v>124</v>
      </c>
      <c r="H14" s="249">
        <v>106</v>
      </c>
      <c r="I14" s="249">
        <v>81</v>
      </c>
      <c r="J14" s="249">
        <v>46</v>
      </c>
      <c r="K14" s="249">
        <v>20</v>
      </c>
      <c r="L14" s="249">
        <v>5</v>
      </c>
      <c r="M14" s="249">
        <v>10</v>
      </c>
      <c r="N14" s="249">
        <v>33</v>
      </c>
      <c r="O14" s="249">
        <v>13</v>
      </c>
      <c r="P14" s="249">
        <v>12</v>
      </c>
      <c r="Q14" s="250">
        <v>5</v>
      </c>
      <c r="R14" s="249">
        <v>3</v>
      </c>
      <c r="S14" s="249">
        <v>163</v>
      </c>
      <c r="T14" s="249">
        <v>16</v>
      </c>
      <c r="U14" s="249">
        <v>4</v>
      </c>
      <c r="V14" s="249">
        <v>12162</v>
      </c>
      <c r="W14" s="249">
        <v>6114</v>
      </c>
      <c r="X14" s="249">
        <v>6048</v>
      </c>
      <c r="Y14" s="249">
        <v>2051</v>
      </c>
      <c r="Z14" s="249">
        <v>2030</v>
      </c>
      <c r="AA14" s="249">
        <v>2095</v>
      </c>
      <c r="AB14" s="249">
        <v>1982</v>
      </c>
      <c r="AC14" s="249">
        <v>1959</v>
      </c>
      <c r="AD14" s="249">
        <v>1955</v>
      </c>
      <c r="AE14" s="249">
        <v>9</v>
      </c>
      <c r="AF14" s="249">
        <v>81</v>
      </c>
      <c r="AG14" s="249">
        <v>317</v>
      </c>
      <c r="AH14" s="249">
        <v>221</v>
      </c>
      <c r="AI14" s="249">
        <v>96</v>
      </c>
      <c r="AJ14" s="249">
        <v>83</v>
      </c>
      <c r="AK14" s="249">
        <v>32</v>
      </c>
      <c r="AL14" s="249">
        <v>63</v>
      </c>
      <c r="AM14" s="249">
        <v>32</v>
      </c>
      <c r="AN14" s="249">
        <v>44</v>
      </c>
      <c r="AO14" s="249">
        <v>29</v>
      </c>
      <c r="AP14" s="249">
        <v>31</v>
      </c>
      <c r="AQ14" s="249">
        <v>3</v>
      </c>
      <c r="AR14" s="250">
        <v>748</v>
      </c>
      <c r="AS14" s="250">
        <v>367</v>
      </c>
      <c r="AT14" s="250">
        <v>381</v>
      </c>
      <c r="AU14" s="29" t="s">
        <v>1101</v>
      </c>
    </row>
    <row r="15" spans="1:47" s="409" customFormat="1" ht="14.25" customHeight="1">
      <c r="A15" s="455" t="s">
        <v>1114</v>
      </c>
      <c r="B15" s="249" t="s">
        <v>1141</v>
      </c>
      <c r="C15" s="249">
        <v>21</v>
      </c>
      <c r="D15" s="249">
        <f t="shared" ref="D15:AT15" si="0">SUM(D17:D18)</f>
        <v>1115</v>
      </c>
      <c r="E15" s="249">
        <f t="shared" si="0"/>
        <v>649</v>
      </c>
      <c r="F15" s="249">
        <f t="shared" si="0"/>
        <v>239</v>
      </c>
      <c r="G15" s="249">
        <f t="shared" si="0"/>
        <v>130</v>
      </c>
      <c r="H15" s="249">
        <f t="shared" si="0"/>
        <v>97</v>
      </c>
      <c r="I15" s="249">
        <f t="shared" si="0"/>
        <v>78</v>
      </c>
      <c r="J15" s="249">
        <f t="shared" si="0"/>
        <v>45</v>
      </c>
      <c r="K15" s="249">
        <f t="shared" si="0"/>
        <v>18</v>
      </c>
      <c r="L15" s="249">
        <f t="shared" si="0"/>
        <v>6</v>
      </c>
      <c r="M15" s="249">
        <f t="shared" si="0"/>
        <v>9</v>
      </c>
      <c r="N15" s="249">
        <f t="shared" si="0"/>
        <v>42</v>
      </c>
      <c r="O15" s="249">
        <f t="shared" si="0"/>
        <v>17</v>
      </c>
      <c r="P15" s="249">
        <f t="shared" si="0"/>
        <v>13</v>
      </c>
      <c r="Q15" s="249">
        <f t="shared" si="0"/>
        <v>9</v>
      </c>
      <c r="R15" s="249">
        <f t="shared" si="0"/>
        <v>3</v>
      </c>
      <c r="S15" s="249">
        <f t="shared" si="0"/>
        <v>162</v>
      </c>
      <c r="T15" s="249">
        <f t="shared" si="0"/>
        <v>16</v>
      </c>
      <c r="U15" s="249">
        <f t="shared" si="0"/>
        <v>5</v>
      </c>
      <c r="V15" s="249">
        <f t="shared" si="0"/>
        <v>12117</v>
      </c>
      <c r="W15" s="249">
        <f t="shared" si="0"/>
        <v>6081</v>
      </c>
      <c r="X15" s="249">
        <f t="shared" si="0"/>
        <v>6036</v>
      </c>
      <c r="Y15" s="249">
        <f t="shared" si="0"/>
        <v>2043</v>
      </c>
      <c r="Z15" s="249">
        <f t="shared" si="0"/>
        <v>1987</v>
      </c>
      <c r="AA15" s="249">
        <f t="shared" si="0"/>
        <v>2005</v>
      </c>
      <c r="AB15" s="249">
        <f t="shared" si="0"/>
        <v>1992</v>
      </c>
      <c r="AC15" s="249">
        <f t="shared" si="0"/>
        <v>2027</v>
      </c>
      <c r="AD15" s="249">
        <f t="shared" si="0"/>
        <v>1973</v>
      </c>
      <c r="AE15" s="249">
        <f t="shared" si="0"/>
        <v>6</v>
      </c>
      <c r="AF15" s="249">
        <f t="shared" si="0"/>
        <v>84</v>
      </c>
      <c r="AG15" s="249">
        <f t="shared" si="0"/>
        <v>275</v>
      </c>
      <c r="AH15" s="249">
        <f t="shared" si="0"/>
        <v>195</v>
      </c>
      <c r="AI15" s="249">
        <f t="shared" si="0"/>
        <v>80</v>
      </c>
      <c r="AJ15" s="249">
        <f t="shared" si="0"/>
        <v>61</v>
      </c>
      <c r="AK15" s="249">
        <f t="shared" si="0"/>
        <v>22</v>
      </c>
      <c r="AL15" s="249">
        <f t="shared" si="0"/>
        <v>66</v>
      </c>
      <c r="AM15" s="249">
        <f t="shared" si="0"/>
        <v>23</v>
      </c>
      <c r="AN15" s="249">
        <f t="shared" si="0"/>
        <v>54</v>
      </c>
      <c r="AO15" s="249">
        <f t="shared" si="0"/>
        <v>30</v>
      </c>
      <c r="AP15" s="249">
        <f t="shared" si="0"/>
        <v>14</v>
      </c>
      <c r="AQ15" s="249">
        <f t="shared" si="0"/>
        <v>5</v>
      </c>
      <c r="AR15" s="249">
        <f t="shared" si="0"/>
        <v>882</v>
      </c>
      <c r="AS15" s="249">
        <f t="shared" si="0"/>
        <v>404</v>
      </c>
      <c r="AT15" s="249">
        <f t="shared" si="0"/>
        <v>478</v>
      </c>
      <c r="AU15" s="29" t="s">
        <v>1114</v>
      </c>
    </row>
    <row r="16" spans="1:47" s="409" customFormat="1" ht="14.25" customHeight="1">
      <c r="A16" s="431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50"/>
      <c r="AU16" s="421"/>
    </row>
    <row r="17" spans="1:47" s="409" customFormat="1" ht="14.25" customHeight="1">
      <c r="A17" s="431" t="s">
        <v>280</v>
      </c>
      <c r="B17" s="249" t="s">
        <v>1141</v>
      </c>
      <c r="C17" s="251">
        <v>9</v>
      </c>
      <c r="D17" s="249">
        <f>SUM(E17:H17)</f>
        <v>562</v>
      </c>
      <c r="E17" s="251">
        <v>370</v>
      </c>
      <c r="F17" s="251">
        <v>127</v>
      </c>
      <c r="G17" s="252">
        <v>41</v>
      </c>
      <c r="H17" s="252">
        <v>24</v>
      </c>
      <c r="I17" s="249">
        <f>SUM(J17:M17)</f>
        <v>78</v>
      </c>
      <c r="J17" s="251">
        <v>45</v>
      </c>
      <c r="K17" s="251">
        <v>18</v>
      </c>
      <c r="L17" s="252">
        <v>6</v>
      </c>
      <c r="M17" s="252">
        <v>9</v>
      </c>
      <c r="N17" s="249">
        <f>SUM(O17:R17)</f>
        <v>42</v>
      </c>
      <c r="O17" s="252">
        <v>17</v>
      </c>
      <c r="P17" s="252">
        <v>13</v>
      </c>
      <c r="Q17" s="254">
        <v>9</v>
      </c>
      <c r="R17" s="252">
        <v>3</v>
      </c>
      <c r="S17" s="251">
        <v>90</v>
      </c>
      <c r="T17" s="251">
        <v>16</v>
      </c>
      <c r="U17" s="252">
        <v>5</v>
      </c>
      <c r="V17" s="249">
        <f>SUM(W17:X17)</f>
        <v>6151</v>
      </c>
      <c r="W17" s="251">
        <f>SUM(Y17,AA17,AC17,AE17)</f>
        <v>3184</v>
      </c>
      <c r="X17" s="251">
        <f>SUM(Z17,AB17,AD17,AF17)</f>
        <v>2967</v>
      </c>
      <c r="Y17" s="251">
        <v>1092</v>
      </c>
      <c r="Z17" s="252">
        <v>946</v>
      </c>
      <c r="AA17" s="252">
        <v>1046</v>
      </c>
      <c r="AB17" s="252">
        <v>1005</v>
      </c>
      <c r="AC17" s="252">
        <v>1046</v>
      </c>
      <c r="AD17" s="252">
        <v>1016</v>
      </c>
      <c r="AE17" s="252">
        <v>0</v>
      </c>
      <c r="AF17" s="253">
        <v>0</v>
      </c>
      <c r="AG17" s="249">
        <f>SUM(AH17:AI17)</f>
        <v>275</v>
      </c>
      <c r="AH17" s="251">
        <f>AJ17+AL17+AN17+AP17</f>
        <v>195</v>
      </c>
      <c r="AI17" s="251">
        <f>AK17+AM17+AO17+AQ17</f>
        <v>80</v>
      </c>
      <c r="AJ17" s="252">
        <v>61</v>
      </c>
      <c r="AK17" s="252">
        <v>22</v>
      </c>
      <c r="AL17" s="252">
        <v>66</v>
      </c>
      <c r="AM17" s="252">
        <v>23</v>
      </c>
      <c r="AN17" s="252">
        <v>54</v>
      </c>
      <c r="AO17" s="252">
        <v>30</v>
      </c>
      <c r="AP17" s="252">
        <v>14</v>
      </c>
      <c r="AQ17" s="252">
        <v>5</v>
      </c>
      <c r="AR17" s="249">
        <v>882</v>
      </c>
      <c r="AS17" s="254">
        <v>404</v>
      </c>
      <c r="AT17" s="254">
        <v>478</v>
      </c>
      <c r="AU17" s="421" t="s">
        <v>254</v>
      </c>
    </row>
    <row r="18" spans="1:47" s="409" customFormat="1" ht="14.25" customHeight="1">
      <c r="A18" s="431" t="s">
        <v>281</v>
      </c>
      <c r="B18" s="249" t="s">
        <v>1141</v>
      </c>
      <c r="C18" s="253">
        <v>12</v>
      </c>
      <c r="D18" s="249">
        <f>SUM(E18:H18)</f>
        <v>553</v>
      </c>
      <c r="E18" s="253">
        <v>279</v>
      </c>
      <c r="F18" s="253">
        <v>112</v>
      </c>
      <c r="G18" s="254">
        <v>89</v>
      </c>
      <c r="H18" s="254">
        <v>73</v>
      </c>
      <c r="I18" s="249">
        <f>SUM(J18:M18)</f>
        <v>0</v>
      </c>
      <c r="J18" s="253">
        <v>0</v>
      </c>
      <c r="K18" s="253">
        <v>0</v>
      </c>
      <c r="L18" s="254">
        <v>0</v>
      </c>
      <c r="M18" s="254">
        <v>0</v>
      </c>
      <c r="N18" s="249">
        <f>SUM(O18:R18)</f>
        <v>0</v>
      </c>
      <c r="O18" s="253">
        <v>0</v>
      </c>
      <c r="P18" s="253">
        <v>0</v>
      </c>
      <c r="Q18" s="254">
        <v>0</v>
      </c>
      <c r="R18" s="254">
        <v>0</v>
      </c>
      <c r="S18" s="253">
        <v>72</v>
      </c>
      <c r="T18" s="253">
        <v>0</v>
      </c>
      <c r="U18" s="254">
        <v>0</v>
      </c>
      <c r="V18" s="249">
        <f>SUM(W18:X18)</f>
        <v>5966</v>
      </c>
      <c r="W18" s="251">
        <f>SUM(Y18,AA18,AC18,AE18)</f>
        <v>2897</v>
      </c>
      <c r="X18" s="251">
        <f>SUM(Z18,AB18,AD18,AF18)</f>
        <v>3069</v>
      </c>
      <c r="Y18" s="253">
        <v>951</v>
      </c>
      <c r="Z18" s="254">
        <v>1041</v>
      </c>
      <c r="AA18" s="254">
        <v>959</v>
      </c>
      <c r="AB18" s="254">
        <v>987</v>
      </c>
      <c r="AC18" s="254">
        <v>981</v>
      </c>
      <c r="AD18" s="254">
        <v>957</v>
      </c>
      <c r="AE18" s="253">
        <v>6</v>
      </c>
      <c r="AF18" s="254">
        <v>84</v>
      </c>
      <c r="AG18" s="249">
        <f>SUM(AH18:AI18)</f>
        <v>0</v>
      </c>
      <c r="AH18" s="251">
        <f>SUM(AJ18,AL18,AN18,AP18)</f>
        <v>0</v>
      </c>
      <c r="AI18" s="251">
        <f>SUM(AK18,AM18,AO18,AQ18)</f>
        <v>0</v>
      </c>
      <c r="AJ18" s="253">
        <v>0</v>
      </c>
      <c r="AK18" s="253">
        <v>0</v>
      </c>
      <c r="AL18" s="253">
        <v>0</v>
      </c>
      <c r="AM18" s="253">
        <v>0</v>
      </c>
      <c r="AN18" s="253">
        <v>0</v>
      </c>
      <c r="AO18" s="253">
        <v>0</v>
      </c>
      <c r="AP18" s="253">
        <v>0</v>
      </c>
      <c r="AQ18" s="253">
        <v>0</v>
      </c>
      <c r="AR18" s="249">
        <f>SUM(AS18:AT18)</f>
        <v>0</v>
      </c>
      <c r="AS18" s="254">
        <v>0</v>
      </c>
      <c r="AT18" s="255">
        <v>0</v>
      </c>
      <c r="AU18" s="421" t="s">
        <v>255</v>
      </c>
    </row>
    <row r="19" spans="1:47" s="409" customFormat="1" ht="9" customHeight="1" thickBot="1">
      <c r="A19" s="46"/>
      <c r="B19" s="86"/>
      <c r="C19" s="69"/>
      <c r="D19" s="77"/>
      <c r="E19" s="69"/>
      <c r="F19" s="69"/>
      <c r="G19" s="87"/>
      <c r="H19" s="87"/>
      <c r="I19" s="77"/>
      <c r="J19" s="108"/>
      <c r="K19" s="108"/>
      <c r="L19" s="148"/>
      <c r="M19" s="148"/>
      <c r="N19" s="77"/>
      <c r="O19" s="108"/>
      <c r="P19" s="108"/>
      <c r="Q19" s="148"/>
      <c r="R19" s="148"/>
      <c r="S19" s="69"/>
      <c r="T19" s="108"/>
      <c r="U19" s="148"/>
      <c r="V19" s="77"/>
      <c r="W19" s="69"/>
      <c r="X19" s="69"/>
      <c r="Y19" s="256"/>
      <c r="Z19" s="257"/>
      <c r="AA19" s="257"/>
      <c r="AB19" s="257"/>
      <c r="AC19" s="257"/>
      <c r="AD19" s="257"/>
      <c r="AE19" s="258"/>
      <c r="AF19" s="257"/>
      <c r="AG19" s="259"/>
      <c r="AH19" s="257"/>
      <c r="AI19" s="257"/>
      <c r="AJ19" s="258"/>
      <c r="AK19" s="258"/>
      <c r="AL19" s="258"/>
      <c r="AM19" s="258"/>
      <c r="AN19" s="258"/>
      <c r="AO19" s="258"/>
      <c r="AP19" s="258"/>
      <c r="AQ19" s="258"/>
      <c r="AR19" s="259"/>
      <c r="AS19" s="260"/>
      <c r="AT19" s="261"/>
      <c r="AU19" s="438"/>
    </row>
    <row r="20" spans="1:47" s="409" customFormat="1" ht="12.75" customHeight="1">
      <c r="A20" s="411" t="s">
        <v>1075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03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6"/>
      <c r="AO20" s="436"/>
      <c r="AP20" s="436"/>
      <c r="AQ20" s="436"/>
      <c r="AR20" s="436"/>
      <c r="AS20" s="436"/>
      <c r="AT20" s="436"/>
      <c r="AU20" s="436"/>
    </row>
  </sheetData>
  <mergeCells count="45">
    <mergeCell ref="AT9:AT10"/>
    <mergeCell ref="AJ9:AK9"/>
    <mergeCell ref="AL9:AM9"/>
    <mergeCell ref="AN9:AO9"/>
    <mergeCell ref="AP9:AQ9"/>
    <mergeCell ref="AR9:AR10"/>
    <mergeCell ref="AS9:AS10"/>
    <mergeCell ref="A7:A10"/>
    <mergeCell ref="B7:C10"/>
    <mergeCell ref="D7:R7"/>
    <mergeCell ref="S7:U7"/>
    <mergeCell ref="Y7:AT7"/>
    <mergeCell ref="V8:X8"/>
    <mergeCell ref="Y8:AF8"/>
    <mergeCell ref="AG8:AQ8"/>
    <mergeCell ref="AR8:AT8"/>
    <mergeCell ref="D9:D10"/>
    <mergeCell ref="E9:F9"/>
    <mergeCell ref="G9:H9"/>
    <mergeCell ref="I9:I10"/>
    <mergeCell ref="J9:K9"/>
    <mergeCell ref="L9:M9"/>
    <mergeCell ref="AG9:AI9"/>
    <mergeCell ref="AU7:AU10"/>
    <mergeCell ref="D8:H8"/>
    <mergeCell ref="I8:M8"/>
    <mergeCell ref="N8:R8"/>
    <mergeCell ref="S8:U8"/>
    <mergeCell ref="N9:N10"/>
    <mergeCell ref="O9:P9"/>
    <mergeCell ref="Q9:R9"/>
    <mergeCell ref="S9:S10"/>
    <mergeCell ref="T9:T10"/>
    <mergeCell ref="U9:U10"/>
    <mergeCell ref="V9:X9"/>
    <mergeCell ref="Y9:Z9"/>
    <mergeCell ref="AA9:AB9"/>
    <mergeCell ref="AC9:AD9"/>
    <mergeCell ref="AE9:AF9"/>
    <mergeCell ref="AR6:AU6"/>
    <mergeCell ref="A1:X1"/>
    <mergeCell ref="Y1:AU1"/>
    <mergeCell ref="A3:X3"/>
    <mergeCell ref="Y3:AU3"/>
    <mergeCell ref="A4:X4"/>
  </mergeCells>
  <phoneticPr fontId="2"/>
  <pageMargins left="0.32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Normal="100" workbookViewId="0">
      <selection sqref="A1:K1"/>
    </sheetView>
  </sheetViews>
  <sheetFormatPr defaultRowHeight="13.5"/>
  <cols>
    <col min="1" max="1" width="9.75" style="419" customWidth="1"/>
    <col min="2" max="21" width="8.375" style="419" customWidth="1"/>
    <col min="22" max="22" width="9.25" style="419" customWidth="1"/>
    <col min="23" max="16384" width="9" style="419"/>
  </cols>
  <sheetData>
    <row r="1" spans="1:22" ht="17.25">
      <c r="A1" s="493" t="s">
        <v>1179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497" t="s">
        <v>1180</v>
      </c>
      <c r="M1" s="497"/>
      <c r="N1" s="497"/>
      <c r="O1" s="497"/>
      <c r="P1" s="497"/>
      <c r="Q1" s="497"/>
      <c r="R1" s="497"/>
      <c r="S1" s="497"/>
      <c r="T1" s="497"/>
      <c r="U1" s="497"/>
      <c r="V1" s="497"/>
    </row>
    <row r="2" spans="1:22" ht="7.5" customHeight="1"/>
    <row r="3" spans="1:22" ht="14.25" customHeight="1">
      <c r="A3" s="409" t="s">
        <v>169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</row>
    <row r="4" spans="1:22" ht="14.25" customHeight="1" thickBot="1">
      <c r="A4" s="514"/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491" t="s">
        <v>532</v>
      </c>
      <c r="M4" s="491"/>
      <c r="N4" s="491"/>
      <c r="O4" s="491"/>
      <c r="P4" s="491"/>
      <c r="Q4" s="491"/>
      <c r="R4" s="491"/>
      <c r="S4" s="491"/>
      <c r="T4" s="491"/>
      <c r="U4" s="491"/>
      <c r="V4" s="491"/>
    </row>
    <row r="5" spans="1:22" ht="9" customHeight="1">
      <c r="A5" s="487" t="s">
        <v>200</v>
      </c>
      <c r="B5" s="486" t="s">
        <v>226</v>
      </c>
      <c r="C5" s="485" t="s">
        <v>282</v>
      </c>
      <c r="D5" s="486"/>
      <c r="E5" s="486"/>
      <c r="F5" s="486"/>
      <c r="G5" s="486"/>
      <c r="H5" s="486"/>
      <c r="I5" s="486"/>
      <c r="J5" s="486"/>
      <c r="K5" s="486"/>
      <c r="L5" s="487" t="s">
        <v>345</v>
      </c>
      <c r="M5" s="507" t="s">
        <v>283</v>
      </c>
      <c r="N5" s="516"/>
      <c r="O5" s="516"/>
      <c r="P5" s="516"/>
      <c r="Q5" s="516"/>
      <c r="R5" s="516"/>
      <c r="S5" s="516"/>
      <c r="T5" s="516"/>
      <c r="U5" s="560"/>
      <c r="V5" s="486" t="s">
        <v>200</v>
      </c>
    </row>
    <row r="6" spans="1:22" ht="9" customHeight="1">
      <c r="A6" s="560"/>
      <c r="B6" s="561"/>
      <c r="C6" s="488"/>
      <c r="D6" s="489"/>
      <c r="E6" s="489"/>
      <c r="F6" s="489"/>
      <c r="G6" s="489"/>
      <c r="H6" s="489"/>
      <c r="I6" s="489"/>
      <c r="J6" s="489"/>
      <c r="K6" s="489"/>
      <c r="L6" s="560"/>
      <c r="M6" s="488"/>
      <c r="N6" s="489"/>
      <c r="O6" s="489"/>
      <c r="P6" s="489"/>
      <c r="Q6" s="489"/>
      <c r="R6" s="489"/>
      <c r="S6" s="489"/>
      <c r="T6" s="489"/>
      <c r="U6" s="490"/>
      <c r="V6" s="516"/>
    </row>
    <row r="7" spans="1:22" ht="9" customHeight="1">
      <c r="A7" s="560" t="s">
        <v>656</v>
      </c>
      <c r="B7" s="561"/>
      <c r="C7" s="523" t="s">
        <v>201</v>
      </c>
      <c r="D7" s="523"/>
      <c r="E7" s="523"/>
      <c r="F7" s="523" t="s">
        <v>284</v>
      </c>
      <c r="G7" s="523"/>
      <c r="H7" s="523"/>
      <c r="I7" s="523" t="s">
        <v>285</v>
      </c>
      <c r="J7" s="523"/>
      <c r="K7" s="467"/>
      <c r="L7" s="560" t="s">
        <v>286</v>
      </c>
      <c r="M7" s="523" t="s">
        <v>201</v>
      </c>
      <c r="N7" s="523"/>
      <c r="O7" s="523"/>
      <c r="P7" s="523" t="s">
        <v>287</v>
      </c>
      <c r="Q7" s="523"/>
      <c r="R7" s="523"/>
      <c r="S7" s="523" t="s">
        <v>288</v>
      </c>
      <c r="T7" s="523"/>
      <c r="U7" s="523"/>
      <c r="V7" s="516" t="s">
        <v>656</v>
      </c>
    </row>
    <row r="8" spans="1:22" ht="9" customHeight="1">
      <c r="A8" s="560"/>
      <c r="B8" s="561"/>
      <c r="C8" s="523"/>
      <c r="D8" s="523"/>
      <c r="E8" s="523"/>
      <c r="F8" s="523"/>
      <c r="G8" s="523"/>
      <c r="H8" s="523"/>
      <c r="I8" s="523"/>
      <c r="J8" s="523"/>
      <c r="K8" s="467"/>
      <c r="L8" s="560"/>
      <c r="M8" s="523"/>
      <c r="N8" s="523"/>
      <c r="O8" s="523"/>
      <c r="P8" s="523"/>
      <c r="Q8" s="523"/>
      <c r="R8" s="523"/>
      <c r="S8" s="523"/>
      <c r="T8" s="523"/>
      <c r="U8" s="523"/>
      <c r="V8" s="516"/>
    </row>
    <row r="9" spans="1:22" ht="9" customHeight="1">
      <c r="A9" s="560" t="s">
        <v>224</v>
      </c>
      <c r="B9" s="561"/>
      <c r="C9" s="523" t="s">
        <v>506</v>
      </c>
      <c r="D9" s="523" t="s">
        <v>313</v>
      </c>
      <c r="E9" s="523" t="s">
        <v>314</v>
      </c>
      <c r="F9" s="523" t="s">
        <v>506</v>
      </c>
      <c r="G9" s="523" t="s">
        <v>313</v>
      </c>
      <c r="H9" s="523" t="s">
        <v>314</v>
      </c>
      <c r="I9" s="523" t="s">
        <v>506</v>
      </c>
      <c r="J9" s="523" t="s">
        <v>313</v>
      </c>
      <c r="K9" s="467" t="s">
        <v>314</v>
      </c>
      <c r="L9" s="560" t="s">
        <v>1076</v>
      </c>
      <c r="M9" s="523" t="s">
        <v>506</v>
      </c>
      <c r="N9" s="523" t="s">
        <v>313</v>
      </c>
      <c r="O9" s="523" t="s">
        <v>314</v>
      </c>
      <c r="P9" s="523" t="s">
        <v>506</v>
      </c>
      <c r="Q9" s="523" t="s">
        <v>313</v>
      </c>
      <c r="R9" s="523" t="s">
        <v>314</v>
      </c>
      <c r="S9" s="523" t="s">
        <v>506</v>
      </c>
      <c r="T9" s="523" t="s">
        <v>313</v>
      </c>
      <c r="U9" s="523" t="s">
        <v>314</v>
      </c>
      <c r="V9" s="516" t="s">
        <v>531</v>
      </c>
    </row>
    <row r="10" spans="1:22" ht="9" customHeight="1">
      <c r="A10" s="490"/>
      <c r="B10" s="562"/>
      <c r="C10" s="523"/>
      <c r="D10" s="523"/>
      <c r="E10" s="523"/>
      <c r="F10" s="523"/>
      <c r="G10" s="523"/>
      <c r="H10" s="523"/>
      <c r="I10" s="523"/>
      <c r="J10" s="523"/>
      <c r="K10" s="467"/>
      <c r="L10" s="490"/>
      <c r="M10" s="523"/>
      <c r="N10" s="523"/>
      <c r="O10" s="523"/>
      <c r="P10" s="523"/>
      <c r="Q10" s="523"/>
      <c r="R10" s="523"/>
      <c r="S10" s="523"/>
      <c r="T10" s="523"/>
      <c r="U10" s="523"/>
      <c r="V10" s="489"/>
    </row>
    <row r="11" spans="1:22" ht="3.75" customHeight="1">
      <c r="A11" s="422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52"/>
    </row>
    <row r="12" spans="1:22" ht="14.25" customHeight="1">
      <c r="A12" s="440" t="s">
        <v>974</v>
      </c>
      <c r="B12" s="266">
        <v>1</v>
      </c>
      <c r="C12" s="266">
        <v>71</v>
      </c>
      <c r="D12" s="266">
        <v>35</v>
      </c>
      <c r="E12" s="266">
        <v>36</v>
      </c>
      <c r="F12" s="266">
        <v>27</v>
      </c>
      <c r="G12" s="266">
        <v>14</v>
      </c>
      <c r="H12" s="266">
        <v>13</v>
      </c>
      <c r="I12" s="266">
        <v>44</v>
      </c>
      <c r="J12" s="266">
        <v>21</v>
      </c>
      <c r="K12" s="266">
        <v>23</v>
      </c>
      <c r="L12" s="202">
        <v>18</v>
      </c>
      <c r="M12" s="202">
        <v>396</v>
      </c>
      <c r="N12" s="202" t="s">
        <v>523</v>
      </c>
      <c r="O12" s="202">
        <v>396</v>
      </c>
      <c r="P12" s="202">
        <v>396</v>
      </c>
      <c r="Q12" s="202" t="s">
        <v>523</v>
      </c>
      <c r="R12" s="202">
        <v>396</v>
      </c>
      <c r="S12" s="171" t="s">
        <v>523</v>
      </c>
      <c r="T12" s="265" t="s">
        <v>523</v>
      </c>
      <c r="U12" s="265" t="s">
        <v>523</v>
      </c>
      <c r="V12" s="32" t="s">
        <v>1077</v>
      </c>
    </row>
    <row r="13" spans="1:22" ht="14.25" customHeight="1">
      <c r="A13" s="440" t="s">
        <v>1078</v>
      </c>
      <c r="B13" s="266">
        <v>1</v>
      </c>
      <c r="C13" s="266">
        <v>69</v>
      </c>
      <c r="D13" s="266">
        <v>35</v>
      </c>
      <c r="E13" s="266">
        <v>34</v>
      </c>
      <c r="F13" s="266">
        <v>28</v>
      </c>
      <c r="G13" s="266">
        <v>14</v>
      </c>
      <c r="H13" s="266">
        <v>14</v>
      </c>
      <c r="I13" s="266">
        <v>41</v>
      </c>
      <c r="J13" s="266">
        <v>21</v>
      </c>
      <c r="K13" s="266">
        <v>20</v>
      </c>
      <c r="L13" s="202">
        <v>17</v>
      </c>
      <c r="M13" s="202">
        <v>401</v>
      </c>
      <c r="N13" s="202" t="s">
        <v>523</v>
      </c>
      <c r="O13" s="202">
        <v>401</v>
      </c>
      <c r="P13" s="202">
        <v>401</v>
      </c>
      <c r="Q13" s="202" t="s">
        <v>523</v>
      </c>
      <c r="R13" s="202">
        <v>401</v>
      </c>
      <c r="S13" s="171" t="s">
        <v>523</v>
      </c>
      <c r="T13" s="265" t="s">
        <v>523</v>
      </c>
      <c r="U13" s="265" t="s">
        <v>523</v>
      </c>
      <c r="V13" s="32" t="s">
        <v>1079</v>
      </c>
    </row>
    <row r="14" spans="1:22" ht="14.25" customHeight="1">
      <c r="A14" s="440" t="s">
        <v>1080</v>
      </c>
      <c r="B14" s="266">
        <v>1</v>
      </c>
      <c r="C14" s="266">
        <v>70</v>
      </c>
      <c r="D14" s="266">
        <v>32</v>
      </c>
      <c r="E14" s="266">
        <v>38</v>
      </c>
      <c r="F14" s="266">
        <v>27</v>
      </c>
      <c r="G14" s="266">
        <v>14</v>
      </c>
      <c r="H14" s="266">
        <v>13</v>
      </c>
      <c r="I14" s="266">
        <v>43</v>
      </c>
      <c r="J14" s="266">
        <v>18</v>
      </c>
      <c r="K14" s="266">
        <v>25</v>
      </c>
      <c r="L14" s="202">
        <v>17</v>
      </c>
      <c r="M14" s="202">
        <v>401</v>
      </c>
      <c r="N14" s="202" t="s">
        <v>523</v>
      </c>
      <c r="O14" s="202">
        <v>401</v>
      </c>
      <c r="P14" s="202">
        <v>401</v>
      </c>
      <c r="Q14" s="202" t="s">
        <v>523</v>
      </c>
      <c r="R14" s="202">
        <v>401</v>
      </c>
      <c r="S14" s="171" t="s">
        <v>523</v>
      </c>
      <c r="T14" s="265" t="s">
        <v>523</v>
      </c>
      <c r="U14" s="265" t="s">
        <v>523</v>
      </c>
      <c r="V14" s="32" t="s">
        <v>1081</v>
      </c>
    </row>
    <row r="15" spans="1:22" ht="14.25" customHeight="1">
      <c r="A15" s="440" t="s">
        <v>1082</v>
      </c>
      <c r="B15" s="266">
        <v>1</v>
      </c>
      <c r="C15" s="266">
        <v>70</v>
      </c>
      <c r="D15" s="266">
        <v>33</v>
      </c>
      <c r="E15" s="266">
        <v>37</v>
      </c>
      <c r="F15" s="266">
        <v>24</v>
      </c>
      <c r="G15" s="266">
        <v>12</v>
      </c>
      <c r="H15" s="266">
        <v>12</v>
      </c>
      <c r="I15" s="266">
        <v>46</v>
      </c>
      <c r="J15" s="266">
        <v>21</v>
      </c>
      <c r="K15" s="266">
        <v>25</v>
      </c>
      <c r="L15" s="202">
        <v>18</v>
      </c>
      <c r="M15" s="202">
        <v>371</v>
      </c>
      <c r="N15" s="202" t="s">
        <v>523</v>
      </c>
      <c r="O15" s="202">
        <v>371</v>
      </c>
      <c r="P15" s="202">
        <v>371</v>
      </c>
      <c r="Q15" s="202" t="s">
        <v>523</v>
      </c>
      <c r="R15" s="202">
        <v>371</v>
      </c>
      <c r="S15" s="171" t="s">
        <v>523</v>
      </c>
      <c r="T15" s="265" t="s">
        <v>523</v>
      </c>
      <c r="U15" s="265" t="s">
        <v>523</v>
      </c>
      <c r="V15" s="32" t="s">
        <v>1083</v>
      </c>
    </row>
    <row r="16" spans="1:22" s="110" customFormat="1" ht="14.25" customHeight="1">
      <c r="A16" s="440" t="s">
        <v>1084</v>
      </c>
      <c r="B16" s="163">
        <f t="shared" ref="B16:U16" si="0">IF(SUM(B18:B19)=0,"-",SUM(B18:B19))</f>
        <v>1</v>
      </c>
      <c r="C16" s="163">
        <f t="shared" si="0"/>
        <v>70</v>
      </c>
      <c r="D16" s="163">
        <f t="shared" si="0"/>
        <v>34</v>
      </c>
      <c r="E16" s="163">
        <f t="shared" si="0"/>
        <v>36</v>
      </c>
      <c r="F16" s="163">
        <f t="shared" si="0"/>
        <v>26</v>
      </c>
      <c r="G16" s="163">
        <f t="shared" si="0"/>
        <v>15</v>
      </c>
      <c r="H16" s="163">
        <f t="shared" si="0"/>
        <v>11</v>
      </c>
      <c r="I16" s="163">
        <f t="shared" si="0"/>
        <v>44</v>
      </c>
      <c r="J16" s="163">
        <f t="shared" si="0"/>
        <v>19</v>
      </c>
      <c r="K16" s="163">
        <f t="shared" si="0"/>
        <v>25</v>
      </c>
      <c r="L16" s="163">
        <f t="shared" si="0"/>
        <v>18</v>
      </c>
      <c r="M16" s="163">
        <f t="shared" si="0"/>
        <v>364</v>
      </c>
      <c r="N16" s="163" t="str">
        <f t="shared" si="0"/>
        <v>-</v>
      </c>
      <c r="O16" s="163">
        <f t="shared" si="0"/>
        <v>364</v>
      </c>
      <c r="P16" s="163">
        <f t="shared" si="0"/>
        <v>364</v>
      </c>
      <c r="Q16" s="163" t="str">
        <f t="shared" si="0"/>
        <v>-</v>
      </c>
      <c r="R16" s="163">
        <f t="shared" si="0"/>
        <v>364</v>
      </c>
      <c r="S16" s="163" t="str">
        <f t="shared" si="0"/>
        <v>-</v>
      </c>
      <c r="T16" s="163" t="str">
        <f t="shared" si="0"/>
        <v>-</v>
      </c>
      <c r="U16" s="163" t="str">
        <f t="shared" si="0"/>
        <v>-</v>
      </c>
      <c r="V16" s="32" t="s">
        <v>975</v>
      </c>
    </row>
    <row r="17" spans="1:22" ht="14.25" customHeight="1">
      <c r="A17" s="422"/>
      <c r="B17" s="163"/>
      <c r="C17" s="163"/>
      <c r="D17" s="163"/>
      <c r="E17" s="163"/>
      <c r="F17" s="163"/>
      <c r="G17" s="145"/>
      <c r="H17" s="145"/>
      <c r="I17" s="163"/>
      <c r="J17" s="163"/>
      <c r="K17" s="163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53"/>
    </row>
    <row r="18" spans="1:22" ht="14.25" customHeight="1">
      <c r="A18" s="431" t="s">
        <v>225</v>
      </c>
      <c r="B18" s="145">
        <v>0</v>
      </c>
      <c r="C18" s="163" t="s">
        <v>560</v>
      </c>
      <c r="D18" s="145">
        <v>0</v>
      </c>
      <c r="E18" s="145">
        <v>0</v>
      </c>
      <c r="F18" s="163">
        <v>0</v>
      </c>
      <c r="G18" s="145">
        <v>0</v>
      </c>
      <c r="H18" s="145">
        <v>0</v>
      </c>
      <c r="I18" s="145">
        <v>0</v>
      </c>
      <c r="J18" s="145">
        <v>0</v>
      </c>
      <c r="K18" s="145">
        <v>0</v>
      </c>
      <c r="L18" s="145">
        <v>0</v>
      </c>
      <c r="M18" s="163">
        <f>SUM(N18:O18)</f>
        <v>0</v>
      </c>
      <c r="N18" s="145">
        <f>SUM(Q18+T18)</f>
        <v>0</v>
      </c>
      <c r="O18" s="165">
        <f>SUM(R18+U18)</f>
        <v>0</v>
      </c>
      <c r="P18" s="163">
        <f>SUM(Q18:R18)</f>
        <v>0</v>
      </c>
      <c r="Q18" s="145">
        <v>0</v>
      </c>
      <c r="R18" s="165">
        <v>0</v>
      </c>
      <c r="S18" s="145">
        <f>SUM(T18:U18)</f>
        <v>0</v>
      </c>
      <c r="T18" s="145">
        <v>0</v>
      </c>
      <c r="U18" s="145">
        <v>0</v>
      </c>
      <c r="V18" s="54" t="s">
        <v>177</v>
      </c>
    </row>
    <row r="19" spans="1:22" ht="14.25" customHeight="1">
      <c r="A19" s="431" t="s">
        <v>289</v>
      </c>
      <c r="B19" s="145">
        <v>1</v>
      </c>
      <c r="C19" s="163">
        <v>70</v>
      </c>
      <c r="D19" s="163">
        <v>34</v>
      </c>
      <c r="E19" s="145">
        <v>36</v>
      </c>
      <c r="F19" s="163">
        <v>26</v>
      </c>
      <c r="G19" s="145">
        <v>15</v>
      </c>
      <c r="H19" s="145">
        <v>11</v>
      </c>
      <c r="I19" s="163">
        <v>44</v>
      </c>
      <c r="J19" s="145">
        <v>19</v>
      </c>
      <c r="K19" s="145">
        <v>25</v>
      </c>
      <c r="L19" s="165">
        <v>18</v>
      </c>
      <c r="M19" s="163">
        <v>364</v>
      </c>
      <c r="N19" s="145">
        <f>SUM(Q19+T19)</f>
        <v>0</v>
      </c>
      <c r="O19" s="165">
        <v>364</v>
      </c>
      <c r="P19" s="163">
        <v>364</v>
      </c>
      <c r="Q19" s="145">
        <v>0</v>
      </c>
      <c r="R19" s="165">
        <v>364</v>
      </c>
      <c r="S19" s="145">
        <f>SUM(T19:U19)</f>
        <v>0</v>
      </c>
      <c r="T19" s="145">
        <v>0</v>
      </c>
      <c r="U19" s="145">
        <v>0</v>
      </c>
      <c r="V19" s="54" t="s">
        <v>236</v>
      </c>
    </row>
    <row r="20" spans="1:22" ht="3.75" customHeight="1" thickBot="1">
      <c r="A20" s="4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55"/>
    </row>
    <row r="21" spans="1:22" ht="12" customHeight="1">
      <c r="A21" s="494" t="s">
        <v>687</v>
      </c>
      <c r="B21" s="517"/>
      <c r="C21" s="517"/>
      <c r="D21" s="517"/>
      <c r="E21" s="517"/>
      <c r="F21" s="517"/>
      <c r="G21" s="517"/>
      <c r="H21" s="517"/>
      <c r="I21" s="517"/>
      <c r="J21" s="517"/>
      <c r="K21" s="517"/>
    </row>
  </sheetData>
  <mergeCells count="41">
    <mergeCell ref="U9:U10"/>
    <mergeCell ref="V9:V10"/>
    <mergeCell ref="S9:S10"/>
    <mergeCell ref="T9:T10"/>
    <mergeCell ref="A21:K21"/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N9:N10"/>
    <mergeCell ref="E9:E10"/>
    <mergeCell ref="A1:K1"/>
    <mergeCell ref="L1:V1"/>
    <mergeCell ref="A4:K4"/>
    <mergeCell ref="L4:V4"/>
    <mergeCell ref="A5:A6"/>
    <mergeCell ref="B5:B10"/>
    <mergeCell ref="C5:K6"/>
    <mergeCell ref="L5:L6"/>
    <mergeCell ref="M5:U6"/>
    <mergeCell ref="V5:V6"/>
    <mergeCell ref="P7:R8"/>
    <mergeCell ref="S7:U8"/>
    <mergeCell ref="V7:V8"/>
    <mergeCell ref="I7:K8"/>
    <mergeCell ref="L7:L8"/>
    <mergeCell ref="M7:O8"/>
    <mergeCell ref="C9:C10"/>
    <mergeCell ref="D9:D10"/>
    <mergeCell ref="A7:A8"/>
    <mergeCell ref="C7:E8"/>
    <mergeCell ref="F7:H8"/>
    <mergeCell ref="F9:F10"/>
    <mergeCell ref="G9:G10"/>
    <mergeCell ref="H9:H10"/>
    <mergeCell ref="A9:A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Normal="100" workbookViewId="0">
      <selection sqref="A1:K1"/>
    </sheetView>
  </sheetViews>
  <sheetFormatPr defaultRowHeight="13.5"/>
  <cols>
    <col min="1" max="1" width="9.75" style="419" customWidth="1"/>
    <col min="2" max="2" width="6.625" style="419" customWidth="1"/>
    <col min="3" max="10" width="8" style="419" customWidth="1"/>
    <col min="11" max="11" width="9.875" style="419" customWidth="1"/>
    <col min="12" max="21" width="8.375" style="419" customWidth="1"/>
    <col min="22" max="22" width="7.5" style="419" customWidth="1"/>
    <col min="23" max="16384" width="9" style="419"/>
  </cols>
  <sheetData>
    <row r="1" spans="1:22" ht="17.25">
      <c r="A1" s="493" t="s">
        <v>1182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7" t="s">
        <v>1183</v>
      </c>
      <c r="M1" s="497"/>
      <c r="N1" s="497"/>
      <c r="O1" s="497"/>
      <c r="P1" s="497"/>
      <c r="Q1" s="497"/>
      <c r="R1" s="497"/>
      <c r="S1" s="497"/>
      <c r="T1" s="497"/>
      <c r="U1" s="497"/>
      <c r="V1" s="497"/>
    </row>
    <row r="2" spans="1:22" ht="13.5" customHeight="1"/>
    <row r="3" spans="1:22" ht="15" customHeight="1">
      <c r="A3" s="409" t="s">
        <v>170</v>
      </c>
      <c r="L3" s="409"/>
    </row>
    <row r="4" spans="1:22" ht="15" customHeight="1" thickBot="1">
      <c r="A4" s="491"/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 t="s">
        <v>532</v>
      </c>
      <c r="M4" s="491"/>
      <c r="N4" s="491"/>
      <c r="O4" s="491"/>
      <c r="P4" s="491"/>
      <c r="Q4" s="491"/>
      <c r="R4" s="491"/>
      <c r="S4" s="491"/>
      <c r="T4" s="491"/>
      <c r="U4" s="491"/>
      <c r="V4" s="491"/>
    </row>
    <row r="5" spans="1:22" ht="11.25" customHeight="1">
      <c r="A5" s="487" t="s">
        <v>200</v>
      </c>
      <c r="B5" s="470" t="s">
        <v>226</v>
      </c>
      <c r="C5" s="485" t="s">
        <v>282</v>
      </c>
      <c r="D5" s="486"/>
      <c r="E5" s="486"/>
      <c r="F5" s="486"/>
      <c r="G5" s="486"/>
      <c r="H5" s="486"/>
      <c r="I5" s="486"/>
      <c r="J5" s="486"/>
      <c r="K5" s="486"/>
      <c r="L5" s="487" t="s">
        <v>345</v>
      </c>
      <c r="M5" s="485" t="s">
        <v>283</v>
      </c>
      <c r="N5" s="486"/>
      <c r="O5" s="486"/>
      <c r="P5" s="486"/>
      <c r="Q5" s="486"/>
      <c r="R5" s="486"/>
      <c r="S5" s="486"/>
      <c r="T5" s="486"/>
      <c r="U5" s="487"/>
      <c r="V5" s="485" t="s">
        <v>277</v>
      </c>
    </row>
    <row r="6" spans="1:22" ht="11.25" customHeight="1">
      <c r="A6" s="560"/>
      <c r="B6" s="471"/>
      <c r="C6" s="488"/>
      <c r="D6" s="489"/>
      <c r="E6" s="489"/>
      <c r="F6" s="489"/>
      <c r="G6" s="489"/>
      <c r="H6" s="489"/>
      <c r="I6" s="489"/>
      <c r="J6" s="489"/>
      <c r="K6" s="489"/>
      <c r="L6" s="560"/>
      <c r="M6" s="488"/>
      <c r="N6" s="489"/>
      <c r="O6" s="489"/>
      <c r="P6" s="489"/>
      <c r="Q6" s="489"/>
      <c r="R6" s="489"/>
      <c r="S6" s="489"/>
      <c r="T6" s="489"/>
      <c r="U6" s="490"/>
      <c r="V6" s="507"/>
    </row>
    <row r="7" spans="1:22" ht="11.25" customHeight="1">
      <c r="A7" s="560" t="s">
        <v>656</v>
      </c>
      <c r="B7" s="471"/>
      <c r="C7" s="526" t="s">
        <v>201</v>
      </c>
      <c r="D7" s="563"/>
      <c r="E7" s="564"/>
      <c r="F7" s="526" t="s">
        <v>284</v>
      </c>
      <c r="G7" s="563"/>
      <c r="H7" s="564"/>
      <c r="I7" s="526" t="s">
        <v>285</v>
      </c>
      <c r="J7" s="563"/>
      <c r="K7" s="563"/>
      <c r="L7" s="560" t="s">
        <v>286</v>
      </c>
      <c r="M7" s="526" t="s">
        <v>290</v>
      </c>
      <c r="N7" s="563"/>
      <c r="O7" s="564"/>
      <c r="P7" s="526" t="s">
        <v>291</v>
      </c>
      <c r="Q7" s="563"/>
      <c r="R7" s="564"/>
      <c r="S7" s="526" t="s">
        <v>483</v>
      </c>
      <c r="T7" s="563"/>
      <c r="U7" s="564"/>
      <c r="V7" s="507" t="s">
        <v>654</v>
      </c>
    </row>
    <row r="8" spans="1:22" ht="11.25" customHeight="1">
      <c r="A8" s="560"/>
      <c r="B8" s="471"/>
      <c r="C8" s="488"/>
      <c r="D8" s="489"/>
      <c r="E8" s="490"/>
      <c r="F8" s="488"/>
      <c r="G8" s="489"/>
      <c r="H8" s="490"/>
      <c r="I8" s="488"/>
      <c r="J8" s="489"/>
      <c r="K8" s="489"/>
      <c r="L8" s="560"/>
      <c r="M8" s="488"/>
      <c r="N8" s="489"/>
      <c r="O8" s="490"/>
      <c r="P8" s="488"/>
      <c r="Q8" s="489"/>
      <c r="R8" s="490"/>
      <c r="S8" s="488"/>
      <c r="T8" s="489"/>
      <c r="U8" s="490"/>
      <c r="V8" s="507"/>
    </row>
    <row r="9" spans="1:22" ht="11.25" customHeight="1">
      <c r="A9" s="560" t="s">
        <v>224</v>
      </c>
      <c r="B9" s="471"/>
      <c r="C9" s="478" t="s">
        <v>506</v>
      </c>
      <c r="D9" s="478" t="s">
        <v>313</v>
      </c>
      <c r="E9" s="478" t="s">
        <v>314</v>
      </c>
      <c r="F9" s="478" t="s">
        <v>506</v>
      </c>
      <c r="G9" s="478" t="s">
        <v>313</v>
      </c>
      <c r="H9" s="478" t="s">
        <v>314</v>
      </c>
      <c r="I9" s="478" t="s">
        <v>506</v>
      </c>
      <c r="J9" s="478" t="s">
        <v>313</v>
      </c>
      <c r="K9" s="526" t="s">
        <v>314</v>
      </c>
      <c r="L9" s="560" t="s">
        <v>1076</v>
      </c>
      <c r="M9" s="478" t="s">
        <v>506</v>
      </c>
      <c r="N9" s="478" t="s">
        <v>313</v>
      </c>
      <c r="O9" s="478" t="s">
        <v>314</v>
      </c>
      <c r="P9" s="478" t="s">
        <v>506</v>
      </c>
      <c r="Q9" s="478" t="s">
        <v>313</v>
      </c>
      <c r="R9" s="478" t="s">
        <v>314</v>
      </c>
      <c r="S9" s="478" t="s">
        <v>506</v>
      </c>
      <c r="T9" s="478" t="s">
        <v>313</v>
      </c>
      <c r="U9" s="478" t="s">
        <v>314</v>
      </c>
      <c r="V9" s="507" t="s">
        <v>552</v>
      </c>
    </row>
    <row r="10" spans="1:22" ht="11.25" customHeight="1">
      <c r="A10" s="490"/>
      <c r="B10" s="472"/>
      <c r="C10" s="472"/>
      <c r="D10" s="472"/>
      <c r="E10" s="472"/>
      <c r="F10" s="472"/>
      <c r="G10" s="472"/>
      <c r="H10" s="472"/>
      <c r="I10" s="472"/>
      <c r="J10" s="472"/>
      <c r="K10" s="488"/>
      <c r="L10" s="490"/>
      <c r="M10" s="472"/>
      <c r="N10" s="472"/>
      <c r="O10" s="472"/>
      <c r="P10" s="472"/>
      <c r="Q10" s="472"/>
      <c r="R10" s="472"/>
      <c r="S10" s="472"/>
      <c r="T10" s="472"/>
      <c r="U10" s="472"/>
      <c r="V10" s="488"/>
    </row>
    <row r="11" spans="1:22" ht="3.75" customHeight="1">
      <c r="A11" s="422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52"/>
    </row>
    <row r="12" spans="1:22" ht="16.5" customHeight="1">
      <c r="A12" s="440" t="s">
        <v>974</v>
      </c>
      <c r="B12" s="163">
        <v>5</v>
      </c>
      <c r="C12" s="163">
        <v>2383</v>
      </c>
      <c r="D12" s="163">
        <v>1847</v>
      </c>
      <c r="E12" s="163">
        <v>536</v>
      </c>
      <c r="F12" s="163">
        <v>1369</v>
      </c>
      <c r="G12" s="163">
        <v>1082</v>
      </c>
      <c r="H12" s="163">
        <v>287</v>
      </c>
      <c r="I12" s="163">
        <v>1014</v>
      </c>
      <c r="J12" s="163">
        <v>765</v>
      </c>
      <c r="K12" s="163">
        <v>249</v>
      </c>
      <c r="L12" s="170">
        <v>1826</v>
      </c>
      <c r="M12" s="170">
        <v>1558</v>
      </c>
      <c r="N12" s="170">
        <v>1115</v>
      </c>
      <c r="O12" s="170">
        <v>443</v>
      </c>
      <c r="P12" s="170">
        <v>11898</v>
      </c>
      <c r="Q12" s="170">
        <v>5826</v>
      </c>
      <c r="R12" s="170">
        <v>6072</v>
      </c>
      <c r="S12" s="170">
        <v>365</v>
      </c>
      <c r="T12" s="170">
        <v>126</v>
      </c>
      <c r="U12" s="170">
        <v>239</v>
      </c>
      <c r="V12" s="32" t="s">
        <v>1077</v>
      </c>
    </row>
    <row r="13" spans="1:22" ht="16.5" customHeight="1">
      <c r="A13" s="440" t="s">
        <v>1078</v>
      </c>
      <c r="B13" s="163">
        <v>5</v>
      </c>
      <c r="C13" s="163">
        <v>2387</v>
      </c>
      <c r="D13" s="163">
        <v>1830</v>
      </c>
      <c r="E13" s="163">
        <v>557</v>
      </c>
      <c r="F13" s="163">
        <v>1398</v>
      </c>
      <c r="G13" s="163">
        <v>1096</v>
      </c>
      <c r="H13" s="163">
        <v>302</v>
      </c>
      <c r="I13" s="163">
        <v>989</v>
      </c>
      <c r="J13" s="163">
        <v>734</v>
      </c>
      <c r="K13" s="163">
        <v>255</v>
      </c>
      <c r="L13" s="170">
        <v>1851</v>
      </c>
      <c r="M13" s="170">
        <v>1580</v>
      </c>
      <c r="N13" s="170">
        <v>1118</v>
      </c>
      <c r="O13" s="170">
        <v>462</v>
      </c>
      <c r="P13" s="170">
        <v>11752</v>
      </c>
      <c r="Q13" s="170">
        <v>5740</v>
      </c>
      <c r="R13" s="170">
        <v>6011</v>
      </c>
      <c r="S13" s="170">
        <v>337</v>
      </c>
      <c r="T13" s="170">
        <v>126</v>
      </c>
      <c r="U13" s="170">
        <v>211</v>
      </c>
      <c r="V13" s="32" t="s">
        <v>1079</v>
      </c>
    </row>
    <row r="14" spans="1:22" ht="16.5" customHeight="1">
      <c r="A14" s="440" t="s">
        <v>1080</v>
      </c>
      <c r="B14" s="163">
        <v>5</v>
      </c>
      <c r="C14" s="163">
        <v>2469</v>
      </c>
      <c r="D14" s="163">
        <v>1845</v>
      </c>
      <c r="E14" s="163">
        <v>624</v>
      </c>
      <c r="F14" s="163">
        <v>1451</v>
      </c>
      <c r="G14" s="163">
        <v>1117</v>
      </c>
      <c r="H14" s="163">
        <v>334</v>
      </c>
      <c r="I14" s="163">
        <v>1018</v>
      </c>
      <c r="J14" s="163">
        <v>728</v>
      </c>
      <c r="K14" s="163">
        <v>290</v>
      </c>
      <c r="L14" s="170">
        <v>1944</v>
      </c>
      <c r="M14" s="170">
        <v>1598</v>
      </c>
      <c r="N14" s="170">
        <v>1126</v>
      </c>
      <c r="O14" s="170">
        <v>472</v>
      </c>
      <c r="P14" s="170">
        <v>11672</v>
      </c>
      <c r="Q14" s="170">
        <v>5669</v>
      </c>
      <c r="R14" s="170">
        <v>6003</v>
      </c>
      <c r="S14" s="170">
        <v>369</v>
      </c>
      <c r="T14" s="170">
        <v>114</v>
      </c>
      <c r="U14" s="170">
        <v>255</v>
      </c>
      <c r="V14" s="32" t="s">
        <v>1081</v>
      </c>
    </row>
    <row r="15" spans="1:22" ht="16.5" customHeight="1">
      <c r="A15" s="440" t="s">
        <v>1082</v>
      </c>
      <c r="B15" s="163">
        <v>5</v>
      </c>
      <c r="C15" s="163">
        <v>2458</v>
      </c>
      <c r="D15" s="163">
        <v>1802</v>
      </c>
      <c r="E15" s="163">
        <v>656</v>
      </c>
      <c r="F15" s="163">
        <v>1449</v>
      </c>
      <c r="G15" s="163">
        <v>1094</v>
      </c>
      <c r="H15" s="163">
        <v>355</v>
      </c>
      <c r="I15" s="163">
        <v>1009</v>
      </c>
      <c r="J15" s="163">
        <v>708</v>
      </c>
      <c r="K15" s="163">
        <v>301</v>
      </c>
      <c r="L15" s="170">
        <v>2013</v>
      </c>
      <c r="M15" s="170">
        <v>1606</v>
      </c>
      <c r="N15" s="170">
        <v>1147</v>
      </c>
      <c r="O15" s="170">
        <v>459</v>
      </c>
      <c r="P15" s="170">
        <v>11427</v>
      </c>
      <c r="Q15" s="170">
        <v>5544</v>
      </c>
      <c r="R15" s="170">
        <v>5883</v>
      </c>
      <c r="S15" s="170">
        <v>457</v>
      </c>
      <c r="T15" s="170">
        <v>149</v>
      </c>
      <c r="U15" s="170">
        <v>308</v>
      </c>
      <c r="V15" s="32" t="s">
        <v>1085</v>
      </c>
    </row>
    <row r="16" spans="1:22" ht="16.5" customHeight="1">
      <c r="A16" s="440" t="s">
        <v>1084</v>
      </c>
      <c r="B16" s="163">
        <f t="shared" ref="B16:U16" si="0">IF(SUM(B18:B19)=0,"-",SUM(B18:B19))</f>
        <v>5</v>
      </c>
      <c r="C16" s="163">
        <f>IF(SUM(C18:C19)=0,"-",SUM(C18:C19))</f>
        <v>2428</v>
      </c>
      <c r="D16" s="163">
        <f t="shared" si="0"/>
        <v>1772</v>
      </c>
      <c r="E16" s="163">
        <f t="shared" si="0"/>
        <v>656</v>
      </c>
      <c r="F16" s="163">
        <f t="shared" si="0"/>
        <v>1457</v>
      </c>
      <c r="G16" s="163">
        <f t="shared" si="0"/>
        <v>1100</v>
      </c>
      <c r="H16" s="163">
        <f t="shared" si="0"/>
        <v>357</v>
      </c>
      <c r="I16" s="163">
        <f t="shared" si="0"/>
        <v>971</v>
      </c>
      <c r="J16" s="163">
        <f t="shared" si="0"/>
        <v>672</v>
      </c>
      <c r="K16" s="163">
        <f t="shared" si="0"/>
        <v>299</v>
      </c>
      <c r="L16" s="163">
        <f t="shared" si="0"/>
        <v>2055</v>
      </c>
      <c r="M16" s="163">
        <f t="shared" si="0"/>
        <v>1612</v>
      </c>
      <c r="N16" s="163">
        <f t="shared" si="0"/>
        <v>1136</v>
      </c>
      <c r="O16" s="163">
        <f t="shared" si="0"/>
        <v>476</v>
      </c>
      <c r="P16" s="163">
        <f t="shared" si="0"/>
        <v>11403</v>
      </c>
      <c r="Q16" s="163">
        <f t="shared" si="0"/>
        <v>5555</v>
      </c>
      <c r="R16" s="163">
        <f t="shared" si="0"/>
        <v>5848</v>
      </c>
      <c r="S16" s="163">
        <f t="shared" si="0"/>
        <v>455</v>
      </c>
      <c r="T16" s="163">
        <f t="shared" si="0"/>
        <v>145</v>
      </c>
      <c r="U16" s="163">
        <f t="shared" si="0"/>
        <v>310</v>
      </c>
      <c r="V16" s="32" t="s">
        <v>1086</v>
      </c>
    </row>
    <row r="17" spans="1:22" ht="16.5" customHeight="1">
      <c r="A17" s="422"/>
      <c r="B17" s="163"/>
      <c r="C17" s="163"/>
      <c r="D17" s="163"/>
      <c r="E17" s="163"/>
      <c r="F17" s="163"/>
      <c r="G17" s="145"/>
      <c r="H17" s="145"/>
      <c r="I17" s="163"/>
      <c r="J17" s="163"/>
      <c r="K17" s="163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53"/>
    </row>
    <row r="18" spans="1:22" ht="16.5" customHeight="1">
      <c r="A18" s="431" t="s">
        <v>225</v>
      </c>
      <c r="B18" s="145">
        <v>1</v>
      </c>
      <c r="C18" s="163">
        <f>SUM(D18:E18)</f>
        <v>1716</v>
      </c>
      <c r="D18" s="145">
        <v>1358</v>
      </c>
      <c r="E18" s="145">
        <v>358</v>
      </c>
      <c r="F18" s="163">
        <f>SUM(G18:H18)</f>
        <v>1192</v>
      </c>
      <c r="G18" s="145">
        <v>951</v>
      </c>
      <c r="H18" s="145">
        <v>241</v>
      </c>
      <c r="I18" s="163">
        <f>SUM(J18:K18)</f>
        <v>524</v>
      </c>
      <c r="J18" s="145">
        <v>407</v>
      </c>
      <c r="K18" s="145">
        <v>117</v>
      </c>
      <c r="L18" s="165">
        <v>1907</v>
      </c>
      <c r="M18" s="163">
        <f>SUM(N18:O18)</f>
        <v>1553</v>
      </c>
      <c r="N18" s="165">
        <v>1105</v>
      </c>
      <c r="O18" s="165">
        <v>448</v>
      </c>
      <c r="P18" s="163">
        <f>SUM(Q18:R18)</f>
        <v>7544</v>
      </c>
      <c r="Q18" s="165">
        <v>4617</v>
      </c>
      <c r="R18" s="165">
        <v>2927</v>
      </c>
      <c r="S18" s="163">
        <f>SUM(T18:U18)</f>
        <v>235</v>
      </c>
      <c r="T18" s="165">
        <v>73</v>
      </c>
      <c r="U18" s="165">
        <v>162</v>
      </c>
      <c r="V18" s="54" t="s">
        <v>235</v>
      </c>
    </row>
    <row r="19" spans="1:22" ht="16.5" customHeight="1">
      <c r="A19" s="431" t="s">
        <v>289</v>
      </c>
      <c r="B19" s="145">
        <v>4</v>
      </c>
      <c r="C19" s="163">
        <f>SUM(D19:E19)</f>
        <v>712</v>
      </c>
      <c r="D19" s="145">
        <v>414</v>
      </c>
      <c r="E19" s="145">
        <v>298</v>
      </c>
      <c r="F19" s="163">
        <f>SUM(G19:H19)</f>
        <v>265</v>
      </c>
      <c r="G19" s="145">
        <v>149</v>
      </c>
      <c r="H19" s="145">
        <v>116</v>
      </c>
      <c r="I19" s="163">
        <f>SUM(J19:K19)</f>
        <v>447</v>
      </c>
      <c r="J19" s="145">
        <v>265</v>
      </c>
      <c r="K19" s="145">
        <v>182</v>
      </c>
      <c r="L19" s="165">
        <v>148</v>
      </c>
      <c r="M19" s="163">
        <f>SUM(N19:O19)</f>
        <v>59</v>
      </c>
      <c r="N19" s="165">
        <v>31</v>
      </c>
      <c r="O19" s="165">
        <v>28</v>
      </c>
      <c r="P19" s="163">
        <f>SUM(Q19:R19)</f>
        <v>3859</v>
      </c>
      <c r="Q19" s="165">
        <v>938</v>
      </c>
      <c r="R19" s="165">
        <v>2921</v>
      </c>
      <c r="S19" s="163">
        <f>SUM(T19:U19)</f>
        <v>220</v>
      </c>
      <c r="T19" s="165">
        <v>72</v>
      </c>
      <c r="U19" s="165">
        <v>148</v>
      </c>
      <c r="V19" s="54" t="s">
        <v>236</v>
      </c>
    </row>
    <row r="20" spans="1:22" ht="3.75" customHeight="1" thickBot="1">
      <c r="A20" s="43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55"/>
    </row>
    <row r="21" spans="1:22" ht="13.5" customHeight="1">
      <c r="A21" s="466" t="s">
        <v>1181</v>
      </c>
      <c r="B21" s="466"/>
      <c r="C21" s="466"/>
      <c r="D21" s="466"/>
      <c r="E21" s="466"/>
      <c r="F21" s="466"/>
      <c r="G21" s="466"/>
      <c r="H21" s="466"/>
      <c r="I21" s="466"/>
      <c r="J21" s="466"/>
      <c r="K21" s="466"/>
    </row>
  </sheetData>
  <mergeCells count="41">
    <mergeCell ref="U9:U10"/>
    <mergeCell ref="V9:V10"/>
    <mergeCell ref="S9:S10"/>
    <mergeCell ref="T9:T10"/>
    <mergeCell ref="A21:K21"/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N9:N10"/>
    <mergeCell ref="E9:E10"/>
    <mergeCell ref="A1:K1"/>
    <mergeCell ref="L1:V1"/>
    <mergeCell ref="A4:K4"/>
    <mergeCell ref="L4:V4"/>
    <mergeCell ref="A5:A6"/>
    <mergeCell ref="B5:B10"/>
    <mergeCell ref="C5:K6"/>
    <mergeCell ref="L5:L6"/>
    <mergeCell ref="M5:U6"/>
    <mergeCell ref="V5:V6"/>
    <mergeCell ref="P7:R8"/>
    <mergeCell ref="S7:U8"/>
    <mergeCell ref="V7:V8"/>
    <mergeCell ref="I7:K8"/>
    <mergeCell ref="L7:L8"/>
    <mergeCell ref="M7:O8"/>
    <mergeCell ref="C9:C10"/>
    <mergeCell ref="D9:D10"/>
    <mergeCell ref="A7:A8"/>
    <mergeCell ref="C7:E8"/>
    <mergeCell ref="F7:H8"/>
    <mergeCell ref="F9:F10"/>
    <mergeCell ref="G9:G10"/>
    <mergeCell ref="H9:H10"/>
    <mergeCell ref="A9:A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Normal="100" workbookViewId="0">
      <selection sqref="A1:I1"/>
    </sheetView>
  </sheetViews>
  <sheetFormatPr defaultRowHeight="13.5"/>
  <cols>
    <col min="1" max="1" width="16.25" style="433" customWidth="1"/>
    <col min="2" max="9" width="9.25" style="433" customWidth="1"/>
    <col min="10" max="10" width="16.875" style="433" customWidth="1"/>
    <col min="11" max="18" width="9.25" style="433" customWidth="1"/>
    <col min="19" max="16384" width="9" style="159"/>
  </cols>
  <sheetData>
    <row r="1" spans="1:18" ht="17.25">
      <c r="A1" s="565" t="s">
        <v>1153</v>
      </c>
      <c r="B1" s="565"/>
      <c r="C1" s="565"/>
      <c r="D1" s="565"/>
      <c r="E1" s="565"/>
      <c r="F1" s="565"/>
      <c r="G1" s="565"/>
      <c r="H1" s="565"/>
      <c r="I1" s="565"/>
      <c r="J1" s="566" t="s">
        <v>1087</v>
      </c>
      <c r="K1" s="566"/>
      <c r="L1" s="566"/>
      <c r="M1" s="566"/>
      <c r="N1" s="566"/>
      <c r="O1" s="566"/>
      <c r="P1" s="566"/>
      <c r="Q1" s="566"/>
      <c r="R1" s="566"/>
    </row>
    <row r="2" spans="1:18" ht="15" customHeight="1">
      <c r="D2" s="163"/>
    </row>
    <row r="3" spans="1:18" ht="15" customHeight="1">
      <c r="A3" s="567" t="s">
        <v>707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</row>
    <row r="4" spans="1:18" ht="15" customHeigh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18" ht="15" customHeight="1">
      <c r="A5" s="568" t="s">
        <v>637</v>
      </c>
      <c r="B5" s="568"/>
      <c r="C5" s="568"/>
      <c r="D5" s="568"/>
      <c r="E5" s="568"/>
      <c r="F5" s="568"/>
      <c r="G5" s="568"/>
      <c r="H5" s="568"/>
      <c r="I5" s="568"/>
      <c r="J5" s="568" t="s">
        <v>638</v>
      </c>
      <c r="K5" s="568"/>
      <c r="L5" s="568"/>
      <c r="M5" s="568"/>
      <c r="N5" s="568"/>
      <c r="O5" s="568"/>
      <c r="P5" s="568"/>
      <c r="Q5" s="568"/>
      <c r="R5" s="568"/>
    </row>
    <row r="6" spans="1:18" ht="15" customHeight="1" thickBot="1">
      <c r="A6" s="572" t="s">
        <v>532</v>
      </c>
      <c r="B6" s="572"/>
      <c r="C6" s="572"/>
      <c r="D6" s="572"/>
      <c r="E6" s="572"/>
      <c r="F6" s="572"/>
      <c r="G6" s="572"/>
      <c r="H6" s="572"/>
      <c r="I6" s="572"/>
      <c r="J6" s="572" t="s">
        <v>532</v>
      </c>
      <c r="K6" s="572"/>
      <c r="L6" s="572"/>
      <c r="M6" s="572"/>
      <c r="N6" s="572"/>
      <c r="O6" s="572"/>
      <c r="P6" s="572"/>
      <c r="Q6" s="572"/>
      <c r="R6" s="572"/>
    </row>
    <row r="7" spans="1:18" ht="22.5" customHeight="1">
      <c r="A7" s="573" t="s">
        <v>1088</v>
      </c>
      <c r="B7" s="575" t="s">
        <v>558</v>
      </c>
      <c r="C7" s="577" t="s">
        <v>343</v>
      </c>
      <c r="D7" s="577"/>
      <c r="E7" s="578"/>
      <c r="F7" s="160" t="s">
        <v>345</v>
      </c>
      <c r="G7" s="577" t="s">
        <v>360</v>
      </c>
      <c r="H7" s="577"/>
      <c r="I7" s="577"/>
      <c r="J7" s="573" t="s">
        <v>1089</v>
      </c>
      <c r="K7" s="575" t="s">
        <v>558</v>
      </c>
      <c r="L7" s="577" t="s">
        <v>343</v>
      </c>
      <c r="M7" s="577"/>
      <c r="N7" s="578"/>
      <c r="O7" s="160" t="s">
        <v>345</v>
      </c>
      <c r="P7" s="577" t="s">
        <v>360</v>
      </c>
      <c r="Q7" s="577"/>
      <c r="R7" s="577"/>
    </row>
    <row r="8" spans="1:18" ht="22.5" customHeight="1">
      <c r="A8" s="574"/>
      <c r="B8" s="576"/>
      <c r="C8" s="160" t="s">
        <v>344</v>
      </c>
      <c r="D8" s="435" t="s">
        <v>313</v>
      </c>
      <c r="E8" s="435" t="s">
        <v>314</v>
      </c>
      <c r="F8" s="435" t="s">
        <v>346</v>
      </c>
      <c r="G8" s="435" t="s">
        <v>344</v>
      </c>
      <c r="H8" s="435" t="s">
        <v>313</v>
      </c>
      <c r="I8" s="161" t="s">
        <v>314</v>
      </c>
      <c r="J8" s="574"/>
      <c r="K8" s="576"/>
      <c r="L8" s="160" t="s">
        <v>344</v>
      </c>
      <c r="M8" s="435" t="s">
        <v>313</v>
      </c>
      <c r="N8" s="435" t="s">
        <v>314</v>
      </c>
      <c r="O8" s="435" t="s">
        <v>346</v>
      </c>
      <c r="P8" s="435" t="s">
        <v>344</v>
      </c>
      <c r="Q8" s="435" t="s">
        <v>313</v>
      </c>
      <c r="R8" s="161" t="s">
        <v>314</v>
      </c>
    </row>
    <row r="9" spans="1:18" ht="16.5" customHeight="1">
      <c r="A9" s="162" t="s">
        <v>1116</v>
      </c>
      <c r="B9" s="185">
        <v>2</v>
      </c>
      <c r="C9" s="443">
        <v>11</v>
      </c>
      <c r="D9" s="163">
        <v>7</v>
      </c>
      <c r="E9" s="163">
        <v>4</v>
      </c>
      <c r="F9" s="163">
        <v>2</v>
      </c>
      <c r="G9" s="163">
        <v>129</v>
      </c>
      <c r="H9" s="163">
        <v>87</v>
      </c>
      <c r="I9" s="163">
        <v>42</v>
      </c>
      <c r="J9" s="162" t="s">
        <v>1121</v>
      </c>
      <c r="K9" s="185">
        <v>20</v>
      </c>
      <c r="L9" s="443">
        <v>224</v>
      </c>
      <c r="M9" s="163">
        <v>102</v>
      </c>
      <c r="N9" s="163">
        <v>122</v>
      </c>
      <c r="O9" s="163">
        <v>97</v>
      </c>
      <c r="P9" s="163">
        <v>2985</v>
      </c>
      <c r="Q9" s="163">
        <v>1418</v>
      </c>
      <c r="R9" s="163">
        <v>1567</v>
      </c>
    </row>
    <row r="10" spans="1:18" ht="16.5" customHeight="1">
      <c r="A10" s="164" t="s">
        <v>1117</v>
      </c>
      <c r="B10" s="185">
        <v>2</v>
      </c>
      <c r="C10" s="170">
        <v>11</v>
      </c>
      <c r="D10" s="163">
        <v>6</v>
      </c>
      <c r="E10" s="163">
        <v>5</v>
      </c>
      <c r="F10" s="163">
        <v>2</v>
      </c>
      <c r="G10" s="163">
        <v>161</v>
      </c>
      <c r="H10" s="163">
        <v>115</v>
      </c>
      <c r="I10" s="163">
        <v>46</v>
      </c>
      <c r="J10" s="164" t="s">
        <v>1117</v>
      </c>
      <c r="K10" s="185">
        <v>20</v>
      </c>
      <c r="L10" s="170">
        <v>217</v>
      </c>
      <c r="M10" s="163">
        <v>106</v>
      </c>
      <c r="N10" s="163">
        <v>111</v>
      </c>
      <c r="O10" s="163">
        <v>74</v>
      </c>
      <c r="P10" s="163">
        <v>2995</v>
      </c>
      <c r="Q10" s="163">
        <v>1424</v>
      </c>
      <c r="R10" s="163">
        <v>1571</v>
      </c>
    </row>
    <row r="11" spans="1:18" ht="16.5" customHeight="1">
      <c r="A11" s="164" t="s">
        <v>1118</v>
      </c>
      <c r="B11" s="185">
        <v>2</v>
      </c>
      <c r="C11" s="170">
        <v>11</v>
      </c>
      <c r="D11" s="163">
        <v>6</v>
      </c>
      <c r="E11" s="163">
        <v>5</v>
      </c>
      <c r="F11" s="163">
        <v>2</v>
      </c>
      <c r="G11" s="163">
        <v>108</v>
      </c>
      <c r="H11" s="163">
        <v>82</v>
      </c>
      <c r="I11" s="163">
        <v>26</v>
      </c>
      <c r="J11" s="164" t="s">
        <v>1118</v>
      </c>
      <c r="K11" s="185">
        <v>20</v>
      </c>
      <c r="L11" s="170">
        <v>215</v>
      </c>
      <c r="M11" s="163">
        <v>100</v>
      </c>
      <c r="N11" s="163">
        <v>115</v>
      </c>
      <c r="O11" s="163">
        <v>77</v>
      </c>
      <c r="P11" s="163">
        <v>3204</v>
      </c>
      <c r="Q11" s="163">
        <v>1599</v>
      </c>
      <c r="R11" s="163">
        <v>1605</v>
      </c>
    </row>
    <row r="12" spans="1:18" ht="16.5" customHeight="1">
      <c r="A12" s="164" t="s">
        <v>1119</v>
      </c>
      <c r="B12" s="185">
        <v>2</v>
      </c>
      <c r="C12" s="170">
        <v>12</v>
      </c>
      <c r="D12" s="163">
        <v>7</v>
      </c>
      <c r="E12" s="163">
        <v>5</v>
      </c>
      <c r="F12" s="163">
        <v>3</v>
      </c>
      <c r="G12" s="163">
        <v>131</v>
      </c>
      <c r="H12" s="163">
        <v>104</v>
      </c>
      <c r="I12" s="163">
        <v>27</v>
      </c>
      <c r="J12" s="164" t="s">
        <v>1119</v>
      </c>
      <c r="K12" s="185">
        <v>20</v>
      </c>
      <c r="L12" s="170">
        <v>208</v>
      </c>
      <c r="M12" s="163">
        <v>97</v>
      </c>
      <c r="N12" s="163">
        <v>111</v>
      </c>
      <c r="O12" s="163">
        <v>76</v>
      </c>
      <c r="P12" s="163">
        <v>2927</v>
      </c>
      <c r="Q12" s="163">
        <v>1410</v>
      </c>
      <c r="R12" s="163">
        <v>1517</v>
      </c>
    </row>
    <row r="13" spans="1:18" ht="16.5" customHeight="1" thickBot="1">
      <c r="A13" s="164" t="s">
        <v>1120</v>
      </c>
      <c r="B13" s="188">
        <v>2</v>
      </c>
      <c r="C13" s="434">
        <f>SUM(D13:E13)</f>
        <v>12</v>
      </c>
      <c r="D13" s="145">
        <v>6</v>
      </c>
      <c r="E13" s="145">
        <v>6</v>
      </c>
      <c r="F13" s="145">
        <v>5</v>
      </c>
      <c r="G13" s="163">
        <f>SUM(H13:I13)</f>
        <v>119</v>
      </c>
      <c r="H13" s="145">
        <v>83</v>
      </c>
      <c r="I13" s="145">
        <v>36</v>
      </c>
      <c r="J13" s="164" t="s">
        <v>1120</v>
      </c>
      <c r="K13" s="188">
        <v>20</v>
      </c>
      <c r="L13" s="180">
        <v>199</v>
      </c>
      <c r="M13" s="145">
        <v>81</v>
      </c>
      <c r="N13" s="145">
        <v>118</v>
      </c>
      <c r="O13" s="145">
        <v>68</v>
      </c>
      <c r="P13" s="145">
        <f>SUM(Q13:R13)</f>
        <v>2655</v>
      </c>
      <c r="Q13" s="145">
        <v>1273</v>
      </c>
      <c r="R13" s="145">
        <v>1382</v>
      </c>
    </row>
    <row r="14" spans="1:18" ht="14.25" customHeight="1">
      <c r="A14" s="569" t="s">
        <v>1090</v>
      </c>
      <c r="B14" s="569"/>
      <c r="C14" s="570"/>
      <c r="D14" s="571"/>
      <c r="E14" s="571"/>
      <c r="F14" s="571"/>
      <c r="G14" s="571"/>
      <c r="H14" s="571"/>
      <c r="I14" s="571"/>
      <c r="J14" s="569" t="s">
        <v>1090</v>
      </c>
      <c r="K14" s="569"/>
      <c r="L14" s="570"/>
      <c r="M14" s="571"/>
      <c r="N14" s="571"/>
      <c r="O14" s="571"/>
      <c r="P14" s="571"/>
      <c r="Q14" s="571"/>
      <c r="R14" s="571"/>
    </row>
  </sheetData>
  <mergeCells count="18">
    <mergeCell ref="A14:I14"/>
    <mergeCell ref="J14:R14"/>
    <mergeCell ref="A6:I6"/>
    <mergeCell ref="J6:R6"/>
    <mergeCell ref="A7:A8"/>
    <mergeCell ref="B7:B8"/>
    <mergeCell ref="C7:E7"/>
    <mergeCell ref="G7:I7"/>
    <mergeCell ref="J7:J8"/>
    <mergeCell ref="K7:K8"/>
    <mergeCell ref="L7:N7"/>
    <mergeCell ref="P7:R7"/>
    <mergeCell ref="A1:I1"/>
    <mergeCell ref="J1:R1"/>
    <mergeCell ref="A3:I3"/>
    <mergeCell ref="J3:R3"/>
    <mergeCell ref="A5:I5"/>
    <mergeCell ref="J5:R5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U1"/>
    </sheetView>
  </sheetViews>
  <sheetFormatPr defaultRowHeight="13.5"/>
  <cols>
    <col min="1" max="1" width="6.625" style="409" customWidth="1"/>
    <col min="2" max="2" width="6.25" style="409" customWidth="1"/>
    <col min="3" max="8" width="4.125" style="409" customWidth="1"/>
    <col min="9" max="41" width="4.125" style="419" customWidth="1"/>
    <col min="42" max="42" width="8.125" style="419" customWidth="1"/>
    <col min="43" max="16384" width="9" style="419"/>
  </cols>
  <sheetData>
    <row r="1" spans="1:42" ht="17.25">
      <c r="A1" s="493" t="s">
        <v>1154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522" t="s">
        <v>1087</v>
      </c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522"/>
      <c r="AN1" s="522"/>
      <c r="AO1" s="522"/>
      <c r="AP1" s="522"/>
    </row>
    <row r="2" spans="1:42" ht="8.25" customHeight="1">
      <c r="A2" s="437"/>
      <c r="B2" s="437"/>
      <c r="C2" s="437"/>
      <c r="D2" s="437"/>
      <c r="E2" s="437"/>
      <c r="F2" s="437"/>
      <c r="G2" s="437"/>
      <c r="H2" s="437"/>
    </row>
    <row r="3" spans="1:42" ht="15" customHeight="1">
      <c r="A3" s="499" t="s">
        <v>708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</row>
    <row r="4" spans="1:42" ht="15" customHeight="1" thickBot="1">
      <c r="A4" s="491"/>
      <c r="B4" s="491"/>
      <c r="C4" s="491"/>
      <c r="D4" s="491"/>
      <c r="E4" s="491"/>
      <c r="F4" s="491"/>
      <c r="G4" s="491"/>
      <c r="H4" s="491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3"/>
      <c r="AP4" s="408" t="s">
        <v>1091</v>
      </c>
    </row>
    <row r="5" spans="1:42" ht="22.5" customHeight="1">
      <c r="A5" s="490" t="s">
        <v>1092</v>
      </c>
      <c r="B5" s="484" t="s">
        <v>1143</v>
      </c>
      <c r="C5" s="507" t="s">
        <v>1093</v>
      </c>
      <c r="D5" s="516"/>
      <c r="E5" s="560"/>
      <c r="F5" s="472" t="s">
        <v>1094</v>
      </c>
      <c r="G5" s="472"/>
      <c r="H5" s="472"/>
      <c r="I5" s="579" t="s">
        <v>1095</v>
      </c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1"/>
      <c r="W5" s="581"/>
      <c r="X5" s="582" t="s">
        <v>1096</v>
      </c>
      <c r="Y5" s="582"/>
      <c r="Z5" s="582"/>
      <c r="AA5" s="582"/>
      <c r="AB5" s="582"/>
      <c r="AC5" s="582"/>
      <c r="AD5" s="582"/>
      <c r="AE5" s="582"/>
      <c r="AF5" s="582"/>
      <c r="AG5" s="583" t="s">
        <v>311</v>
      </c>
      <c r="AH5" s="583"/>
      <c r="AI5" s="583"/>
      <c r="AJ5" s="583"/>
      <c r="AK5" s="583"/>
      <c r="AL5" s="583"/>
      <c r="AM5" s="583"/>
      <c r="AN5" s="583"/>
      <c r="AO5" s="583"/>
      <c r="AP5" s="474" t="s">
        <v>1097</v>
      </c>
    </row>
    <row r="6" spans="1:42" ht="22.5" customHeight="1">
      <c r="A6" s="468"/>
      <c r="B6" s="468"/>
      <c r="C6" s="488"/>
      <c r="D6" s="489"/>
      <c r="E6" s="490"/>
      <c r="F6" s="523"/>
      <c r="G6" s="523"/>
      <c r="H6" s="523"/>
      <c r="I6" s="472" t="s">
        <v>371</v>
      </c>
      <c r="J6" s="472"/>
      <c r="K6" s="472"/>
      <c r="L6" s="472" t="s">
        <v>1098</v>
      </c>
      <c r="M6" s="472"/>
      <c r="N6" s="472" t="s">
        <v>1099</v>
      </c>
      <c r="O6" s="472"/>
      <c r="P6" s="472" t="s">
        <v>1100</v>
      </c>
      <c r="Q6" s="472"/>
      <c r="R6" s="523" t="s">
        <v>1184</v>
      </c>
      <c r="S6" s="523"/>
      <c r="T6" s="469" t="s">
        <v>1185</v>
      </c>
      <c r="U6" s="469"/>
      <c r="V6" s="516" t="s">
        <v>1186</v>
      </c>
      <c r="W6" s="516"/>
      <c r="X6" s="523" t="s">
        <v>344</v>
      </c>
      <c r="Y6" s="523"/>
      <c r="Z6" s="523"/>
      <c r="AA6" s="523" t="s">
        <v>1098</v>
      </c>
      <c r="AB6" s="585"/>
      <c r="AC6" s="523" t="s">
        <v>1099</v>
      </c>
      <c r="AD6" s="523"/>
      <c r="AE6" s="523" t="s">
        <v>1100</v>
      </c>
      <c r="AF6" s="585"/>
      <c r="AG6" s="523" t="s">
        <v>344</v>
      </c>
      <c r="AH6" s="523"/>
      <c r="AI6" s="523"/>
      <c r="AJ6" s="523" t="s">
        <v>1098</v>
      </c>
      <c r="AK6" s="523"/>
      <c r="AL6" s="523" t="s">
        <v>1099</v>
      </c>
      <c r="AM6" s="523"/>
      <c r="AN6" s="523" t="s">
        <v>1100</v>
      </c>
      <c r="AO6" s="523"/>
      <c r="AP6" s="469"/>
    </row>
    <row r="7" spans="1:42" ht="22.5" customHeight="1">
      <c r="A7" s="468"/>
      <c r="B7" s="468"/>
      <c r="C7" s="426" t="s">
        <v>538</v>
      </c>
      <c r="D7" s="426" t="s">
        <v>313</v>
      </c>
      <c r="E7" s="426" t="s">
        <v>314</v>
      </c>
      <c r="F7" s="426" t="s">
        <v>538</v>
      </c>
      <c r="G7" s="426" t="s">
        <v>313</v>
      </c>
      <c r="H7" s="426" t="s">
        <v>314</v>
      </c>
      <c r="I7" s="426" t="s">
        <v>538</v>
      </c>
      <c r="J7" s="426" t="s">
        <v>313</v>
      </c>
      <c r="K7" s="426" t="s">
        <v>314</v>
      </c>
      <c r="L7" s="426" t="s">
        <v>313</v>
      </c>
      <c r="M7" s="426" t="s">
        <v>314</v>
      </c>
      <c r="N7" s="426" t="s">
        <v>313</v>
      </c>
      <c r="O7" s="426" t="s">
        <v>314</v>
      </c>
      <c r="P7" s="426" t="s">
        <v>313</v>
      </c>
      <c r="Q7" s="426" t="s">
        <v>314</v>
      </c>
      <c r="R7" s="426" t="s">
        <v>313</v>
      </c>
      <c r="S7" s="426" t="s">
        <v>314</v>
      </c>
      <c r="T7" s="425" t="s">
        <v>313</v>
      </c>
      <c r="U7" s="412" t="s">
        <v>314</v>
      </c>
      <c r="V7" s="413" t="s">
        <v>313</v>
      </c>
      <c r="W7" s="432" t="s">
        <v>314</v>
      </c>
      <c r="X7" s="426" t="s">
        <v>538</v>
      </c>
      <c r="Y7" s="426" t="s">
        <v>313</v>
      </c>
      <c r="Z7" s="426" t="s">
        <v>314</v>
      </c>
      <c r="AA7" s="426" t="s">
        <v>313</v>
      </c>
      <c r="AB7" s="426" t="s">
        <v>314</v>
      </c>
      <c r="AC7" s="426" t="s">
        <v>313</v>
      </c>
      <c r="AD7" s="426" t="s">
        <v>314</v>
      </c>
      <c r="AE7" s="426" t="s">
        <v>313</v>
      </c>
      <c r="AF7" s="426" t="s">
        <v>314</v>
      </c>
      <c r="AG7" s="426" t="s">
        <v>538</v>
      </c>
      <c r="AH7" s="426" t="s">
        <v>313</v>
      </c>
      <c r="AI7" s="426" t="s">
        <v>314</v>
      </c>
      <c r="AJ7" s="426" t="s">
        <v>313</v>
      </c>
      <c r="AK7" s="426" t="s">
        <v>314</v>
      </c>
      <c r="AL7" s="426" t="s">
        <v>313</v>
      </c>
      <c r="AM7" s="426" t="s">
        <v>314</v>
      </c>
      <c r="AN7" s="426" t="s">
        <v>313</v>
      </c>
      <c r="AO7" s="426" t="s">
        <v>314</v>
      </c>
      <c r="AP7" s="469"/>
    </row>
    <row r="8" spans="1:42" ht="16.5" customHeight="1">
      <c r="A8" s="442" t="s">
        <v>1132</v>
      </c>
      <c r="B8" s="444" t="s">
        <v>696</v>
      </c>
      <c r="C8" s="444">
        <v>204</v>
      </c>
      <c r="D8" s="444">
        <v>81</v>
      </c>
      <c r="E8" s="444">
        <v>123</v>
      </c>
      <c r="F8" s="444">
        <v>381</v>
      </c>
      <c r="G8" s="444">
        <v>245</v>
      </c>
      <c r="H8" s="444">
        <v>136</v>
      </c>
      <c r="I8" s="444">
        <v>108</v>
      </c>
      <c r="J8" s="444">
        <v>73</v>
      </c>
      <c r="K8" s="444">
        <v>35</v>
      </c>
      <c r="L8" s="444">
        <v>10</v>
      </c>
      <c r="M8" s="444">
        <v>4</v>
      </c>
      <c r="N8" s="444">
        <v>11</v>
      </c>
      <c r="O8" s="444">
        <v>6</v>
      </c>
      <c r="P8" s="444">
        <v>10</v>
      </c>
      <c r="Q8" s="444">
        <v>9</v>
      </c>
      <c r="R8" s="444">
        <v>16</v>
      </c>
      <c r="S8" s="444">
        <v>4</v>
      </c>
      <c r="T8" s="80">
        <v>13</v>
      </c>
      <c r="U8" s="444">
        <v>3</v>
      </c>
      <c r="V8" s="80">
        <v>13</v>
      </c>
      <c r="W8" s="80">
        <v>9</v>
      </c>
      <c r="X8" s="444">
        <v>94</v>
      </c>
      <c r="Y8" s="444">
        <v>57</v>
      </c>
      <c r="Z8" s="444">
        <v>37</v>
      </c>
      <c r="AA8" s="444">
        <v>21</v>
      </c>
      <c r="AB8" s="444">
        <v>12</v>
      </c>
      <c r="AC8" s="444">
        <v>20</v>
      </c>
      <c r="AD8" s="444">
        <v>11</v>
      </c>
      <c r="AE8" s="444">
        <v>16</v>
      </c>
      <c r="AF8" s="444">
        <v>14</v>
      </c>
      <c r="AG8" s="444">
        <v>179</v>
      </c>
      <c r="AH8" s="444">
        <v>115</v>
      </c>
      <c r="AI8" s="444">
        <v>64</v>
      </c>
      <c r="AJ8" s="444">
        <v>49</v>
      </c>
      <c r="AK8" s="444">
        <v>24</v>
      </c>
      <c r="AL8" s="444">
        <v>36</v>
      </c>
      <c r="AM8" s="444">
        <v>21</v>
      </c>
      <c r="AN8" s="444">
        <v>30</v>
      </c>
      <c r="AO8" s="445">
        <v>19</v>
      </c>
      <c r="AP8" s="425" t="s">
        <v>1125</v>
      </c>
    </row>
    <row r="9" spans="1:42" ht="16.5" customHeight="1">
      <c r="A9" s="442" t="s">
        <v>1113</v>
      </c>
      <c r="B9" s="444" t="s">
        <v>1122</v>
      </c>
      <c r="C9" s="444">
        <v>218</v>
      </c>
      <c r="D9" s="444">
        <v>87</v>
      </c>
      <c r="E9" s="444">
        <v>131</v>
      </c>
      <c r="F9" s="444">
        <v>399</v>
      </c>
      <c r="G9" s="444">
        <v>263</v>
      </c>
      <c r="H9" s="444">
        <v>136</v>
      </c>
      <c r="I9" s="444">
        <v>115</v>
      </c>
      <c r="J9" s="444">
        <v>84</v>
      </c>
      <c r="K9" s="444">
        <v>31</v>
      </c>
      <c r="L9" s="444">
        <v>18</v>
      </c>
      <c r="M9" s="444">
        <v>4</v>
      </c>
      <c r="N9" s="444">
        <v>11</v>
      </c>
      <c r="O9" s="444">
        <v>4</v>
      </c>
      <c r="P9" s="444">
        <v>13</v>
      </c>
      <c r="Q9" s="444">
        <v>6</v>
      </c>
      <c r="R9" s="444">
        <v>13</v>
      </c>
      <c r="S9" s="444">
        <v>10</v>
      </c>
      <c r="T9" s="444">
        <v>16</v>
      </c>
      <c r="U9" s="444">
        <v>4</v>
      </c>
      <c r="V9" s="444">
        <v>13</v>
      </c>
      <c r="W9" s="444">
        <v>3</v>
      </c>
      <c r="X9" s="444">
        <v>96</v>
      </c>
      <c r="Y9" s="444">
        <v>61</v>
      </c>
      <c r="Z9" s="444">
        <v>35</v>
      </c>
      <c r="AA9" s="444">
        <v>22</v>
      </c>
      <c r="AB9" s="444">
        <v>13</v>
      </c>
      <c r="AC9" s="444">
        <v>20</v>
      </c>
      <c r="AD9" s="444">
        <v>11</v>
      </c>
      <c r="AE9" s="444">
        <v>19</v>
      </c>
      <c r="AF9" s="444">
        <v>11</v>
      </c>
      <c r="AG9" s="444">
        <v>188</v>
      </c>
      <c r="AH9" s="444">
        <v>118</v>
      </c>
      <c r="AI9" s="444">
        <v>70</v>
      </c>
      <c r="AJ9" s="444">
        <v>35</v>
      </c>
      <c r="AK9" s="444">
        <v>26</v>
      </c>
      <c r="AL9" s="444">
        <v>48</v>
      </c>
      <c r="AM9" s="444">
        <v>24</v>
      </c>
      <c r="AN9" s="444">
        <v>35</v>
      </c>
      <c r="AO9" s="445">
        <v>20</v>
      </c>
      <c r="AP9" s="453" t="s">
        <v>1126</v>
      </c>
    </row>
    <row r="10" spans="1:42" ht="16.5" customHeight="1">
      <c r="A10" s="455" t="s">
        <v>727</v>
      </c>
      <c r="B10" s="444" t="s">
        <v>1123</v>
      </c>
      <c r="C10" s="444">
        <v>219</v>
      </c>
      <c r="D10" s="444">
        <v>84</v>
      </c>
      <c r="E10" s="444">
        <v>135</v>
      </c>
      <c r="F10" s="444">
        <v>397</v>
      </c>
      <c r="G10" s="444">
        <v>261</v>
      </c>
      <c r="H10" s="444">
        <v>136</v>
      </c>
      <c r="I10" s="444">
        <v>110</v>
      </c>
      <c r="J10" s="444">
        <v>76</v>
      </c>
      <c r="K10" s="444">
        <v>34</v>
      </c>
      <c r="L10" s="444">
        <v>7</v>
      </c>
      <c r="M10" s="78">
        <v>8</v>
      </c>
      <c r="N10" s="444">
        <v>14</v>
      </c>
      <c r="O10" s="444">
        <v>5</v>
      </c>
      <c r="P10" s="444">
        <v>14</v>
      </c>
      <c r="Q10" s="444">
        <v>3</v>
      </c>
      <c r="R10" s="444">
        <v>13</v>
      </c>
      <c r="S10" s="444">
        <v>6</v>
      </c>
      <c r="T10" s="444">
        <v>13</v>
      </c>
      <c r="U10" s="444">
        <v>9</v>
      </c>
      <c r="V10" s="444">
        <v>15</v>
      </c>
      <c r="W10" s="444">
        <v>3</v>
      </c>
      <c r="X10" s="444">
        <v>89</v>
      </c>
      <c r="Y10" s="444">
        <v>59</v>
      </c>
      <c r="Z10" s="444">
        <v>30</v>
      </c>
      <c r="AA10" s="444">
        <v>17</v>
      </c>
      <c r="AB10" s="444">
        <v>4</v>
      </c>
      <c r="AC10" s="444">
        <v>22</v>
      </c>
      <c r="AD10" s="444">
        <v>13</v>
      </c>
      <c r="AE10" s="444">
        <v>20</v>
      </c>
      <c r="AF10" s="444">
        <v>13</v>
      </c>
      <c r="AG10" s="444">
        <v>198</v>
      </c>
      <c r="AH10" s="444">
        <v>126</v>
      </c>
      <c r="AI10" s="444">
        <v>72</v>
      </c>
      <c r="AJ10" s="444">
        <v>44</v>
      </c>
      <c r="AK10" s="444">
        <v>23</v>
      </c>
      <c r="AL10" s="444">
        <v>35</v>
      </c>
      <c r="AM10" s="444">
        <v>26</v>
      </c>
      <c r="AN10" s="444">
        <v>47</v>
      </c>
      <c r="AO10" s="445">
        <v>23</v>
      </c>
      <c r="AP10" s="453" t="s">
        <v>1127</v>
      </c>
    </row>
    <row r="11" spans="1:42" ht="16.5" customHeight="1">
      <c r="A11" s="455" t="s">
        <v>1101</v>
      </c>
      <c r="B11" s="444" t="s">
        <v>1124</v>
      </c>
      <c r="C11" s="444">
        <v>170</v>
      </c>
      <c r="D11" s="444">
        <v>69</v>
      </c>
      <c r="E11" s="444">
        <v>101</v>
      </c>
      <c r="F11" s="444">
        <v>297</v>
      </c>
      <c r="G11" s="444">
        <v>188</v>
      </c>
      <c r="H11" s="444">
        <v>109</v>
      </c>
      <c r="I11" s="444">
        <v>77</v>
      </c>
      <c r="J11" s="444">
        <v>45</v>
      </c>
      <c r="K11" s="444">
        <v>32</v>
      </c>
      <c r="L11" s="444">
        <v>5</v>
      </c>
      <c r="M11" s="78">
        <v>9</v>
      </c>
      <c r="N11" s="444">
        <v>5</v>
      </c>
      <c r="O11" s="444">
        <v>5</v>
      </c>
      <c r="P11" s="444">
        <v>9</v>
      </c>
      <c r="Q11" s="444">
        <v>2</v>
      </c>
      <c r="R11" s="444">
        <v>8</v>
      </c>
      <c r="S11" s="444">
        <v>3</v>
      </c>
      <c r="T11" s="444">
        <v>10</v>
      </c>
      <c r="U11" s="444">
        <v>6</v>
      </c>
      <c r="V11" s="444">
        <v>8</v>
      </c>
      <c r="W11" s="444">
        <v>7</v>
      </c>
      <c r="X11" s="444">
        <v>64</v>
      </c>
      <c r="Y11" s="444">
        <v>42</v>
      </c>
      <c r="Z11" s="444">
        <v>22</v>
      </c>
      <c r="AA11" s="444">
        <v>16</v>
      </c>
      <c r="AB11" s="444">
        <v>8</v>
      </c>
      <c r="AC11" s="444">
        <v>14</v>
      </c>
      <c r="AD11" s="444">
        <v>4</v>
      </c>
      <c r="AE11" s="444">
        <v>12</v>
      </c>
      <c r="AF11" s="444">
        <v>10</v>
      </c>
      <c r="AG11" s="444">
        <v>156</v>
      </c>
      <c r="AH11" s="444">
        <v>101</v>
      </c>
      <c r="AI11" s="444">
        <v>55</v>
      </c>
      <c r="AJ11" s="444">
        <v>28</v>
      </c>
      <c r="AK11" s="444">
        <v>14</v>
      </c>
      <c r="AL11" s="444">
        <v>40</v>
      </c>
      <c r="AM11" s="444">
        <v>21</v>
      </c>
      <c r="AN11" s="444">
        <v>33</v>
      </c>
      <c r="AO11" s="445">
        <v>20</v>
      </c>
      <c r="AP11" s="453" t="s">
        <v>1128</v>
      </c>
    </row>
    <row r="12" spans="1:42" ht="16.5" customHeight="1" thickBot="1">
      <c r="A12" s="3" t="s">
        <v>1114</v>
      </c>
      <c r="B12" s="76" t="s">
        <v>1142</v>
      </c>
      <c r="C12" s="77">
        <f>SUM(D12:E12)</f>
        <v>181</v>
      </c>
      <c r="D12" s="69">
        <v>77</v>
      </c>
      <c r="E12" s="69">
        <v>104</v>
      </c>
      <c r="F12" s="77">
        <f>SUM(I12,X12,AG12)</f>
        <v>302</v>
      </c>
      <c r="G12" s="69">
        <f>J12+Y12+AH12</f>
        <v>191</v>
      </c>
      <c r="H12" s="69">
        <f>K12+Z12+AI12</f>
        <v>111</v>
      </c>
      <c r="I12" s="77">
        <f>SUM(J12:K12)</f>
        <v>76</v>
      </c>
      <c r="J12" s="77">
        <f>SUM(L12,N12,P12,R12,T12,V12)</f>
        <v>50</v>
      </c>
      <c r="K12" s="77">
        <f>SUM(M12,O12,Q12,S12,U12,W12)</f>
        <v>26</v>
      </c>
      <c r="L12" s="69">
        <v>11</v>
      </c>
      <c r="M12" s="69">
        <v>3</v>
      </c>
      <c r="N12" s="69">
        <v>6</v>
      </c>
      <c r="O12" s="69">
        <v>7</v>
      </c>
      <c r="P12" s="69">
        <v>6</v>
      </c>
      <c r="Q12" s="69">
        <v>5</v>
      </c>
      <c r="R12" s="69">
        <v>9</v>
      </c>
      <c r="S12" s="69">
        <v>2</v>
      </c>
      <c r="T12" s="69">
        <v>6</v>
      </c>
      <c r="U12" s="69">
        <v>3</v>
      </c>
      <c r="V12" s="69">
        <v>12</v>
      </c>
      <c r="W12" s="69">
        <v>6</v>
      </c>
      <c r="X12" s="77">
        <f>SUM(Y12:Z12)</f>
        <v>78</v>
      </c>
      <c r="Y12" s="77">
        <f>AA12+AC12+AE12</f>
        <v>47</v>
      </c>
      <c r="Z12" s="77">
        <f>AB12+AD12+AF12</f>
        <v>31</v>
      </c>
      <c r="AA12" s="69">
        <v>16</v>
      </c>
      <c r="AB12" s="69">
        <v>20</v>
      </c>
      <c r="AC12" s="69">
        <v>17</v>
      </c>
      <c r="AD12" s="69">
        <v>7</v>
      </c>
      <c r="AE12" s="69">
        <v>14</v>
      </c>
      <c r="AF12" s="69">
        <v>4</v>
      </c>
      <c r="AG12" s="77">
        <f>SUM(AH12:AI12)</f>
        <v>148</v>
      </c>
      <c r="AH12" s="77">
        <f>SUM(AJ12,AL12,AN12)</f>
        <v>94</v>
      </c>
      <c r="AI12" s="77">
        <f>SUM(AK12,AM12,AO12)</f>
        <v>54</v>
      </c>
      <c r="AJ12" s="69">
        <v>26</v>
      </c>
      <c r="AK12" s="69">
        <v>19</v>
      </c>
      <c r="AL12" s="69">
        <v>28</v>
      </c>
      <c r="AM12" s="69">
        <v>14</v>
      </c>
      <c r="AN12" s="69">
        <v>40</v>
      </c>
      <c r="AO12" s="446">
        <v>21</v>
      </c>
      <c r="AP12" s="458" t="s">
        <v>1129</v>
      </c>
    </row>
    <row r="13" spans="1:42" ht="14.25" customHeight="1">
      <c r="A13" s="584" t="s">
        <v>1102</v>
      </c>
      <c r="B13" s="584"/>
      <c r="C13" s="584"/>
      <c r="D13" s="420"/>
      <c r="E13" s="420"/>
      <c r="F13" s="420"/>
      <c r="G13" s="420"/>
      <c r="H13" s="420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</row>
  </sheetData>
  <mergeCells count="29"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  <mergeCell ref="A1:U1"/>
    <mergeCell ref="V1:AP1"/>
    <mergeCell ref="A3:U3"/>
    <mergeCell ref="A4:H4"/>
    <mergeCell ref="A5:A7"/>
    <mergeCell ref="B5:B7"/>
    <mergeCell ref="C5:E6"/>
    <mergeCell ref="F5:H6"/>
    <mergeCell ref="I5:U5"/>
    <mergeCell ref="V5:W5"/>
    <mergeCell ref="X5:AF5"/>
    <mergeCell ref="AG5:AO5"/>
    <mergeCell ref="AP5:AP7"/>
    <mergeCell ref="I6:K6"/>
    <mergeCell ref="L6:M6"/>
    <mergeCell ref="N6:O6"/>
  </mergeCells>
  <phoneticPr fontId="2"/>
  <pageMargins left="0.59055118110236227" right="0.59055118110236227" top="0.43307086614173229" bottom="0.43307086614173229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</vt:i4>
      </vt:variant>
    </vt:vector>
  </HeadingPairs>
  <TitlesOfParts>
    <vt:vector size="31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</vt:lpstr>
      <vt:lpstr>大学の概況</vt:lpstr>
      <vt:lpstr>各種・専修学校の概況その1・2</vt:lpstr>
      <vt:lpstr>特別支援学校の概況</vt:lpstr>
      <vt:lpstr>中学校卒業後の状況</vt:lpstr>
      <vt:lpstr>高等学校卒業後の状況（Ⅰ）その１</vt:lpstr>
      <vt:lpstr>高等学校卒業後の状況（Ⅱ）その２</vt:lpstr>
      <vt:lpstr>高等学校卒業後の状況（Ⅱ）その３</vt:lpstr>
      <vt:lpstr>年齢別体位状況</vt:lpstr>
      <vt:lpstr>文化ホールの利用状況</vt:lpstr>
      <vt:lpstr>市民会館の利用状況</vt:lpstr>
      <vt:lpstr>長崎歴史文化博物館 その１</vt:lpstr>
      <vt:lpstr>長崎歴史文化博物館 その２</vt:lpstr>
      <vt:lpstr>長崎歴史文化博物館 その3・4</vt:lpstr>
      <vt:lpstr>長崎県美術館 その１</vt:lpstr>
      <vt:lpstr>長崎県美術館 その２</vt:lpstr>
      <vt:lpstr>長崎県美術館 その３・4</vt:lpstr>
      <vt:lpstr>科学館の状況 その１・２</vt:lpstr>
      <vt:lpstr>科学館の状況 その３</vt:lpstr>
      <vt:lpstr>図書館・図書室の利用状況</vt:lpstr>
      <vt:lpstr>長崎市永井記念館の利用状況</vt:lpstr>
      <vt:lpstr>長崎市文化財一覧</vt:lpstr>
      <vt:lpstr>'長崎県美術館 その１'!Print_Area</vt:lpstr>
      <vt:lpstr>'長崎県美術館 その２'!Print_Area</vt:lpstr>
      <vt:lpstr>年齢別体位状況!Print_Area</vt:lpstr>
      <vt:lpstr>文化ホールの利用状況!Print_Area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河原 志保</cp:lastModifiedBy>
  <cp:lastPrinted>2017-06-19T02:57:24Z</cp:lastPrinted>
  <dcterms:created xsi:type="dcterms:W3CDTF">2000-03-29T05:05:58Z</dcterms:created>
  <dcterms:modified xsi:type="dcterms:W3CDTF">2017-06-21T00:20:17Z</dcterms:modified>
</cp:coreProperties>
</file>