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4　○年度統計年鑑作成伺\令和3年版\01　原稿\03　原稿【excel】原本\03　統計表\"/>
    </mc:Choice>
  </mc:AlternateContent>
  <bookViews>
    <workbookView xWindow="0" yWindow="0" windowWidth="19200" windowHeight="10995" tabRatio="768" firstSheet="8" activeTab="9"/>
  </bookViews>
  <sheets>
    <sheet name="5 人口の推移（Ⅰ）" sheetId="1" r:id="rId1"/>
    <sheet name="5 人口の推移（Ⅱ）" sheetId="2" r:id="rId2"/>
    <sheet name="5 人口の推移（Ⅲ）" sheetId="3" r:id="rId3"/>
    <sheet name="6 国調に基づく年齢別、男女別人口" sheetId="4" r:id="rId4"/>
    <sheet name="7 都市計画の地域区分…" sheetId="24" r:id="rId5"/>
    <sheet name="8 住基に基づく年齢別・男女別人口" sheetId="5" r:id="rId6"/>
    <sheet name="9 婚姻・離婚数" sheetId="27" r:id="rId7"/>
    <sheet name="10 外国人人口" sheetId="28" r:id="rId8"/>
    <sheet name="11 流入、流出人口" sheetId="29" r:id="rId9"/>
    <sheet name="12 人口異動（Ⅰ）その１" sheetId="12" r:id="rId10"/>
    <sheet name="12 人口異動（Ⅰ）その２" sheetId="11" r:id="rId11"/>
    <sheet name="12 人口異動（Ⅱ）" sheetId="36" r:id="rId12"/>
    <sheet name="12 人口異動（Ⅲ）" sheetId="31" r:id="rId13"/>
    <sheet name="13 住基町別R3" sheetId="35" r:id="rId14"/>
  </sheets>
  <definedNames>
    <definedName name="_xlnm.Print_Area" localSheetId="2">'5 人口の推移（Ⅲ）'!$A$1:$K$69</definedName>
  </definedNames>
  <calcPr calcId="162913"/>
</workbook>
</file>

<file path=xl/calcChain.xml><?xml version="1.0" encoding="utf-8"?>
<calcChain xmlns="http://schemas.openxmlformats.org/spreadsheetml/2006/main">
  <c r="B15" i="12" l="1"/>
  <c r="M10" i="36" l="1"/>
  <c r="I10" i="36"/>
  <c r="H17" i="12" l="1"/>
  <c r="C11" i="11" l="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U11" i="11" l="1"/>
  <c r="B11" i="11"/>
  <c r="B10" i="5" l="1"/>
  <c r="G35" i="5" l="1"/>
  <c r="B14" i="28" l="1"/>
  <c r="S14" i="28" s="1"/>
  <c r="B15" i="28"/>
  <c r="S15" i="28" s="1"/>
  <c r="B16" i="28"/>
  <c r="S16" i="28" s="1"/>
  <c r="B17" i="28"/>
  <c r="S17" i="28" s="1"/>
  <c r="B18" i="28"/>
  <c r="S18" i="28" s="1"/>
  <c r="B19" i="28"/>
  <c r="S19" i="28" s="1"/>
  <c r="B20" i="28"/>
  <c r="S20" i="28" s="1"/>
  <c r="B21" i="28"/>
  <c r="S21" i="28" s="1"/>
  <c r="B22" i="28"/>
  <c r="S22" i="28" s="1"/>
  <c r="B23" i="28"/>
  <c r="S23" i="28" s="1"/>
  <c r="B24" i="28"/>
  <c r="B11" i="28" l="1"/>
  <c r="S24" i="28"/>
  <c r="K17" i="12"/>
  <c r="J10" i="36"/>
  <c r="K18" i="12" s="1"/>
  <c r="K10" i="36"/>
  <c r="K19" i="12" s="1"/>
  <c r="L10" i="36"/>
  <c r="K20" i="12" s="1"/>
  <c r="K21" i="12"/>
  <c r="N10" i="36"/>
  <c r="K22" i="12" s="1"/>
  <c r="O10" i="36"/>
  <c r="K23" i="12" s="1"/>
  <c r="P10" i="36"/>
  <c r="K24" i="12" s="1"/>
  <c r="Q10" i="36"/>
  <c r="K25" i="12" s="1"/>
  <c r="R10" i="36"/>
  <c r="K26" i="12" s="1"/>
  <c r="S10" i="36"/>
  <c r="K27" i="12" s="1"/>
  <c r="T10" i="36"/>
  <c r="K28" i="12" s="1"/>
  <c r="AC10" i="36"/>
  <c r="N17" i="12" s="1"/>
  <c r="AD10" i="36"/>
  <c r="N18" i="12" s="1"/>
  <c r="AE10" i="36"/>
  <c r="N19" i="12" s="1"/>
  <c r="AF10" i="36"/>
  <c r="N20" i="12" s="1"/>
  <c r="AG10" i="36"/>
  <c r="N21" i="12" s="1"/>
  <c r="AH10" i="36"/>
  <c r="N22" i="12" s="1"/>
  <c r="AI10" i="36"/>
  <c r="N23" i="12" s="1"/>
  <c r="AJ10" i="36"/>
  <c r="N24" i="12" s="1"/>
  <c r="AK10" i="36"/>
  <c r="N25" i="12" s="1"/>
  <c r="AL10" i="36"/>
  <c r="N26" i="12" s="1"/>
  <c r="AM10" i="36"/>
  <c r="N27" i="12" s="1"/>
  <c r="AN10" i="36"/>
  <c r="N28" i="12" s="1"/>
  <c r="H12" i="36"/>
  <c r="AB12" i="36"/>
  <c r="H13" i="36"/>
  <c r="AB13" i="36"/>
  <c r="H14" i="36"/>
  <c r="AB14" i="36"/>
  <c r="H15" i="36"/>
  <c r="AB15" i="36"/>
  <c r="H16" i="36"/>
  <c r="AB16" i="36"/>
  <c r="H18" i="36"/>
  <c r="AB18" i="36"/>
  <c r="H19" i="36"/>
  <c r="AB19" i="36"/>
  <c r="H20" i="36"/>
  <c r="AB20" i="36"/>
  <c r="H21" i="36"/>
  <c r="AB21" i="36"/>
  <c r="H22" i="36"/>
  <c r="AB22" i="36"/>
  <c r="H24" i="36"/>
  <c r="AB24" i="36"/>
  <c r="H25" i="36"/>
  <c r="AB25" i="36"/>
  <c r="H26" i="36"/>
  <c r="AB26" i="36"/>
  <c r="H27" i="36"/>
  <c r="AB27" i="36"/>
  <c r="H28" i="36"/>
  <c r="AB28" i="36"/>
  <c r="H30" i="36"/>
  <c r="AB30" i="36"/>
  <c r="H31" i="36"/>
  <c r="AB31" i="36"/>
  <c r="H32" i="36"/>
  <c r="AB32" i="36"/>
  <c r="H33" i="36"/>
  <c r="AB33" i="36"/>
  <c r="H34" i="36"/>
  <c r="AB34" i="36"/>
  <c r="H36" i="36"/>
  <c r="AB36" i="36"/>
  <c r="H37" i="36"/>
  <c r="AB37" i="36"/>
  <c r="H38" i="36"/>
  <c r="AB38" i="36"/>
  <c r="H39" i="36"/>
  <c r="AB39" i="36"/>
  <c r="H40" i="36"/>
  <c r="AB40" i="36"/>
  <c r="H42" i="36"/>
  <c r="AB42" i="36"/>
  <c r="H43" i="36"/>
  <c r="AB43" i="36"/>
  <c r="H44" i="36"/>
  <c r="AB44" i="36"/>
  <c r="H45" i="36"/>
  <c r="AB45" i="36"/>
  <c r="H46" i="36"/>
  <c r="AB46" i="36"/>
  <c r="H48" i="36"/>
  <c r="AB48" i="36"/>
  <c r="H49" i="36"/>
  <c r="AB49" i="36"/>
  <c r="H50" i="36"/>
  <c r="AB50" i="36"/>
  <c r="H51" i="36"/>
  <c r="AB51" i="36"/>
  <c r="H52" i="36"/>
  <c r="AB52" i="36"/>
  <c r="H54" i="36"/>
  <c r="AB54" i="36"/>
  <c r="H55" i="36"/>
  <c r="AB55" i="36"/>
  <c r="H56" i="36"/>
  <c r="AB56" i="36"/>
  <c r="H57" i="36"/>
  <c r="AB57" i="36"/>
  <c r="H58" i="36"/>
  <c r="AB58" i="36"/>
  <c r="H60" i="36"/>
  <c r="AB60" i="36"/>
  <c r="H61" i="36"/>
  <c r="AB61" i="36"/>
  <c r="H62" i="36"/>
  <c r="AB62" i="36"/>
  <c r="H63" i="36"/>
  <c r="AB63" i="36"/>
  <c r="H64" i="36"/>
  <c r="AB64" i="36"/>
  <c r="H66" i="36"/>
  <c r="AB66" i="36"/>
  <c r="H67" i="36"/>
  <c r="AB67" i="36"/>
  <c r="H68" i="36"/>
  <c r="AB68" i="36"/>
  <c r="AB10" i="36" l="1"/>
  <c r="H10" i="36"/>
  <c r="B13" i="11"/>
  <c r="B14" i="11"/>
  <c r="B15" i="11"/>
  <c r="B16" i="11"/>
  <c r="B17" i="11"/>
  <c r="B18" i="11"/>
  <c r="B19" i="11"/>
  <c r="J23" i="12" s="1"/>
  <c r="B20" i="11"/>
  <c r="J24" i="12" s="1"/>
  <c r="B21" i="11"/>
  <c r="B22" i="11"/>
  <c r="B23" i="11"/>
  <c r="J27" i="12" s="1"/>
  <c r="B24" i="11"/>
  <c r="H40" i="5" l="1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2" i="3" l="1"/>
  <c r="I52" i="3"/>
  <c r="J52" i="3"/>
  <c r="K52" i="3"/>
  <c r="G40" i="4" l="1"/>
  <c r="H40" i="4"/>
  <c r="I40" i="4"/>
  <c r="J50" i="3" l="1"/>
  <c r="H50" i="3" l="1"/>
  <c r="I50" i="3"/>
  <c r="K50" i="3"/>
  <c r="B11" i="5" l="1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C11" i="28" l="1"/>
  <c r="D11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R11" i="28"/>
  <c r="S11" i="28"/>
  <c r="U24" i="11" l="1"/>
  <c r="M28" i="12" s="1"/>
  <c r="U23" i="11"/>
  <c r="M27" i="12" s="1"/>
  <c r="U22" i="11"/>
  <c r="M26" i="12" s="1"/>
  <c r="U21" i="11"/>
  <c r="M25" i="12" s="1"/>
  <c r="U20" i="11"/>
  <c r="M24" i="12" s="1"/>
  <c r="U19" i="11"/>
  <c r="M23" i="12" s="1"/>
  <c r="U18" i="11"/>
  <c r="M22" i="12" s="1"/>
  <c r="U17" i="11"/>
  <c r="M21" i="12" s="1"/>
  <c r="U16" i="11"/>
  <c r="M20" i="12" s="1"/>
  <c r="U15" i="11"/>
  <c r="M19" i="12" s="1"/>
  <c r="U14" i="11"/>
  <c r="M18" i="12" s="1"/>
  <c r="F15" i="12"/>
  <c r="J28" i="12"/>
  <c r="J26" i="12"/>
  <c r="J25" i="12"/>
  <c r="J22" i="12"/>
  <c r="J21" i="12"/>
  <c r="J20" i="12"/>
  <c r="J19" i="12"/>
  <c r="J18" i="12"/>
  <c r="J10" i="29" l="1"/>
  <c r="G10" i="27"/>
  <c r="G9" i="27"/>
  <c r="L28" i="12" l="1"/>
  <c r="I28" i="12"/>
  <c r="H28" i="12"/>
  <c r="L27" i="12"/>
  <c r="H27" i="12"/>
  <c r="L26" i="12"/>
  <c r="I26" i="12"/>
  <c r="H26" i="12"/>
  <c r="L25" i="12"/>
  <c r="I25" i="12"/>
  <c r="H25" i="12"/>
  <c r="L24" i="12"/>
  <c r="I24" i="12"/>
  <c r="H24" i="12"/>
  <c r="L23" i="12"/>
  <c r="I23" i="12"/>
  <c r="H23" i="12"/>
  <c r="L22" i="12"/>
  <c r="I22" i="12"/>
  <c r="H22" i="12"/>
  <c r="L21" i="12"/>
  <c r="I21" i="12"/>
  <c r="H21" i="12"/>
  <c r="L20" i="12"/>
  <c r="I20" i="12"/>
  <c r="H20" i="12"/>
  <c r="L19" i="12"/>
  <c r="H19" i="12"/>
  <c r="L18" i="12"/>
  <c r="I18" i="12"/>
  <c r="H18" i="12"/>
  <c r="N15" i="12"/>
  <c r="G15" i="12"/>
  <c r="E15" i="12"/>
  <c r="D15" i="12"/>
  <c r="C15" i="12"/>
  <c r="O25" i="12" l="1"/>
  <c r="P25" i="12" s="1"/>
  <c r="O23" i="12"/>
  <c r="P23" i="12" s="1"/>
  <c r="O21" i="12"/>
  <c r="P21" i="12" s="1"/>
  <c r="O18" i="12"/>
  <c r="P18" i="12" s="1"/>
  <c r="O20" i="12"/>
  <c r="P20" i="12" s="1"/>
  <c r="O22" i="12"/>
  <c r="P22" i="12" s="1"/>
  <c r="O24" i="12"/>
  <c r="P24" i="12" s="1"/>
  <c r="O26" i="12"/>
  <c r="P26" i="12" s="1"/>
  <c r="O28" i="12"/>
  <c r="P28" i="12" s="1"/>
  <c r="H15" i="12"/>
  <c r="B35" i="5" l="1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I56" i="4" l="1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I41" i="4"/>
  <c r="H41" i="4"/>
  <c r="G41" i="4"/>
  <c r="G57" i="4"/>
  <c r="D8" i="5"/>
  <c r="C8" i="5"/>
  <c r="G42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57" i="5"/>
  <c r="G43" i="5"/>
  <c r="G45" i="5"/>
  <c r="G46" i="5"/>
  <c r="G49" i="5"/>
  <c r="G50" i="5"/>
  <c r="G10" i="5"/>
  <c r="G11" i="5"/>
  <c r="G12" i="5"/>
  <c r="G13" i="5"/>
  <c r="G14" i="5"/>
  <c r="G41" i="5"/>
  <c r="H57" i="4"/>
  <c r="I57" i="4"/>
  <c r="G51" i="5"/>
  <c r="G47" i="5"/>
  <c r="G48" i="5"/>
  <c r="G44" i="5"/>
  <c r="G40" i="5"/>
  <c r="B8" i="5" l="1"/>
  <c r="I61" i="4"/>
  <c r="I65" i="4" s="1"/>
  <c r="G52" i="5"/>
  <c r="G60" i="5" s="1"/>
  <c r="I59" i="4"/>
  <c r="I63" i="4" s="1"/>
  <c r="H59" i="4"/>
  <c r="H63" i="4" s="1"/>
  <c r="I60" i="4"/>
  <c r="G56" i="5"/>
  <c r="G55" i="5"/>
  <c r="H61" i="5"/>
  <c r="H65" i="5" s="1"/>
  <c r="I61" i="5"/>
  <c r="I65" i="5" s="1"/>
  <c r="G54" i="5"/>
  <c r="G53" i="5"/>
  <c r="I60" i="5"/>
  <c r="I59" i="5"/>
  <c r="H61" i="4"/>
  <c r="H65" i="4" s="1"/>
  <c r="G59" i="5"/>
  <c r="G63" i="5" s="1"/>
  <c r="G61" i="4"/>
  <c r="G65" i="4" s="1"/>
  <c r="G60" i="4"/>
  <c r="G59" i="4"/>
  <c r="G63" i="4" s="1"/>
  <c r="H60" i="5"/>
  <c r="H59" i="5"/>
  <c r="H60" i="4"/>
  <c r="I63" i="5" l="1"/>
  <c r="I66" i="5"/>
  <c r="H66" i="5"/>
  <c r="H63" i="5"/>
  <c r="G66" i="5"/>
  <c r="H69" i="4"/>
  <c r="H68" i="4"/>
  <c r="H64" i="4"/>
  <c r="G67" i="4"/>
  <c r="G68" i="4"/>
  <c r="G64" i="4"/>
  <c r="I67" i="4"/>
  <c r="I64" i="4"/>
  <c r="I66" i="4"/>
  <c r="G69" i="4"/>
  <c r="G66" i="4"/>
  <c r="I69" i="4"/>
  <c r="I68" i="4"/>
  <c r="H66" i="4"/>
  <c r="H69" i="5"/>
  <c r="I67" i="5"/>
  <c r="G61" i="5"/>
  <c r="G69" i="5" s="1"/>
  <c r="H67" i="5"/>
  <c r="I69" i="5"/>
  <c r="I64" i="5"/>
  <c r="I68" i="5"/>
  <c r="H64" i="5"/>
  <c r="H67" i="4"/>
  <c r="G64" i="5"/>
  <c r="H68" i="5"/>
  <c r="G67" i="5" l="1"/>
  <c r="G68" i="5"/>
  <c r="G65" i="5"/>
  <c r="I27" i="12"/>
  <c r="O27" i="12" s="1"/>
  <c r="P27" i="12" s="1"/>
  <c r="J17" i="12" l="1"/>
  <c r="U13" i="11"/>
  <c r="M17" i="12" s="1"/>
  <c r="L17" i="12" l="1"/>
  <c r="L15" i="12" s="1"/>
  <c r="M15" i="12"/>
  <c r="I17" i="12"/>
  <c r="O17" i="12" s="1"/>
  <c r="P17" i="12" s="1"/>
  <c r="J15" i="12"/>
  <c r="I19" i="12"/>
  <c r="I15" i="12" l="1"/>
  <c r="O19" i="12"/>
  <c r="K15" i="12"/>
  <c r="O15" i="12" l="1"/>
  <c r="P19" i="12"/>
  <c r="P15" i="12" s="1"/>
  <c r="B13" i="28"/>
  <c r="S13" i="28" s="1"/>
</calcChain>
</file>

<file path=xl/sharedStrings.xml><?xml version="1.0" encoding="utf-8"?>
<sst xmlns="http://schemas.openxmlformats.org/spreadsheetml/2006/main" count="1810" uniqueCount="1194">
  <si>
    <t xml:space="preserve">  ０</t>
    <phoneticPr fontId="2"/>
  </si>
  <si>
    <t>五</t>
    <rPh sb="0" eb="1">
      <t>ゴ</t>
    </rPh>
    <phoneticPr fontId="2"/>
  </si>
  <si>
    <t>総数</t>
    <rPh sb="0" eb="2">
      <t>ソウスウ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</si>
  <si>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</si>
  <si>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</si>
  <si>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常 　住 　人 　口</t>
    <rPh sb="0" eb="1">
      <t>ツネ</t>
    </rPh>
    <rPh sb="3" eb="4">
      <t>ジュウ</t>
    </rPh>
    <rPh sb="6" eb="7">
      <t>ヒト</t>
    </rPh>
    <rPh sb="9" eb="10">
      <t>クチ</t>
    </rPh>
    <phoneticPr fontId="2"/>
  </si>
  <si>
    <t>流　　　　　　　入</t>
    <rPh sb="0" eb="1">
      <t>リュウ</t>
    </rPh>
    <rPh sb="8" eb="9">
      <t>イ</t>
    </rPh>
    <phoneticPr fontId="2"/>
  </si>
  <si>
    <t>総　数</t>
    <rPh sb="0" eb="1">
      <t>フサ</t>
    </rPh>
    <rPh sb="2" eb="3">
      <t>カズ</t>
    </rPh>
    <phoneticPr fontId="2"/>
  </si>
  <si>
    <t>流　　　　　　　出</t>
    <rPh sb="0" eb="1">
      <t>リュウ</t>
    </rPh>
    <rPh sb="8" eb="9">
      <t>デ</t>
    </rPh>
    <phoneticPr fontId="2"/>
  </si>
  <si>
    <t>流 入 超 過 数</t>
    <rPh sb="0" eb="1">
      <t>リュウ</t>
    </rPh>
    <rPh sb="2" eb="3">
      <t>イ</t>
    </rPh>
    <rPh sb="4" eb="5">
      <t>チョウ</t>
    </rPh>
    <rPh sb="6" eb="7">
      <t>カ</t>
    </rPh>
    <rPh sb="8" eb="9">
      <t>スウ</t>
    </rPh>
    <phoneticPr fontId="2"/>
  </si>
  <si>
    <t>昼　　間　　人　　口</t>
    <rPh sb="0" eb="1">
      <t>ヒル</t>
    </rPh>
    <rPh sb="3" eb="4">
      <t>アイダ</t>
    </rPh>
    <rPh sb="6" eb="7">
      <t>ヒト</t>
    </rPh>
    <rPh sb="9" eb="10">
      <t>クチ</t>
    </rPh>
    <phoneticPr fontId="2"/>
  </si>
  <si>
    <t xml:space="preserve">              -</t>
    <phoneticPr fontId="2"/>
  </si>
  <si>
    <t>０～　４歳</t>
    <rPh sb="4" eb="5">
      <t>サイ</t>
    </rPh>
    <phoneticPr fontId="2"/>
  </si>
  <si>
    <t>５～　９歳</t>
    <rPh sb="4" eb="5">
      <t>サイ</t>
    </rPh>
    <phoneticPr fontId="2"/>
  </si>
  <si>
    <t>矢の平４丁目</t>
  </si>
  <si>
    <t>桜馬場１丁目</t>
  </si>
  <si>
    <t>桜馬場２丁目</t>
  </si>
  <si>
    <t>伊良林１丁目</t>
  </si>
  <si>
    <t>伊良林２丁目</t>
  </si>
  <si>
    <t>伊良林３丁目</t>
  </si>
  <si>
    <t>西山台１丁目</t>
  </si>
  <si>
    <t>西山台２丁目</t>
  </si>
  <si>
    <t>界１丁目</t>
  </si>
  <si>
    <t>界２丁目</t>
  </si>
  <si>
    <t>かき道１丁目</t>
  </si>
  <si>
    <t>かき道２丁目</t>
  </si>
  <si>
    <t>かき道３丁目</t>
  </si>
  <si>
    <t>かき道４丁目</t>
  </si>
  <si>
    <t>上小島１丁目</t>
  </si>
  <si>
    <t>かき道５丁目</t>
  </si>
  <si>
    <t>上小島２丁目</t>
  </si>
  <si>
    <t>かき道６丁目</t>
  </si>
  <si>
    <t>上小島３丁目</t>
  </si>
  <si>
    <t>上小島５丁目</t>
  </si>
  <si>
    <t>つつじが丘１丁目</t>
  </si>
  <si>
    <t>つつじが丘２丁目</t>
  </si>
  <si>
    <t>つつじが丘３丁目</t>
  </si>
  <si>
    <t>つつじが丘４丁目</t>
  </si>
  <si>
    <t>つつじが丘５丁目</t>
  </si>
  <si>
    <t>高城台１丁目</t>
  </si>
  <si>
    <t>高城台２丁目</t>
  </si>
  <si>
    <t>三重田町</t>
  </si>
  <si>
    <t>竹の久保町</t>
  </si>
  <si>
    <t>鳴見台１丁目</t>
  </si>
  <si>
    <t>平戸小屋町</t>
  </si>
  <si>
    <t>多以良町</t>
  </si>
  <si>
    <t>さくらの里３丁目</t>
  </si>
  <si>
    <t>永田町</t>
  </si>
  <si>
    <t>上黒崎町</t>
  </si>
  <si>
    <t>下黒崎町</t>
  </si>
  <si>
    <t>西出津町</t>
  </si>
  <si>
    <t>東出津町</t>
  </si>
  <si>
    <t>新牧野町</t>
  </si>
  <si>
    <t>赤首町</t>
  </si>
  <si>
    <t>神浦扇山町</t>
  </si>
  <si>
    <t>神浦北大中尾町</t>
  </si>
  <si>
    <t>神浦上大中尾町</t>
  </si>
  <si>
    <t>神浦下大中尾町</t>
  </si>
  <si>
    <t>木鉢町１丁目</t>
  </si>
  <si>
    <t>神浦丸尾町</t>
  </si>
  <si>
    <t>木鉢町２丁目</t>
  </si>
  <si>
    <t>神浦江川町</t>
  </si>
  <si>
    <t>神浦上道徳町</t>
  </si>
  <si>
    <t>神ノ島町１丁目</t>
  </si>
  <si>
    <t>神浦下道徳町</t>
  </si>
  <si>
    <t>神ノ島町２丁目</t>
  </si>
  <si>
    <t>神浦口福町</t>
  </si>
  <si>
    <t>神ノ島町３丁目</t>
  </si>
  <si>
    <t>神浦向町</t>
  </si>
  <si>
    <t>みなと坂１丁目</t>
  </si>
  <si>
    <t>神浦夏井町</t>
  </si>
  <si>
    <t>みなと坂２丁目</t>
  </si>
  <si>
    <t>上大野町</t>
  </si>
  <si>
    <t>下大野町</t>
  </si>
  <si>
    <t>池島町</t>
  </si>
  <si>
    <t>福田本町</t>
  </si>
  <si>
    <t>園田町</t>
  </si>
  <si>
    <t>牧野町</t>
  </si>
  <si>
    <t>式見町</t>
  </si>
  <si>
    <t>四杖町</t>
  </si>
  <si>
    <t>相川町</t>
  </si>
  <si>
    <t>見崎町</t>
  </si>
  <si>
    <t>中小島１丁目</t>
  </si>
  <si>
    <t>平山台１丁目</t>
  </si>
  <si>
    <t>平山台２丁目</t>
  </si>
  <si>
    <t>深堀町１丁目</t>
  </si>
  <si>
    <t>深堀町２丁目</t>
  </si>
  <si>
    <t>深堀町３丁目</t>
  </si>
  <si>
    <t>深堀町４丁目</t>
  </si>
  <si>
    <t>深堀町５丁目</t>
  </si>
  <si>
    <t>深堀町６丁目</t>
  </si>
  <si>
    <t>東琴平１丁目</t>
  </si>
  <si>
    <t>東琴平２丁目</t>
  </si>
  <si>
    <t>伊王島町１丁目</t>
  </si>
  <si>
    <t>伊王島町２丁目</t>
  </si>
  <si>
    <t>上戸町１丁目</t>
  </si>
  <si>
    <t>上戸町２丁目</t>
  </si>
  <si>
    <t>上戸町３丁目</t>
  </si>
  <si>
    <t>上戸町４丁目</t>
  </si>
  <si>
    <t>新戸町１丁目</t>
  </si>
  <si>
    <t>新戸町２丁目</t>
  </si>
  <si>
    <t>新戸町３丁目</t>
  </si>
  <si>
    <t>新小が倉１丁目</t>
  </si>
  <si>
    <t>新小が倉２丁目</t>
  </si>
  <si>
    <t>小ケ倉町１丁目</t>
  </si>
  <si>
    <t>小ケ倉町２丁目</t>
  </si>
  <si>
    <t>小ケ倉町３丁目</t>
  </si>
  <si>
    <t>女の都１丁目</t>
  </si>
  <si>
    <t>女の都２丁目</t>
  </si>
  <si>
    <t>女の都３丁目</t>
  </si>
  <si>
    <t>女の都４丁目</t>
  </si>
  <si>
    <t>坂本１丁目</t>
  </si>
  <si>
    <t>坂本２丁目</t>
  </si>
  <si>
    <t>坂本３丁目</t>
  </si>
  <si>
    <t>江平１丁目</t>
  </si>
  <si>
    <t>江平２丁目</t>
  </si>
  <si>
    <t>江平３丁目</t>
  </si>
  <si>
    <t>赤迫１丁目</t>
  </si>
  <si>
    <t>赤迫２丁目</t>
  </si>
  <si>
    <t>赤迫３丁目</t>
  </si>
  <si>
    <t>男</t>
    <rPh sb="0" eb="1">
      <t>オトコ</t>
    </rPh>
    <phoneticPr fontId="2"/>
  </si>
  <si>
    <t>女</t>
    <rPh sb="0" eb="1">
      <t>オンナ</t>
    </rPh>
    <phoneticPr fontId="2"/>
  </si>
  <si>
    <t>昭和２５年</t>
    <rPh sb="0" eb="1">
      <t>ショウ</t>
    </rPh>
    <rPh sb="1" eb="2">
      <t>ワ</t>
    </rPh>
    <rPh sb="4" eb="5">
      <t>ネン</t>
    </rPh>
    <phoneticPr fontId="2"/>
  </si>
  <si>
    <t>国調＝１００</t>
    <rPh sb="0" eb="1">
      <t>クニ</t>
    </rPh>
    <rPh sb="1" eb="2">
      <t>チョウ</t>
    </rPh>
    <phoneticPr fontId="2"/>
  </si>
  <si>
    <t>（女）＝１００</t>
    <rPh sb="1" eb="2">
      <t>オンナ</t>
    </rPh>
    <phoneticPr fontId="2"/>
  </si>
  <si>
    <t>（k㎡当り）</t>
    <rPh sb="3" eb="4">
      <t>ア</t>
    </rPh>
    <phoneticPr fontId="2"/>
  </si>
  <si>
    <t>年　　　　　　　　次</t>
    <rPh sb="0" eb="1">
      <t>トシ</t>
    </rPh>
    <rPh sb="9" eb="10">
      <t>ツギ</t>
    </rPh>
    <phoneticPr fontId="2"/>
  </si>
  <si>
    <t>面　　　　　積</t>
    <rPh sb="0" eb="1">
      <t>メン</t>
    </rPh>
    <rPh sb="6" eb="7">
      <t>セキ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</si>
  <si>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</si>
  <si>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　　　　　　　　　口</t>
    <rPh sb="0" eb="1">
      <t>ヒト</t>
    </rPh>
    <rPh sb="13" eb="14">
      <t>クチ</t>
    </rPh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</si>
  <si>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</si>
  <si>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増　加　数</t>
    <rPh sb="0" eb="1">
      <t>ゾウ</t>
    </rPh>
    <rPh sb="2" eb="3">
      <t>クワ</t>
    </rPh>
    <rPh sb="4" eb="5">
      <t>カズ</t>
    </rPh>
    <phoneticPr fontId="2"/>
  </si>
  <si>
    <t>性　　　　比</t>
    <rPh sb="0" eb="1">
      <t>セイ</t>
    </rPh>
    <rPh sb="5" eb="6">
      <t>ヒ</t>
    </rPh>
    <phoneticPr fontId="2"/>
  </si>
  <si>
    <t>人 口 密 度</t>
    <rPh sb="0" eb="1">
      <t>ヒト</t>
    </rPh>
    <rPh sb="2" eb="3">
      <t>クチ</t>
    </rPh>
    <rPh sb="4" eb="5">
      <t>ミツ</t>
    </rPh>
    <rPh sb="6" eb="7">
      <t>タビ</t>
    </rPh>
    <phoneticPr fontId="2"/>
  </si>
  <si>
    <t>人 口 指 数</t>
    <rPh sb="0" eb="1">
      <t>ヒト</t>
    </rPh>
    <rPh sb="2" eb="3">
      <t>クチ</t>
    </rPh>
    <rPh sb="4" eb="5">
      <t>ユビ</t>
    </rPh>
    <rPh sb="6" eb="7">
      <t>カズ</t>
    </rPh>
    <phoneticPr fontId="2"/>
  </si>
  <si>
    <t>総　　　数</t>
    <rPh sb="0" eb="1">
      <t>フサ</t>
    </rPh>
    <rPh sb="4" eb="5">
      <t>カズ</t>
    </rPh>
    <phoneticPr fontId="2"/>
  </si>
  <si>
    <t>明治　　２２年</t>
    <rPh sb="0" eb="2">
      <t>メイジ</t>
    </rPh>
    <rPh sb="6" eb="7">
      <t>ネン</t>
    </rPh>
    <phoneticPr fontId="2"/>
  </si>
  <si>
    <t>　　　　　２３年</t>
    <rPh sb="7" eb="8">
      <t>ネン</t>
    </rPh>
    <phoneticPr fontId="2"/>
  </si>
  <si>
    <t>　　　　　２４年</t>
    <rPh sb="7" eb="8">
      <t>ネン</t>
    </rPh>
    <phoneticPr fontId="2"/>
  </si>
  <si>
    <t>　　　　　２５年</t>
    <rPh sb="7" eb="8">
      <t>ネン</t>
    </rPh>
    <phoneticPr fontId="2"/>
  </si>
  <si>
    <t>　　　　　２６年</t>
    <rPh sb="7" eb="8">
      <t>ネン</t>
    </rPh>
    <phoneticPr fontId="2"/>
  </si>
  <si>
    <t>　　　　　２７年</t>
    <rPh sb="7" eb="8">
      <t>ネン</t>
    </rPh>
    <phoneticPr fontId="2"/>
  </si>
  <si>
    <t>　　　　　２８年</t>
    <rPh sb="7" eb="8">
      <t>ネン</t>
    </rPh>
    <phoneticPr fontId="2"/>
  </si>
  <si>
    <t>　　　　　２９年</t>
    <rPh sb="5" eb="8">
      <t>ニ９ネン</t>
    </rPh>
    <phoneticPr fontId="2"/>
  </si>
  <si>
    <t>　　　　　３０年</t>
    <rPh sb="7" eb="8">
      <t>ネン</t>
    </rPh>
    <phoneticPr fontId="2"/>
  </si>
  <si>
    <t>　　　　　３１年</t>
    <rPh sb="7" eb="8">
      <t>ネン</t>
    </rPh>
    <phoneticPr fontId="2"/>
  </si>
  <si>
    <t>　　　　　３２年</t>
    <rPh sb="7" eb="8">
      <t>ネン</t>
    </rPh>
    <phoneticPr fontId="2"/>
  </si>
  <si>
    <t>　　　　　３３年</t>
    <rPh sb="7" eb="8">
      <t>ネン</t>
    </rPh>
    <phoneticPr fontId="2"/>
  </si>
  <si>
    <t>　　　　　３４年</t>
    <rPh sb="7" eb="8">
      <t>ネン</t>
    </rPh>
    <phoneticPr fontId="2"/>
  </si>
  <si>
    <t>　　　　　３５年</t>
    <rPh sb="7" eb="8">
      <t>ネン</t>
    </rPh>
    <phoneticPr fontId="2"/>
  </si>
  <si>
    <t>　　　　　３６年</t>
    <rPh sb="7" eb="8">
      <t>ネン</t>
    </rPh>
    <phoneticPr fontId="2"/>
  </si>
  <si>
    <t>　　　　　３７年</t>
    <rPh sb="7" eb="8">
      <t>ネン</t>
    </rPh>
    <phoneticPr fontId="2"/>
  </si>
  <si>
    <t>　　　　　３８年</t>
    <rPh sb="7" eb="8">
      <t>ネン</t>
    </rPh>
    <phoneticPr fontId="2"/>
  </si>
  <si>
    <t>　　　　　３９年</t>
    <rPh sb="7" eb="8">
      <t>ネン</t>
    </rPh>
    <phoneticPr fontId="2"/>
  </si>
  <si>
    <t>　　　　　４０年</t>
    <rPh sb="7" eb="8">
      <t>ネン</t>
    </rPh>
    <phoneticPr fontId="2"/>
  </si>
  <si>
    <t>　　　　　４１年</t>
    <rPh sb="7" eb="8">
      <t>ネン</t>
    </rPh>
    <phoneticPr fontId="2"/>
  </si>
  <si>
    <t>　　　　　４２年</t>
    <rPh sb="7" eb="8">
      <t>ネン</t>
    </rPh>
    <phoneticPr fontId="2"/>
  </si>
  <si>
    <t>　　　　　４３年</t>
    <rPh sb="7" eb="8">
      <t>ネン</t>
    </rPh>
    <phoneticPr fontId="2"/>
  </si>
  <si>
    <t>　　　　　４４年</t>
    <rPh sb="7" eb="8">
      <t>ネン</t>
    </rPh>
    <phoneticPr fontId="2"/>
  </si>
  <si>
    <t>　　　　　　２年</t>
    <rPh sb="7" eb="8">
      <t>ネン</t>
    </rPh>
    <phoneticPr fontId="2"/>
  </si>
  <si>
    <t>　　　　　　３年</t>
    <rPh sb="7" eb="8">
      <t>ネン</t>
    </rPh>
    <phoneticPr fontId="2"/>
  </si>
  <si>
    <t>　　　　　　４年</t>
    <rPh sb="7" eb="8">
      <t>ネン</t>
    </rPh>
    <phoneticPr fontId="2"/>
  </si>
  <si>
    <t>　　　　　　５年</t>
    <rPh sb="7" eb="8">
      <t>ネン</t>
    </rPh>
    <phoneticPr fontId="2"/>
  </si>
  <si>
    <t>　　　　　　６年</t>
    <rPh sb="7" eb="8">
      <t>ネン</t>
    </rPh>
    <phoneticPr fontId="2"/>
  </si>
  <si>
    <t>　　　　　　７年</t>
    <rPh sb="7" eb="8">
      <t>ネン</t>
    </rPh>
    <phoneticPr fontId="2"/>
  </si>
  <si>
    <t>　　　　　　８年</t>
    <rPh sb="7" eb="8">
      <t>ネン</t>
    </rPh>
    <phoneticPr fontId="2"/>
  </si>
  <si>
    <t>　　　　　　９年</t>
    <rPh sb="7" eb="8">
      <t>ネン</t>
    </rPh>
    <phoneticPr fontId="2"/>
  </si>
  <si>
    <t>　　　　　１０年</t>
    <rPh sb="7" eb="8">
      <t>ネン</t>
    </rPh>
    <phoneticPr fontId="2"/>
  </si>
  <si>
    <t>馬</t>
    <rPh sb="0" eb="1">
      <t>ウマ</t>
    </rPh>
    <phoneticPr fontId="2"/>
  </si>
  <si>
    <t>（推）</t>
    <rPh sb="1" eb="2">
      <t>スイ</t>
    </rPh>
    <phoneticPr fontId="2"/>
  </si>
  <si>
    <t>Ⅱ　　　人　　　　　　　　　　　　口</t>
    <rPh sb="4" eb="5">
      <t>ヒト</t>
    </rPh>
    <rPh sb="17" eb="18">
      <t>クチ</t>
    </rPh>
    <phoneticPr fontId="2"/>
  </si>
  <si>
    <t>　　　　　１９年</t>
    <rPh sb="7" eb="8">
      <t>ネン</t>
    </rPh>
    <phoneticPr fontId="2"/>
  </si>
  <si>
    <t>　　　　　２０年</t>
    <rPh sb="7" eb="8">
      <t>ネン</t>
    </rPh>
    <phoneticPr fontId="2"/>
  </si>
  <si>
    <t>　　　　　２１年</t>
    <rPh sb="7" eb="8">
      <t>ネン</t>
    </rPh>
    <phoneticPr fontId="2"/>
  </si>
  <si>
    <t>　　　　　２２年</t>
    <rPh sb="7" eb="8">
      <t>ネン</t>
    </rPh>
    <phoneticPr fontId="2"/>
  </si>
  <si>
    <t>　　　　　２９年</t>
    <rPh sb="7" eb="8">
      <t>ネン</t>
    </rPh>
    <phoneticPr fontId="2"/>
  </si>
  <si>
    <t>　　　　　４６年</t>
    <rPh sb="7" eb="8">
      <t>ネン</t>
    </rPh>
    <phoneticPr fontId="2"/>
  </si>
  <si>
    <t>　　　　　４７年</t>
    <rPh sb="7" eb="8">
      <t>ネン</t>
    </rPh>
    <phoneticPr fontId="2"/>
  </si>
  <si>
    <t>　　　　　４８年</t>
    <rPh sb="7" eb="8">
      <t>ネン</t>
    </rPh>
    <phoneticPr fontId="2"/>
  </si>
  <si>
    <t>　　　　　４９年</t>
    <rPh sb="7" eb="8">
      <t>ネン</t>
    </rPh>
    <phoneticPr fontId="2"/>
  </si>
  <si>
    <t>　　　　　５１年</t>
    <rPh sb="7" eb="8">
      <t>ネン</t>
    </rPh>
    <phoneticPr fontId="2"/>
  </si>
  <si>
    <t>　　　　　５２年</t>
    <rPh sb="7" eb="8">
      <t>ネン</t>
    </rPh>
    <phoneticPr fontId="2"/>
  </si>
  <si>
    <t>　　　　　５３年</t>
    <rPh sb="7" eb="8">
      <t>ネン</t>
    </rPh>
    <phoneticPr fontId="2"/>
  </si>
  <si>
    <t>　　　　　５４年</t>
    <rPh sb="7" eb="8">
      <t>ネン</t>
    </rPh>
    <phoneticPr fontId="2"/>
  </si>
  <si>
    <t>　　　　　５７年</t>
    <rPh sb="7" eb="8">
      <t>ネン</t>
    </rPh>
    <phoneticPr fontId="2"/>
  </si>
  <si>
    <t>　　　　　５８年</t>
    <rPh sb="7" eb="8">
      <t>ネン</t>
    </rPh>
    <phoneticPr fontId="2"/>
  </si>
  <si>
    <t>　　　　　５９年</t>
    <rPh sb="7" eb="8">
      <t>ネン</t>
    </rPh>
    <phoneticPr fontId="2"/>
  </si>
  <si>
    <t>　　　　　６１年</t>
    <rPh sb="7" eb="8">
      <t>ネン</t>
    </rPh>
    <phoneticPr fontId="2"/>
  </si>
  <si>
    <t>　　　　　６２年</t>
    <rPh sb="7" eb="8">
      <t>ネン</t>
    </rPh>
    <phoneticPr fontId="2"/>
  </si>
  <si>
    <t>　　　　　６３年</t>
    <rPh sb="7" eb="8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</si>
  <si>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</si>
  <si>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</si>
  <si>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</si>
  <si>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</si>
  <si>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</si>
  <si>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</si>
  <si>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</si>
  <si>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</si>
  <si>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</si>
  <si>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</si>
  <si>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</si>
  <si>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</si>
  <si>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</si>
  <si>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</si>
  <si>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</si>
  <si>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</si>
  <si>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</si>
  <si>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</si>
  <si>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</si>
  <si>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</si>
  <si>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</si>
  <si>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</si>
  <si>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</si>
  <si>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</si>
  <si>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</si>
  <si>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</si>
  <si>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</si>
  <si>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</si>
  <si>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</si>
  <si>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</si>
  <si>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</si>
  <si>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</si>
  <si>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</si>
  <si>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</si>
  <si>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</si>
  <si>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</si>
  <si>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</si>
  <si>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</si>
  <si>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</si>
  <si>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</si>
  <si>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</si>
  <si>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</si>
  <si>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</si>
  <si>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</si>
  <si>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</si>
  <si>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</si>
  <si>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国外</t>
    <rPh sb="0" eb="2">
      <t>コクガイ</t>
    </rPh>
    <phoneticPr fontId="2"/>
  </si>
  <si>
    <t>不明</t>
    <rPh sb="0" eb="2">
      <t>フメイ</t>
    </rPh>
    <phoneticPr fontId="2"/>
  </si>
  <si>
    <t>雲</t>
    <rPh sb="0" eb="1">
      <t>クモ</t>
    </rPh>
    <phoneticPr fontId="2"/>
  </si>
  <si>
    <t>仙</t>
    <rPh sb="0" eb="1">
      <t>セン</t>
    </rPh>
    <phoneticPr fontId="2"/>
  </si>
  <si>
    <t>海</t>
    <rPh sb="0" eb="1">
      <t>ウミ</t>
    </rPh>
    <phoneticPr fontId="2"/>
  </si>
  <si>
    <t>…</t>
    <phoneticPr fontId="2"/>
  </si>
  <si>
    <t>５５</t>
  </si>
  <si>
    <t>５６</t>
  </si>
  <si>
    <t>８５歳 以上</t>
    <rPh sb="2" eb="3">
      <t>サイ</t>
    </rPh>
    <rPh sb="4" eb="6">
      <t>イジョウ</t>
    </rPh>
    <phoneticPr fontId="2"/>
  </si>
  <si>
    <t xml:space="preserve">  １</t>
  </si>
  <si>
    <t xml:space="preserve">  ２</t>
  </si>
  <si>
    <t xml:space="preserve">  ３</t>
  </si>
  <si>
    <t xml:space="preserve">  ４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</si>
  <si>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</si>
  <si>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</si>
  <si>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</si>
  <si>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</si>
  <si>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</si>
  <si>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１５歳 未満</t>
    <rPh sb="2" eb="3">
      <t>サイ</t>
    </rPh>
    <rPh sb="4" eb="6">
      <t>ミマン</t>
    </rPh>
    <phoneticPr fontId="2"/>
  </si>
  <si>
    <t>人　　　　　　　　　　　　　口</t>
    <rPh sb="0" eb="1">
      <t>ヒト</t>
    </rPh>
    <rPh sb="14" eb="15">
      <t>クチ</t>
    </rPh>
    <phoneticPr fontId="2"/>
  </si>
  <si>
    <t>総　　　　　数</t>
    <rPh sb="0" eb="1">
      <t>フサ</t>
    </rPh>
    <rPh sb="6" eb="7">
      <t>カズ</t>
    </rPh>
    <phoneticPr fontId="2"/>
  </si>
  <si>
    <t>総数（全年齢）</t>
    <rPh sb="0" eb="2">
      <t>ソウスウ</t>
    </rPh>
    <rPh sb="3" eb="4">
      <t>ゼン</t>
    </rPh>
    <rPh sb="4" eb="6">
      <t>ネンレイ</t>
    </rPh>
    <phoneticPr fontId="2"/>
  </si>
  <si>
    <t>不　　　　詳</t>
    <rPh sb="0" eb="1">
      <t>フ</t>
    </rPh>
    <rPh sb="5" eb="6">
      <t>ツマビ</t>
    </rPh>
    <phoneticPr fontId="2"/>
  </si>
  <si>
    <t>（再掲）</t>
    <rPh sb="1" eb="2">
      <t>サイ</t>
    </rPh>
    <rPh sb="2" eb="3">
      <t>ケイ</t>
    </rPh>
    <phoneticPr fontId="2"/>
  </si>
  <si>
    <t>１０～１４歳</t>
    <rPh sb="5" eb="6">
      <t>サイ</t>
    </rPh>
    <phoneticPr fontId="2"/>
  </si>
  <si>
    <t>１５～１９歳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</si>
  <si>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</si>
  <si>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</si>
  <si>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</si>
  <si>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</si>
  <si>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</si>
  <si>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</si>
  <si>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</si>
  <si>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</si>
  <si>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</si>
  <si>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</si>
  <si>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７０～７４歳</t>
    <rPh sb="5" eb="6">
      <t>サイ</t>
    </rPh>
    <phoneticPr fontId="2"/>
  </si>
  <si>
    <t>７５～７９歳</t>
    <rPh sb="5" eb="6">
      <t>サイ</t>
    </rPh>
    <phoneticPr fontId="2"/>
  </si>
  <si>
    <t>８０～８４歳</t>
    <rPh sb="5" eb="6">
      <t>サイ</t>
    </rPh>
    <phoneticPr fontId="2"/>
  </si>
  <si>
    <t>１５～６４歳</t>
    <rPh sb="5" eb="6">
      <t>サイ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</si>
  <si>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</si>
  <si>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転　　　　　　　　　　入</t>
    <rPh sb="0" eb="1">
      <t>テン</t>
    </rPh>
    <rPh sb="11" eb="12">
      <t>ハイ</t>
    </rPh>
    <phoneticPr fontId="2"/>
  </si>
  <si>
    <t>年　　　　月</t>
    <rPh sb="0" eb="1">
      <t>ネン</t>
    </rPh>
    <rPh sb="5" eb="6">
      <t>ツキ</t>
    </rPh>
    <phoneticPr fontId="2"/>
  </si>
  <si>
    <t>（単位　　人）</t>
    <rPh sb="1" eb="3">
      <t>タンイ</t>
    </rPh>
    <rPh sb="5" eb="6">
      <t>ヒト</t>
    </rPh>
    <phoneticPr fontId="2"/>
  </si>
  <si>
    <t>　　　　（単位　　人）</t>
    <rPh sb="5" eb="7">
      <t>タンイ</t>
    </rPh>
    <rPh sb="9" eb="10">
      <t>ヒト</t>
    </rPh>
    <phoneticPr fontId="2"/>
  </si>
  <si>
    <t>計</t>
    <rPh sb="0" eb="1">
      <t>ケイ</t>
    </rPh>
    <phoneticPr fontId="2"/>
  </si>
  <si>
    <t>総　　　　　　　数</t>
    <rPh sb="0" eb="1">
      <t>フサ</t>
    </rPh>
    <rPh sb="8" eb="9">
      <t>カズ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</si>
  <si>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</si>
  <si>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</si>
  <si>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県　　　内</t>
    <rPh sb="0" eb="1">
      <t>ケン</t>
    </rPh>
    <rPh sb="4" eb="5">
      <t>ウチ</t>
    </rPh>
    <phoneticPr fontId="2"/>
  </si>
  <si>
    <t>自　　　　　　然　　　　　　動　　　　　　態</t>
    <rPh sb="0" eb="1">
      <t>ジ</t>
    </rPh>
    <rPh sb="7" eb="8">
      <t>ゼン</t>
    </rPh>
    <rPh sb="14" eb="15">
      <t>ドウ</t>
    </rPh>
    <rPh sb="21" eb="22">
      <t>タイ</t>
    </rPh>
    <phoneticPr fontId="2"/>
  </si>
  <si>
    <t>総</t>
    <rPh sb="0" eb="1">
      <t>ソウ</t>
    </rPh>
    <phoneticPr fontId="2"/>
  </si>
  <si>
    <t>数</t>
    <rPh sb="0" eb="1">
      <t>カズ</t>
    </rPh>
    <phoneticPr fontId="2"/>
  </si>
  <si>
    <t>佐</t>
    <rPh sb="0" eb="1">
      <t>サ</t>
    </rPh>
    <phoneticPr fontId="2"/>
  </si>
  <si>
    <t>世</t>
    <rPh sb="0" eb="1">
      <t>セ</t>
    </rPh>
    <phoneticPr fontId="2"/>
  </si>
  <si>
    <t>保</t>
    <rPh sb="0" eb="1">
      <t>タモツ</t>
    </rPh>
    <phoneticPr fontId="2"/>
  </si>
  <si>
    <t>島</t>
    <rPh sb="0" eb="1">
      <t>シマ</t>
    </rPh>
    <phoneticPr fontId="2"/>
  </si>
  <si>
    <t>原</t>
    <rPh sb="0" eb="1">
      <t>ハラ</t>
    </rPh>
    <phoneticPr fontId="2"/>
  </si>
  <si>
    <t>諌</t>
    <rPh sb="0" eb="1">
      <t>イサ</t>
    </rPh>
    <phoneticPr fontId="2"/>
  </si>
  <si>
    <t>早</t>
    <rPh sb="0" eb="1">
      <t>ハヤ</t>
    </rPh>
    <phoneticPr fontId="2"/>
  </si>
  <si>
    <t>大</t>
    <rPh sb="0" eb="1">
      <t>オオ</t>
    </rPh>
    <phoneticPr fontId="2"/>
  </si>
  <si>
    <t>村</t>
    <rPh sb="0" eb="1">
      <t>ムラ</t>
    </rPh>
    <phoneticPr fontId="2"/>
  </si>
  <si>
    <t>平</t>
    <rPh sb="0" eb="1">
      <t>ヒラ</t>
    </rPh>
    <phoneticPr fontId="2"/>
  </si>
  <si>
    <t>戸</t>
    <rPh sb="0" eb="1">
      <t>ト</t>
    </rPh>
    <phoneticPr fontId="2"/>
  </si>
  <si>
    <t>松</t>
    <rPh sb="0" eb="1">
      <t>マツ</t>
    </rPh>
    <phoneticPr fontId="2"/>
  </si>
  <si>
    <t>浦</t>
    <rPh sb="0" eb="1">
      <t>ウラ</t>
    </rPh>
    <phoneticPr fontId="2"/>
  </si>
  <si>
    <t>西</t>
    <rPh sb="0" eb="1">
      <t>ニシ</t>
    </rPh>
    <phoneticPr fontId="2"/>
  </si>
  <si>
    <t>彼</t>
  </si>
  <si>
    <t>彼</t>
    <rPh sb="0" eb="1">
      <t>カレ</t>
    </rPh>
    <phoneticPr fontId="2"/>
  </si>
  <si>
    <t>杵</t>
  </si>
  <si>
    <t>杵</t>
    <rPh sb="0" eb="1">
      <t>キネ</t>
    </rPh>
    <phoneticPr fontId="2"/>
  </si>
  <si>
    <t>東</t>
    <rPh sb="0" eb="1">
      <t>ヒガシ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</si>
  <si>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</si>
  <si>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</si>
  <si>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壱</t>
    <rPh sb="0" eb="1">
      <t>１</t>
    </rPh>
    <phoneticPr fontId="2"/>
  </si>
  <si>
    <t>岐</t>
    <rPh sb="0" eb="1">
      <t>チマタ</t>
    </rPh>
    <phoneticPr fontId="2"/>
  </si>
  <si>
    <t>対</t>
    <rPh sb="0" eb="1">
      <t>タイ</t>
    </rPh>
    <phoneticPr fontId="2"/>
  </si>
  <si>
    <t>転　　　　　　　　　　出</t>
    <rPh sb="0" eb="1">
      <t>テン</t>
    </rPh>
    <rPh sb="11" eb="12">
      <t>デ</t>
    </rPh>
    <phoneticPr fontId="2"/>
  </si>
  <si>
    <t>県　　　外</t>
    <rPh sb="0" eb="1">
      <t>ケン</t>
    </rPh>
    <rPh sb="4" eb="5">
      <t>ソト</t>
    </rPh>
    <phoneticPr fontId="2"/>
  </si>
  <si>
    <t>転　　　　　　　　　　　　</t>
    <rPh sb="0" eb="1">
      <t>テン</t>
    </rPh>
    <phoneticPr fontId="2"/>
  </si>
  <si>
    <t>　　　　　　　　　　　　入</t>
    <rPh sb="12" eb="13">
      <t>ニュウ</t>
    </rPh>
    <phoneticPr fontId="2"/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</si>
  <si>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</si>
  <si>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</si>
  <si>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</si>
  <si>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</si>
  <si>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</si>
  <si>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</si>
  <si>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</si>
  <si>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</si>
  <si>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</si>
  <si>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</si>
  <si>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</si>
  <si>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</si>
  <si>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</si>
  <si>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</si>
  <si>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</si>
  <si>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</si>
  <si>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</si>
  <si>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</si>
  <si>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</si>
  <si>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</si>
  <si>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</si>
  <si>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</si>
  <si>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</si>
  <si>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</si>
  <si>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</si>
  <si>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</si>
  <si>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</si>
  <si>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</si>
  <si>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</si>
  <si>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</si>
  <si>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</si>
  <si>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</si>
  <si>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</si>
  <si>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</si>
  <si>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</si>
  <si>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</si>
  <si>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</si>
  <si>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</si>
  <si>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</si>
  <si>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　　　本表は、市制施行以来の本市の人口推移を各年別に示したものである。</t>
    <rPh sb="3" eb="4">
      <t>ホン</t>
    </rPh>
    <rPh sb="4" eb="5">
      <t>ヒョウ</t>
    </rPh>
    <rPh sb="7" eb="9">
      <t>シセイ</t>
    </rPh>
    <rPh sb="9" eb="11">
      <t>シコウ</t>
    </rPh>
    <rPh sb="11" eb="13">
      <t>イライ</t>
    </rPh>
    <rPh sb="14" eb="15">
      <t>ホン</t>
    </rPh>
    <rPh sb="15" eb="16">
      <t>シ</t>
    </rPh>
    <rPh sb="17" eb="19">
      <t>ジンコウ</t>
    </rPh>
    <rPh sb="19" eb="21">
      <t>スイイ</t>
    </rPh>
    <rPh sb="22" eb="23">
      <t>カク</t>
    </rPh>
    <rPh sb="23" eb="25">
      <t>ネンベツ</t>
    </rPh>
    <rPh sb="26" eb="27">
      <t>シメ</t>
    </rPh>
    <phoneticPr fontId="2"/>
  </si>
  <si>
    <t>４９</t>
  </si>
  <si>
    <t>５０</t>
  </si>
  <si>
    <t>５１</t>
  </si>
  <si>
    <t>５２</t>
  </si>
  <si>
    <t>５３</t>
  </si>
  <si>
    <t>５４</t>
  </si>
  <si>
    <t>５７</t>
  </si>
  <si>
    <t>５８</t>
  </si>
  <si>
    <t>５９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</si>
  <si>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</si>
  <si>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</si>
  <si>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</si>
  <si>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</si>
  <si>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</si>
  <si>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</si>
  <si>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</si>
  <si>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</si>
  <si>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</si>
  <si>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</si>
  <si>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</si>
  <si>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</si>
  <si>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</si>
  <si>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</si>
  <si>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</si>
  <si>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</si>
  <si>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</si>
  <si>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</si>
  <si>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</si>
  <si>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</si>
  <si>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</si>
  <si>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</si>
  <si>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</si>
  <si>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</si>
  <si>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（単位　　人）</t>
    <rPh sb="1" eb="3">
      <t>タンイ</t>
    </rPh>
    <rPh sb="5" eb="6">
      <t>ニン</t>
    </rPh>
    <phoneticPr fontId="2"/>
  </si>
  <si>
    <t>年少人口指数</t>
    <rPh sb="0" eb="1">
      <t>トシ</t>
    </rPh>
    <rPh sb="1" eb="2">
      <t>ショウ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</si>
  <si>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老年人口指数</t>
    <rPh sb="0" eb="1">
      <t>ロウ</t>
    </rPh>
    <rPh sb="1" eb="2">
      <t>トシ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</si>
  <si>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従属人口指数</t>
    <rPh sb="0" eb="1">
      <t>ジュウ</t>
    </rPh>
    <rPh sb="1" eb="2">
      <t>ゾク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</si>
  <si>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老年化指数</t>
    <rPh sb="0" eb="1">
      <t>ロウ</t>
    </rPh>
    <rPh sb="1" eb="2">
      <t>トシ</t>
    </rPh>
    <rPh sb="2" eb="3">
      <t>カ</t>
    </rPh>
    <rPh sb="3" eb="4">
      <t>ユビ</t>
    </rPh>
    <rPh sb="4" eb="5">
      <t>カズ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</si>
  <si>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</si>
  <si>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</si>
  <si>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</si>
  <si>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</si>
  <si>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</si>
  <si>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</si>
  <si>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</si>
  <si>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</si>
  <si>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</si>
  <si>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</si>
  <si>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人　　　口</t>
    <rPh sb="0" eb="1">
      <t>ヒト</t>
    </rPh>
    <rPh sb="4" eb="5">
      <t>クチ</t>
    </rPh>
    <phoneticPr fontId="2"/>
  </si>
  <si>
    <t>６５歳 以上</t>
    <rPh sb="2" eb="3">
      <t>サイ</t>
    </rPh>
    <rPh sb="4" eb="6">
      <t>イジョウ</t>
    </rPh>
    <phoneticPr fontId="2"/>
  </si>
  <si>
    <t>世帯数</t>
  </si>
  <si>
    <t/>
  </si>
  <si>
    <t>うち
15歳未満</t>
  </si>
  <si>
    <t>うち
65歳以上</t>
  </si>
  <si>
    <t>男</t>
  </si>
  <si>
    <t>女</t>
  </si>
  <si>
    <t>一般
世帯</t>
  </si>
  <si>
    <t>施設等
の世帯</t>
  </si>
  <si>
    <t>非線引きの区域</t>
    <rPh sb="0" eb="1">
      <t>ヒ</t>
    </rPh>
    <phoneticPr fontId="9"/>
  </si>
  <si>
    <t xml:space="preserve"> </t>
  </si>
  <si>
    <t>年　齢</t>
    <rPh sb="0" eb="1">
      <t>トシ</t>
    </rPh>
    <rPh sb="2" eb="3">
      <t>ヨワイ</t>
    </rPh>
    <phoneticPr fontId="2"/>
  </si>
  <si>
    <t>年　　齢</t>
    <rPh sb="0" eb="1">
      <t>トシ</t>
    </rPh>
    <rPh sb="3" eb="4">
      <t>ヨワイ</t>
    </rPh>
    <phoneticPr fontId="2"/>
  </si>
  <si>
    <t>増　　　減</t>
    <rPh sb="0" eb="1">
      <t>ゾウ</t>
    </rPh>
    <rPh sb="4" eb="5">
      <t>ヘ</t>
    </rPh>
    <phoneticPr fontId="2"/>
  </si>
  <si>
    <t>増　　　減</t>
    <rPh sb="0" eb="1">
      <t>ゾウ</t>
    </rPh>
    <rPh sb="4" eb="5">
      <t>ゲン</t>
    </rPh>
    <phoneticPr fontId="2"/>
  </si>
  <si>
    <t>平成　   元年</t>
    <rPh sb="0" eb="2">
      <t>ヘイセイ</t>
    </rPh>
    <rPh sb="6" eb="8">
      <t>ガンネン</t>
    </rPh>
    <phoneticPr fontId="2"/>
  </si>
  <si>
    <t>年　　月</t>
    <rPh sb="0" eb="1">
      <t>ネン</t>
    </rPh>
    <rPh sb="3" eb="4">
      <t>ツキ</t>
    </rPh>
    <phoneticPr fontId="2"/>
  </si>
  <si>
    <t xml:space="preserve">              -</t>
    <phoneticPr fontId="2"/>
  </si>
  <si>
    <t>　　  　　　…</t>
    <phoneticPr fontId="2"/>
  </si>
  <si>
    <t>　　　  　　…</t>
    <phoneticPr fontId="2"/>
  </si>
  <si>
    <t xml:space="preserve">             …</t>
    <phoneticPr fontId="2"/>
  </si>
  <si>
    <t>　　　    　…</t>
    <phoneticPr fontId="2"/>
  </si>
  <si>
    <t>　　　　    …</t>
    <phoneticPr fontId="2"/>
  </si>
  <si>
    <t>　　　　  　…</t>
    <phoneticPr fontId="2"/>
  </si>
  <si>
    <t xml:space="preserve">   △24,906</t>
    <phoneticPr fontId="2"/>
  </si>
  <si>
    <t xml:space="preserve">              -</t>
    <phoneticPr fontId="2"/>
  </si>
  <si>
    <t xml:space="preserve">   △42,500</t>
    <phoneticPr fontId="2"/>
  </si>
  <si>
    <t xml:space="preserve">   △17,056</t>
    <phoneticPr fontId="2"/>
  </si>
  <si>
    <t xml:space="preserve">  ０</t>
    <phoneticPr fontId="2"/>
  </si>
  <si>
    <t>６０</t>
    <phoneticPr fontId="2"/>
  </si>
  <si>
    <t>(単位　　k㎡、世帯、人）</t>
    <rPh sb="1" eb="3">
      <t>タンイ</t>
    </rPh>
    <rPh sb="8" eb="10">
      <t>セタイ</t>
    </rPh>
    <rPh sb="11" eb="12">
      <t>ヒト</t>
    </rPh>
    <phoneticPr fontId="2"/>
  </si>
  <si>
    <t>人　　口</t>
    <phoneticPr fontId="9"/>
  </si>
  <si>
    <t xml:space="preserve">世帯人員 </t>
    <phoneticPr fontId="9"/>
  </si>
  <si>
    <t>総数</t>
    <phoneticPr fontId="9"/>
  </si>
  <si>
    <t>都市計画区域</t>
    <phoneticPr fontId="9"/>
  </si>
  <si>
    <t>Ⅰ</t>
    <phoneticPr fontId="9"/>
  </si>
  <si>
    <t>市街化区域</t>
    <phoneticPr fontId="9"/>
  </si>
  <si>
    <t>工業区域</t>
    <phoneticPr fontId="9"/>
  </si>
  <si>
    <t>工業Ａ区域</t>
    <phoneticPr fontId="9"/>
  </si>
  <si>
    <t xml:space="preserve">工業専用地域    </t>
    <phoneticPr fontId="9"/>
  </si>
  <si>
    <t xml:space="preserve">工業専用地域とその他    </t>
    <phoneticPr fontId="9"/>
  </si>
  <si>
    <t xml:space="preserve">工業地域    </t>
    <phoneticPr fontId="9"/>
  </si>
  <si>
    <t xml:space="preserve">工業地域とその他    </t>
    <phoneticPr fontId="9"/>
  </si>
  <si>
    <t>工業Ｂ区域</t>
    <phoneticPr fontId="9"/>
  </si>
  <si>
    <t xml:space="preserve">準工業地域    </t>
    <phoneticPr fontId="9"/>
  </si>
  <si>
    <t xml:space="preserve">準工業地域とその他    </t>
    <phoneticPr fontId="9"/>
  </si>
  <si>
    <t>商業区域</t>
    <phoneticPr fontId="9"/>
  </si>
  <si>
    <t>商業Ａ区域</t>
    <phoneticPr fontId="9"/>
  </si>
  <si>
    <t xml:space="preserve">商業地域    </t>
    <phoneticPr fontId="9"/>
  </si>
  <si>
    <t xml:space="preserve">商業地域とその他    </t>
    <phoneticPr fontId="9"/>
  </si>
  <si>
    <t>商業Ｂ区域</t>
    <phoneticPr fontId="9"/>
  </si>
  <si>
    <t xml:space="preserve">近隣商業地域    </t>
    <phoneticPr fontId="9"/>
  </si>
  <si>
    <t xml:space="preserve">近隣商業地域とその他    </t>
    <phoneticPr fontId="9"/>
  </si>
  <si>
    <t xml:space="preserve">住居区域     </t>
    <phoneticPr fontId="9"/>
  </si>
  <si>
    <t>住居地域</t>
    <phoneticPr fontId="9"/>
  </si>
  <si>
    <t xml:space="preserve">準住居地域    </t>
    <phoneticPr fontId="9"/>
  </si>
  <si>
    <t xml:space="preserve">第2種住居地域    </t>
    <phoneticPr fontId="9"/>
  </si>
  <si>
    <t xml:space="preserve">第1種住居地域    </t>
    <phoneticPr fontId="9"/>
  </si>
  <si>
    <t xml:space="preserve">住居地域混合    </t>
    <phoneticPr fontId="9"/>
  </si>
  <si>
    <t xml:space="preserve">住居地域とその他    </t>
    <phoneticPr fontId="9"/>
  </si>
  <si>
    <t xml:space="preserve">中高層住居専用地域 </t>
    <phoneticPr fontId="9"/>
  </si>
  <si>
    <t xml:space="preserve">中高層住居専用地域とその他    </t>
    <phoneticPr fontId="9"/>
  </si>
  <si>
    <t xml:space="preserve">低層住居専用地域 </t>
    <phoneticPr fontId="9"/>
  </si>
  <si>
    <t>Ⅱ</t>
    <phoneticPr fontId="9"/>
  </si>
  <si>
    <t xml:space="preserve">市街化調整区域    </t>
    <phoneticPr fontId="9"/>
  </si>
  <si>
    <t>Ⅲ</t>
    <phoneticPr fontId="9"/>
  </si>
  <si>
    <t>都市計画区域以外の区域</t>
    <phoneticPr fontId="9"/>
  </si>
  <si>
    <t>(単位　　人）</t>
    <rPh sb="1" eb="3">
      <t>タンイ</t>
    </rPh>
    <rPh sb="5" eb="6">
      <t>ニン</t>
    </rPh>
    <phoneticPr fontId="2"/>
  </si>
  <si>
    <t>総数</t>
  </si>
  <si>
    <t>矢の平１丁目</t>
  </si>
  <si>
    <t>矢の平２丁目</t>
  </si>
  <si>
    <t>矢の平３丁目</t>
  </si>
  <si>
    <t>鳴見台２丁目</t>
  </si>
  <si>
    <t>中小島２丁目</t>
  </si>
  <si>
    <t>田上１丁目</t>
  </si>
  <si>
    <t>田上２丁目</t>
  </si>
  <si>
    <t>田上３丁目</t>
  </si>
  <si>
    <t>田上４丁目</t>
  </si>
  <si>
    <t>５　　人　口　の　推　移　（Ⅰ）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</si>
  <si>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（Ⅱ）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</si>
  <si>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（Ⅲ）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</si>
  <si>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９　　婚　姻　・　離　婚　数</t>
    <rPh sb="3" eb="4">
      <t>コン</t>
    </rPh>
    <rPh sb="5" eb="6">
      <t>イン</t>
    </rPh>
    <rPh sb="9" eb="10">
      <t>ハナレ</t>
    </rPh>
    <rPh sb="11" eb="12">
      <t>コン</t>
    </rPh>
    <rPh sb="13" eb="14">
      <t>カズ</t>
    </rPh>
    <phoneticPr fontId="2"/>
  </si>
  <si>
    <t>８　　住民基本台帳に基づく年齢別、男女別人口</t>
    <rPh sb="3" eb="5">
      <t>ジュウミン</t>
    </rPh>
    <rPh sb="5" eb="7">
      <t>キホン</t>
    </rPh>
    <rPh sb="7" eb="9">
      <t>ダイチョウ</t>
    </rPh>
    <rPh sb="10" eb="11">
      <t>モト</t>
    </rPh>
    <rPh sb="13" eb="15">
      <t>ネンレイ</t>
    </rPh>
    <rPh sb="15" eb="16">
      <t>ベツ</t>
    </rPh>
    <rPh sb="17" eb="19">
      <t>ダンジョ</t>
    </rPh>
    <rPh sb="19" eb="20">
      <t>ベツ</t>
    </rPh>
    <rPh sb="20" eb="22">
      <t>ジンコウ</t>
    </rPh>
    <phoneticPr fontId="2"/>
  </si>
  <si>
    <t>（単位　　件）</t>
  </si>
  <si>
    <t>婚姻</t>
  </si>
  <si>
    <t>離婚</t>
  </si>
  <si>
    <t>カナダ</t>
  </si>
  <si>
    <t>（単位　　人）</t>
  </si>
  <si>
    <t>（438,635）</t>
  </si>
  <si>
    <t>（457,754）</t>
  </si>
  <si>
    <t>（423,167）</t>
  </si>
  <si>
    <t>（442,903）</t>
  </si>
  <si>
    <t>（442,699）</t>
  </si>
  <si>
    <t>（457,390）</t>
  </si>
  <si>
    <t>　　　２２年</t>
    <rPh sb="5" eb="6">
      <t>ネン</t>
    </rPh>
    <phoneticPr fontId="2"/>
  </si>
  <si>
    <t>　　  　　１０年　</t>
    <rPh sb="8" eb="9">
      <t>ネン</t>
    </rPh>
    <phoneticPr fontId="2"/>
  </si>
  <si>
    <t>　       　４１年</t>
    <rPh sb="11" eb="12">
      <t>ネン</t>
    </rPh>
    <phoneticPr fontId="2"/>
  </si>
  <si>
    <t xml:space="preserve">  　　　　１８年</t>
    <rPh sb="8" eb="9">
      <t>ネン</t>
    </rPh>
    <phoneticPr fontId="2"/>
  </si>
  <si>
    <t>　　  　　１７年</t>
    <rPh sb="8" eb="9">
      <t>ネン</t>
    </rPh>
    <phoneticPr fontId="2"/>
  </si>
  <si>
    <t>　　  　　１６年</t>
    <rPh sb="8" eb="9">
      <t>ネン</t>
    </rPh>
    <phoneticPr fontId="2"/>
  </si>
  <si>
    <t>　　  　　１５年</t>
    <rPh sb="8" eb="9">
      <t>ネン</t>
    </rPh>
    <phoneticPr fontId="2"/>
  </si>
  <si>
    <t>　  　　　１４年</t>
    <rPh sb="8" eb="9">
      <t>ネン</t>
    </rPh>
    <phoneticPr fontId="2"/>
  </si>
  <si>
    <t xml:space="preserve">  　　　　１３年</t>
    <rPh sb="8" eb="9">
      <t>ネン</t>
    </rPh>
    <phoneticPr fontId="2"/>
  </si>
  <si>
    <t>　  　　　１２年</t>
    <rPh sb="8" eb="9">
      <t>ネン</t>
    </rPh>
    <phoneticPr fontId="2"/>
  </si>
  <si>
    <t>　　　  　  ９年</t>
    <rPh sb="9" eb="10">
      <t>ネン</t>
    </rPh>
    <phoneticPr fontId="2"/>
  </si>
  <si>
    <t>　　  　　　７年</t>
    <rPh sb="8" eb="9">
      <t>ネン</t>
    </rPh>
    <phoneticPr fontId="2"/>
  </si>
  <si>
    <t>　  　　　　６年</t>
    <rPh sb="8" eb="9">
      <t>ネン</t>
    </rPh>
    <phoneticPr fontId="2"/>
  </si>
  <si>
    <t xml:space="preserve">　　  　  　８年 </t>
    <rPh sb="9" eb="10">
      <t>ネン</t>
    </rPh>
    <phoneticPr fontId="2"/>
  </si>
  <si>
    <t>新戸町４丁目</t>
  </si>
  <si>
    <t>10～14歳</t>
    <rPh sb="5" eb="6">
      <t>サイ</t>
    </rPh>
    <phoneticPr fontId="6"/>
  </si>
  <si>
    <t>15～19歳</t>
    <rPh sb="5" eb="6">
      <t>サイ</t>
    </rPh>
    <phoneticPr fontId="6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</si>
  <si>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</si>
  <si>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</si>
  <si>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</si>
  <si>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</si>
  <si>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40～44歳</t>
    <rPh sb="5" eb="6">
      <t>サイ</t>
    </rPh>
    <phoneticPr fontId="6"/>
  </si>
  <si>
    <t>45～49歳</t>
    <rPh sb="5" eb="6">
      <t>サイ</t>
    </rPh>
    <phoneticPr fontId="6"/>
  </si>
  <si>
    <t>50～54歳</t>
    <rPh sb="5" eb="6">
      <t>サイ</t>
    </rPh>
    <phoneticPr fontId="6"/>
  </si>
  <si>
    <t>55～59歳</t>
    <rPh sb="5" eb="6">
      <t>サイ</t>
    </rPh>
    <phoneticPr fontId="6"/>
  </si>
  <si>
    <t>60～64歳</t>
    <rPh sb="5" eb="6">
      <t>サイ</t>
    </rPh>
    <phoneticPr fontId="6"/>
  </si>
  <si>
    <t>65～69歳</t>
    <rPh sb="5" eb="6">
      <t>サイ</t>
    </rPh>
    <phoneticPr fontId="6"/>
  </si>
  <si>
    <t>70～74歳</t>
    <rPh sb="5" eb="6">
      <t>サイ</t>
    </rPh>
    <phoneticPr fontId="6"/>
  </si>
  <si>
    <t>75～79歳</t>
    <rPh sb="5" eb="6">
      <t>サイ</t>
    </rPh>
    <phoneticPr fontId="6"/>
  </si>
  <si>
    <t>80～84歳</t>
    <rPh sb="5" eb="6">
      <t>サイ</t>
    </rPh>
    <phoneticPr fontId="6"/>
  </si>
  <si>
    <t>　　　１２年</t>
  </si>
  <si>
    <t>　　　１７年</t>
  </si>
  <si>
    <t>-</t>
  </si>
  <si>
    <t>　　　　　１３年</t>
  </si>
  <si>
    <t>　　　　　１４年</t>
  </si>
  <si>
    <t>　　　　　１５年</t>
  </si>
  <si>
    <t>　　　　　１６年</t>
  </si>
  <si>
    <t>　　　　　１８年</t>
  </si>
  <si>
    <t>　　　　　１９年</t>
  </si>
  <si>
    <t>　　　　　２０年</t>
  </si>
  <si>
    <t>　　　　　２１年</t>
  </si>
  <si>
    <t>　　　　　２３年</t>
  </si>
  <si>
    <t>　　　　　２４年</t>
  </si>
  <si>
    <t>　　　　　１１年</t>
    <rPh sb="7" eb="8">
      <t>ネン</t>
    </rPh>
    <phoneticPr fontId="2"/>
  </si>
  <si>
    <t>１１　　流　入　・　流　出　人　口</t>
    <rPh sb="4" eb="5">
      <t>ナガレ</t>
    </rPh>
    <rPh sb="6" eb="7">
      <t>イ</t>
    </rPh>
    <rPh sb="10" eb="11">
      <t>ナガレ</t>
    </rPh>
    <rPh sb="12" eb="13">
      <t>デ</t>
    </rPh>
    <rPh sb="14" eb="15">
      <t>ヒト</t>
    </rPh>
    <rPh sb="16" eb="17">
      <t>クチ</t>
    </rPh>
    <phoneticPr fontId="2"/>
  </si>
  <si>
    <t>不</t>
    <rPh sb="0" eb="1">
      <t>フ</t>
    </rPh>
    <phoneticPr fontId="2"/>
  </si>
  <si>
    <t>明</t>
    <rPh sb="0" eb="1">
      <t>メイ</t>
    </rPh>
    <phoneticPr fontId="2"/>
  </si>
  <si>
    <t>（注）２  ２０年１１月　１日</t>
    <rPh sb="8" eb="9">
      <t>ネン</t>
    </rPh>
    <rPh sb="11" eb="12">
      <t>ガツ</t>
    </rPh>
    <rPh sb="14" eb="15">
      <t>ニチ</t>
    </rPh>
    <phoneticPr fontId="2"/>
  </si>
  <si>
    <t>（注）２  １９年　２月２２日</t>
    <rPh sb="8" eb="9">
      <t>ネン</t>
    </rPh>
    <rPh sb="11" eb="12">
      <t>ガツ</t>
    </rPh>
    <rPh sb="14" eb="15">
      <t>ニチ</t>
    </rPh>
    <phoneticPr fontId="2"/>
  </si>
  <si>
    <t>（注）１    ９年１０月　１日</t>
    <rPh sb="9" eb="10">
      <t>ネン</t>
    </rPh>
    <rPh sb="12" eb="13">
      <t>ガツ</t>
    </rPh>
    <rPh sb="15" eb="16">
      <t>ニチ</t>
    </rPh>
    <phoneticPr fontId="2"/>
  </si>
  <si>
    <t>（注）１ １５年１０月　１日</t>
    <rPh sb="7" eb="8">
      <t>ネン</t>
    </rPh>
    <rPh sb="10" eb="11">
      <t>ガツ</t>
    </rPh>
    <rPh sb="13" eb="14">
      <t>ニチ</t>
    </rPh>
    <phoneticPr fontId="2"/>
  </si>
  <si>
    <t>（注）２  ２１年　４月２６日</t>
    <rPh sb="6" eb="9">
      <t>ニ１ネン</t>
    </rPh>
    <rPh sb="11" eb="12">
      <t>ガツ</t>
    </rPh>
    <rPh sb="14" eb="15">
      <t>ニチ</t>
    </rPh>
    <phoneticPr fontId="2"/>
  </si>
  <si>
    <t>（注）１  ２２年１０月　１日</t>
    <rPh sb="8" eb="9">
      <t>ネン</t>
    </rPh>
    <rPh sb="11" eb="12">
      <t>ガツ</t>
    </rPh>
    <rPh sb="14" eb="15">
      <t>ニチ</t>
    </rPh>
    <phoneticPr fontId="2"/>
  </si>
  <si>
    <t>（注）１  ２５年１０月　１日</t>
    <rPh sb="8" eb="9">
      <t>ネン</t>
    </rPh>
    <rPh sb="11" eb="12">
      <t>ガツ</t>
    </rPh>
    <rPh sb="14" eb="15">
      <t>ニチ</t>
    </rPh>
    <phoneticPr fontId="2"/>
  </si>
  <si>
    <t>（注）１  ３５年</t>
    <rPh sb="8" eb="9">
      <t>ネン</t>
    </rPh>
    <phoneticPr fontId="2"/>
  </si>
  <si>
    <t>（注）１  ４０年</t>
    <rPh sb="8" eb="9">
      <t>ネン</t>
    </rPh>
    <phoneticPr fontId="2"/>
  </si>
  <si>
    <t>（注）１  ４５年</t>
    <rPh sb="8" eb="9">
      <t>ネン</t>
    </rPh>
    <phoneticPr fontId="2"/>
  </si>
  <si>
    <t>（注）１  １７年</t>
    <phoneticPr fontId="2"/>
  </si>
  <si>
    <t>（注）１  １２年</t>
    <phoneticPr fontId="2"/>
  </si>
  <si>
    <t>（注）１  　７年</t>
    <rPh sb="8" eb="9">
      <t>ネン</t>
    </rPh>
    <phoneticPr fontId="2"/>
  </si>
  <si>
    <t>（注）１  ５５年</t>
    <rPh sb="8" eb="9">
      <t>ネン</t>
    </rPh>
    <phoneticPr fontId="2"/>
  </si>
  <si>
    <t>（注）１  ５０年</t>
    <rPh sb="8" eb="9">
      <t>ネン</t>
    </rPh>
    <phoneticPr fontId="2"/>
  </si>
  <si>
    <t>（注）１  ６０年</t>
    <rPh sb="8" eb="9">
      <t>ネン</t>
    </rPh>
    <phoneticPr fontId="2"/>
  </si>
  <si>
    <t>社　　　　　　会　　　　　　動　　　　　　態</t>
    <rPh sb="0" eb="1">
      <t>シャ</t>
    </rPh>
    <rPh sb="7" eb="8">
      <t>カイ</t>
    </rPh>
    <rPh sb="14" eb="15">
      <t>ドウ</t>
    </rPh>
    <rPh sb="21" eb="22">
      <t>タイ</t>
    </rPh>
    <phoneticPr fontId="2"/>
  </si>
  <si>
    <t>（注）１　　２年</t>
    <rPh sb="7" eb="8">
      <t>ネン</t>
    </rPh>
    <phoneticPr fontId="2"/>
  </si>
  <si>
    <t>（注）１  ３０年</t>
    <rPh sb="8" eb="9">
      <t>ネン</t>
    </rPh>
    <phoneticPr fontId="2"/>
  </si>
  <si>
    <t>（注）１  ２２年</t>
    <phoneticPr fontId="2"/>
  </si>
  <si>
    <t>（注）１  ２７年</t>
    <rPh sb="8" eb="9">
      <t>ネン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</si>
  <si>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</si>
  <si>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</si>
  <si>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</si>
  <si>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</si>
  <si>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</si>
  <si>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</si>
  <si>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</si>
  <si>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</si>
  <si>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</si>
  <si>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</si>
  <si>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</si>
  <si>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</si>
  <si>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中　国</t>
    <rPh sb="0" eb="1">
      <t>ナカ</t>
    </rPh>
    <rPh sb="2" eb="3">
      <t>クニ</t>
    </rPh>
    <phoneticPr fontId="2"/>
  </si>
  <si>
    <t>朝　鮮</t>
    <rPh sb="0" eb="1">
      <t>アサ</t>
    </rPh>
    <rPh sb="2" eb="3">
      <t>スクナ</t>
    </rPh>
    <phoneticPr fontId="2"/>
  </si>
  <si>
    <t>フィリ
ピン</t>
    <phoneticPr fontId="2"/>
  </si>
  <si>
    <t>米　国</t>
    <rPh sb="0" eb="1">
      <t>ベイ</t>
    </rPh>
    <rPh sb="2" eb="3">
      <t>クニ</t>
    </rPh>
    <phoneticPr fontId="2"/>
  </si>
  <si>
    <t>インド
ネシア</t>
    <phoneticPr fontId="2"/>
  </si>
  <si>
    <t>ベトナム</t>
    <phoneticPr fontId="2"/>
  </si>
  <si>
    <t>インド</t>
    <phoneticPr fontId="2"/>
  </si>
  <si>
    <t>タイ</t>
    <phoneticPr fontId="2"/>
  </si>
  <si>
    <t>英　国</t>
    <rPh sb="0" eb="1">
      <t>ヒデ</t>
    </rPh>
    <rPh sb="2" eb="3">
      <t>クニ</t>
    </rPh>
    <phoneticPr fontId="2"/>
  </si>
  <si>
    <t>ネパール</t>
    <phoneticPr fontId="2"/>
  </si>
  <si>
    <t>マレー
シア</t>
    <phoneticPr fontId="2"/>
  </si>
  <si>
    <t>ケニア</t>
    <phoneticPr fontId="2"/>
  </si>
  <si>
    <t>その他</t>
    <rPh sb="2" eb="3">
      <t>タ</t>
    </rPh>
    <phoneticPr fontId="2"/>
  </si>
  <si>
    <t>韓　国</t>
    <rPh sb="0" eb="1">
      <t>カン</t>
    </rPh>
    <rPh sb="2" eb="3">
      <t>クニ</t>
    </rPh>
    <phoneticPr fontId="2"/>
  </si>
  <si>
    <t>　　　　　　　　　　　　出</t>
    <rPh sb="12" eb="13">
      <t>シュツ</t>
    </rPh>
    <phoneticPr fontId="2"/>
  </si>
  <si>
    <t>県　　別</t>
    <rPh sb="0" eb="1">
      <t>ケン</t>
    </rPh>
    <rPh sb="3" eb="4">
      <t>ベツ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</si>
  <si>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</si>
  <si>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</si>
  <si>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</si>
  <si>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</si>
  <si>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</si>
  <si>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</si>
  <si>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</si>
  <si>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</si>
  <si>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</si>
  <si>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</si>
  <si>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</si>
  <si>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</si>
  <si>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　　総　　数</t>
    <rPh sb="2" eb="3">
      <t>フサ</t>
    </rPh>
    <rPh sb="5" eb="6">
      <t>カズ</t>
    </rPh>
    <phoneticPr fontId="2"/>
  </si>
  <si>
    <t>その４　　　県　内　・　県　外　別　、　年　齢　別　、　男　女　別　転　入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phoneticPr fontId="2"/>
  </si>
  <si>
    <t>その５　　　県　内　・　県　外　別　、　年　齢　別　、　男　女　別　転　出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rPh sb="36" eb="37">
      <t>シュツ</t>
    </rPh>
    <phoneticPr fontId="2"/>
  </si>
  <si>
    <t>県　内　か　ら　の　転　入</t>
    <rPh sb="0" eb="1">
      <t>ケン</t>
    </rPh>
    <rPh sb="2" eb="3">
      <t>ウチ</t>
    </rPh>
    <rPh sb="10" eb="11">
      <t>テン</t>
    </rPh>
    <rPh sb="12" eb="13">
      <t>イ</t>
    </rPh>
    <phoneticPr fontId="2"/>
  </si>
  <si>
    <t>県　外　か　ら　の　転　入</t>
    <rPh sb="0" eb="1">
      <t>ケン</t>
    </rPh>
    <rPh sb="2" eb="3">
      <t>ソト</t>
    </rPh>
    <rPh sb="10" eb="11">
      <t>テン</t>
    </rPh>
    <rPh sb="12" eb="13">
      <t>イ</t>
    </rPh>
    <phoneticPr fontId="2"/>
  </si>
  <si>
    <t>県　内　へ　の　転　出</t>
    <rPh sb="0" eb="1">
      <t>ケン</t>
    </rPh>
    <rPh sb="2" eb="3">
      <t>ウチ</t>
    </rPh>
    <rPh sb="8" eb="9">
      <t>テン</t>
    </rPh>
    <rPh sb="10" eb="11">
      <t>シュツ</t>
    </rPh>
    <phoneticPr fontId="2"/>
  </si>
  <si>
    <t>県　外　へ　の　転　出</t>
    <rPh sb="0" eb="1">
      <t>ケン</t>
    </rPh>
    <rPh sb="2" eb="3">
      <t>ソト</t>
    </rPh>
    <rPh sb="8" eb="9">
      <t>テン</t>
    </rPh>
    <rPh sb="10" eb="11">
      <t>シュツ</t>
    </rPh>
    <phoneticPr fontId="2"/>
  </si>
  <si>
    <t>総 数 
（全年齢）</t>
    <rPh sb="0" eb="1">
      <t>フサ</t>
    </rPh>
    <rPh sb="2" eb="3">
      <t>カズ</t>
    </rPh>
    <rPh sb="6" eb="7">
      <t>ゼン</t>
    </rPh>
    <rPh sb="7" eb="8">
      <t>トシ</t>
    </rPh>
    <rPh sb="8" eb="9">
      <t>ヨワイ</t>
    </rPh>
    <phoneticPr fontId="6"/>
  </si>
  <si>
    <t>総 数
（全年齢）</t>
    <rPh sb="0" eb="1">
      <t>フサ</t>
    </rPh>
    <rPh sb="2" eb="3">
      <t>カズ</t>
    </rPh>
    <rPh sb="5" eb="6">
      <t>ゼン</t>
    </rPh>
    <rPh sb="6" eb="7">
      <t>トシ</t>
    </rPh>
    <rPh sb="7" eb="8">
      <t>ヨワイ</t>
    </rPh>
    <phoneticPr fontId="4"/>
  </si>
  <si>
    <t>85歳以上</t>
    <rPh sb="2" eb="3">
      <t>サイ</t>
    </rPh>
    <rPh sb="3" eb="5">
      <t>イジョウ</t>
    </rPh>
    <phoneticPr fontId="6"/>
  </si>
  <si>
    <t>不　  詳</t>
    <rPh sb="0" eb="1">
      <t>フ</t>
    </rPh>
    <rPh sb="4" eb="5">
      <t>ツマビ</t>
    </rPh>
    <phoneticPr fontId="6"/>
  </si>
  <si>
    <t>（再掲）</t>
    <rPh sb="1" eb="2">
      <t>サイ</t>
    </rPh>
    <rPh sb="2" eb="3">
      <t>ケイ</t>
    </rPh>
    <phoneticPr fontId="6"/>
  </si>
  <si>
    <t>　0～ 4歳</t>
    <rPh sb="5" eb="6">
      <t>サイ</t>
    </rPh>
    <phoneticPr fontId="6"/>
  </si>
  <si>
    <t>　5～ 9歳</t>
    <rPh sb="5" eb="6">
      <t>サイ</t>
    </rPh>
    <phoneticPr fontId="6"/>
  </si>
  <si>
    <t>（単位　　人）</t>
    <phoneticPr fontId="2"/>
  </si>
  <si>
    <t xml:space="preserve"> （単位　　人）</t>
    <phoneticPr fontId="2"/>
  </si>
  <si>
    <t>年 月</t>
    <rPh sb="0" eb="1">
      <t>ネン</t>
    </rPh>
    <rPh sb="2" eb="3">
      <t>ツキ</t>
    </rPh>
    <phoneticPr fontId="2"/>
  </si>
  <si>
    <t>-</t>
    <phoneticPr fontId="2"/>
  </si>
  <si>
    <t>　　７　  都市計画の地域区分、男女別人口並びに世帯の種類別世帯数及び世帯人員</t>
    <phoneticPr fontId="9"/>
  </si>
  <si>
    <t>バングラ
デシュ</t>
    <phoneticPr fontId="2"/>
  </si>
  <si>
    <t>　　　本表は、人口動態調査による「人口動態調査票」により集計したものである。</t>
    <rPh sb="17" eb="19">
      <t>ジンコウ</t>
    </rPh>
    <rPh sb="19" eb="21">
      <t>ドウタイ</t>
    </rPh>
    <rPh sb="21" eb="23">
      <t>チョウサ</t>
    </rPh>
    <rPh sb="23" eb="24">
      <t>ヒョウ</t>
    </rPh>
    <rPh sb="28" eb="30">
      <t>シュウケイ</t>
    </rPh>
    <phoneticPr fontId="2"/>
  </si>
  <si>
    <t>　　　　　　　　　（１）面積は国土地理院発表の各年１０月１日現在のものである。    （２）世帯数、人口は各年１０月１日現在である。</t>
    <rPh sb="12" eb="14">
      <t>メンセキ</t>
    </rPh>
    <rPh sb="15" eb="17">
      <t>コクド</t>
    </rPh>
    <rPh sb="17" eb="19">
      <t>チリ</t>
    </rPh>
    <rPh sb="19" eb="20">
      <t>イン</t>
    </rPh>
    <rPh sb="20" eb="22">
      <t>ハッピョウ</t>
    </rPh>
    <rPh sb="23" eb="25">
      <t>カクネン</t>
    </rPh>
    <rPh sb="27" eb="28">
      <t>ガツ</t>
    </rPh>
    <rPh sb="29" eb="30">
      <t>ニチ</t>
    </rPh>
    <rPh sb="30" eb="32">
      <t>ゲンザイ</t>
    </rPh>
    <phoneticPr fontId="2"/>
  </si>
  <si>
    <t>１０　　外　国　人　人　口　　　</t>
    <rPh sb="4" eb="5">
      <t>ソト</t>
    </rPh>
    <rPh sb="6" eb="7">
      <t>クニ</t>
    </rPh>
    <rPh sb="8" eb="9">
      <t>ジン</t>
    </rPh>
    <phoneticPr fontId="2"/>
  </si>
  <si>
    <t>１２　　　　人　　　　　口　　　　</t>
    <rPh sb="6" eb="7">
      <t>ヒト</t>
    </rPh>
    <rPh sb="12" eb="13">
      <t>クチ</t>
    </rPh>
    <phoneticPr fontId="2"/>
  </si>
  <si>
    <t>　　　　異　　　　　動　　　　　（Ⅲ）</t>
    <rPh sb="4" eb="5">
      <t>イ</t>
    </rPh>
    <rPh sb="10" eb="11">
      <t>ドウ</t>
    </rPh>
    <phoneticPr fontId="2"/>
  </si>
  <si>
    <t>　　　　異　　　　　動　　　　　（Ⅱ）</t>
    <rPh sb="4" eb="5">
      <t>イ</t>
    </rPh>
    <rPh sb="10" eb="11">
      <t>ドウ</t>
    </rPh>
    <phoneticPr fontId="2"/>
  </si>
  <si>
    <t>　　　　異　　　　　動　　　　　（Ⅰ）</t>
    <rPh sb="4" eb="5">
      <t>イ</t>
    </rPh>
    <rPh sb="10" eb="11">
      <t>ドウ</t>
    </rPh>
    <phoneticPr fontId="2"/>
  </si>
  <si>
    <t>世　帯　数</t>
    <rPh sb="0" eb="1">
      <t>ヨ</t>
    </rPh>
    <rPh sb="2" eb="3">
      <t>タイ</t>
    </rPh>
    <rPh sb="4" eb="5">
      <t>スウ</t>
    </rPh>
    <phoneticPr fontId="2"/>
  </si>
  <si>
    <t>　　　人　　　口　　　異　　　動</t>
    <rPh sb="3" eb="4">
      <t>ヒト</t>
    </rPh>
    <rPh sb="7" eb="8">
      <t>クチ</t>
    </rPh>
    <rPh sb="11" eb="12">
      <t>イ</t>
    </rPh>
    <rPh sb="15" eb="16">
      <t>ドウ</t>
    </rPh>
    <phoneticPr fontId="2"/>
  </si>
  <si>
    <t>その１　　　動　　　態　　　別　　　</t>
    <rPh sb="6" eb="7">
      <t>ドウ</t>
    </rPh>
    <rPh sb="10" eb="11">
      <t>タイ</t>
    </rPh>
    <rPh sb="14" eb="15">
      <t>ベツ</t>
    </rPh>
    <phoneticPr fontId="2"/>
  </si>
  <si>
    <t>その２　　　県　　　内　　　</t>
    <rPh sb="6" eb="7">
      <t>ケン</t>
    </rPh>
    <rPh sb="10" eb="11">
      <t>ウチ</t>
    </rPh>
    <phoneticPr fontId="2"/>
  </si>
  <si>
    <t>　　　間　　　異　　　動　　　　　　</t>
    <rPh sb="3" eb="4">
      <t>カン</t>
    </rPh>
    <rPh sb="7" eb="8">
      <t>イ</t>
    </rPh>
    <rPh sb="11" eb="12">
      <t>ドウ</t>
    </rPh>
    <phoneticPr fontId="2"/>
  </si>
  <si>
    <t>その３　　　県　　　　外　　　　</t>
    <rPh sb="6" eb="7">
      <t>ケン</t>
    </rPh>
    <rPh sb="11" eb="12">
      <t>ソト</t>
    </rPh>
    <phoneticPr fontId="2"/>
  </si>
  <si>
    <t>　　　　間　　　　異　　　　動</t>
    <rPh sb="4" eb="5">
      <t>カン</t>
    </rPh>
    <rPh sb="9" eb="10">
      <t>イ</t>
    </rPh>
    <rPh sb="14" eb="15">
      <t>ドウ</t>
    </rPh>
    <phoneticPr fontId="2"/>
  </si>
  <si>
    <t>６　　国勢調査結果に基づく年齢別、男女別推計人口</t>
    <rPh sb="3" eb="5">
      <t>コクセイ</t>
    </rPh>
    <rPh sb="5" eb="7">
      <t>チョウサ</t>
    </rPh>
    <rPh sb="7" eb="9">
      <t>ケッカ</t>
    </rPh>
    <rPh sb="20" eb="22">
      <t>スイケイ</t>
    </rPh>
    <phoneticPr fontId="2"/>
  </si>
  <si>
    <t>２９年</t>
    <rPh sb="2" eb="3">
      <t>ネン</t>
    </rPh>
    <phoneticPr fontId="18"/>
  </si>
  <si>
    <t>平成２７年</t>
  </si>
  <si>
    <t>（443,766）</t>
  </si>
  <si>
    <t>（457,780）</t>
  </si>
  <si>
    <t>平成　７年</t>
    <rPh sb="0" eb="2">
      <t>ヘイセイ</t>
    </rPh>
    <phoneticPr fontId="2"/>
  </si>
  <si>
    <t>　　　２７年</t>
    <rPh sb="5" eb="6">
      <t>ネン</t>
    </rPh>
    <phoneticPr fontId="2"/>
  </si>
  <si>
    <t>（429,508）</t>
    <phoneticPr fontId="2"/>
  </si>
  <si>
    <t>（443,743）</t>
    <phoneticPr fontId="2"/>
  </si>
  <si>
    <t>資料　　総務省統計局（国勢調査結果）　　　　　（注）１．常住人口、昼間人口の（　　）書きは年齢不詳の者を含む数値である。</t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8" eb="30">
      <t>ジョウジュウ</t>
    </rPh>
    <rPh sb="30" eb="32">
      <t>ジンコウ</t>
    </rPh>
    <rPh sb="33" eb="35">
      <t>チュウカン</t>
    </rPh>
    <rPh sb="35" eb="37">
      <t>ジンコウ</t>
    </rPh>
    <rPh sb="42" eb="43">
      <t>カ</t>
    </rPh>
    <rPh sb="45" eb="47">
      <t>ネンレイ</t>
    </rPh>
    <rPh sb="47" eb="49">
      <t>フショウ</t>
    </rPh>
    <rPh sb="50" eb="51">
      <t>モノ</t>
    </rPh>
    <rPh sb="52" eb="53">
      <t>フク</t>
    </rPh>
    <rPh sb="54" eb="56">
      <t>スウチ</t>
    </rPh>
    <phoneticPr fontId="2"/>
  </si>
  <si>
    <t>年　　別</t>
    <rPh sb="0" eb="1">
      <t>トシ</t>
    </rPh>
    <rPh sb="3" eb="4">
      <t>ベツ</t>
    </rPh>
    <phoneticPr fontId="2"/>
  </si>
  <si>
    <t>　本表は、平成２７年１０月１日に実施された平成２７年国勢調査結果の長崎市分である。</t>
    <rPh sb="1" eb="2">
      <t>ホン</t>
    </rPh>
    <rPh sb="2" eb="3">
      <t>ヒョウ</t>
    </rPh>
    <rPh sb="5" eb="7">
      <t>ヘイセイ</t>
    </rPh>
    <rPh sb="9" eb="10">
      <t>ネン</t>
    </rPh>
    <rPh sb="12" eb="13">
      <t>ガツ</t>
    </rPh>
    <rPh sb="14" eb="15">
      <t>ニチ</t>
    </rPh>
    <rPh sb="16" eb="18">
      <t>ジッシ</t>
    </rPh>
    <rPh sb="21" eb="23">
      <t>ヘイセイ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5">
      <t>ナガサキ</t>
    </rPh>
    <rPh sb="35" eb="36">
      <t>シ</t>
    </rPh>
    <rPh sb="36" eb="37">
      <t>ブン</t>
    </rPh>
    <phoneticPr fontId="2"/>
  </si>
  <si>
    <t>資料　　総務省統計局（国勢調査結果）</t>
    <rPh sb="0" eb="2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phoneticPr fontId="2"/>
  </si>
  <si>
    <t xml:space="preserve">中高層住居専用地域混合    </t>
    <phoneticPr fontId="9"/>
  </si>
  <si>
    <t xml:space="preserve">第1種中高層住居専用地域    </t>
    <phoneticPr fontId="9"/>
  </si>
  <si>
    <t xml:space="preserve">第2種中高層住居専用地域    </t>
    <phoneticPr fontId="9"/>
  </si>
  <si>
    <t xml:space="preserve">第2種低層住居専用地域    </t>
    <phoneticPr fontId="9"/>
  </si>
  <si>
    <t xml:space="preserve">第1種低層住居専用地域    </t>
    <phoneticPr fontId="9"/>
  </si>
  <si>
    <t xml:space="preserve">低層住居専用地域混合    </t>
    <phoneticPr fontId="9"/>
  </si>
  <si>
    <t>資料　　市中央地域センター</t>
    <rPh sb="0" eb="2">
      <t>シリョウ</t>
    </rPh>
    <rPh sb="4" eb="5">
      <t>シ</t>
    </rPh>
    <rPh sb="5" eb="7">
      <t>チュウオウ</t>
    </rPh>
    <rPh sb="7" eb="9">
      <t>チイキ</t>
    </rPh>
    <phoneticPr fontId="2"/>
  </si>
  <si>
    <t>世帯数</t>
    <rPh sb="0" eb="3">
      <t>セタイスウ</t>
    </rPh>
    <phoneticPr fontId="2"/>
  </si>
  <si>
    <t>尾上町</t>
  </si>
  <si>
    <t>八千代町</t>
  </si>
  <si>
    <t>本河内１丁目</t>
  </si>
  <si>
    <t>御船蔵町</t>
  </si>
  <si>
    <t>本河内２丁目</t>
  </si>
  <si>
    <t>浜平１丁目</t>
  </si>
  <si>
    <t>本河内３丁目</t>
  </si>
  <si>
    <t>浜平２丁目</t>
  </si>
  <si>
    <t>本河内４丁目</t>
  </si>
  <si>
    <t>西坂町</t>
  </si>
  <si>
    <t>中町</t>
  </si>
  <si>
    <t>上町</t>
  </si>
  <si>
    <t>筑後町</t>
  </si>
  <si>
    <t>玉園町</t>
  </si>
  <si>
    <t>白木町</t>
  </si>
  <si>
    <t>八百屋町</t>
  </si>
  <si>
    <t>八つ尾町</t>
  </si>
  <si>
    <t>立山１丁目</t>
  </si>
  <si>
    <t>中川１丁目</t>
  </si>
  <si>
    <t>立山２丁目</t>
  </si>
  <si>
    <t>中川２丁目</t>
  </si>
  <si>
    <t>立山３丁目</t>
  </si>
  <si>
    <t>新中川町</t>
  </si>
  <si>
    <t>立山４丁目</t>
  </si>
  <si>
    <t>立山５丁目</t>
  </si>
  <si>
    <t>上西山町</t>
  </si>
  <si>
    <t>新大工町</t>
  </si>
  <si>
    <t>下西山町</t>
  </si>
  <si>
    <t>伊勢町</t>
  </si>
  <si>
    <t>西山本町</t>
  </si>
  <si>
    <t>西山１丁目</t>
  </si>
  <si>
    <t>西山２丁目</t>
  </si>
  <si>
    <t>西山３丁目</t>
  </si>
  <si>
    <t>風頭町</t>
  </si>
  <si>
    <t>西山４丁目</t>
  </si>
  <si>
    <t>彦見町</t>
  </si>
  <si>
    <t>寺町</t>
  </si>
  <si>
    <t>八幡町</t>
  </si>
  <si>
    <t>片淵１丁目</t>
  </si>
  <si>
    <t>麴屋町</t>
  </si>
  <si>
    <t>片淵２丁目</t>
  </si>
  <si>
    <t>出来大工町</t>
  </si>
  <si>
    <t>片淵３丁目</t>
  </si>
  <si>
    <t>馬町</t>
  </si>
  <si>
    <t>片淵４丁目</t>
  </si>
  <si>
    <t>炉粕町</t>
  </si>
  <si>
    <t>片淵５丁目</t>
  </si>
  <si>
    <t>勝山町</t>
  </si>
  <si>
    <t>夫婦川町</t>
  </si>
  <si>
    <t>大井手町</t>
  </si>
  <si>
    <t>鳴滝１丁目</t>
  </si>
  <si>
    <t>今博多町</t>
  </si>
  <si>
    <t>鳴滝２丁目</t>
  </si>
  <si>
    <t>古町</t>
  </si>
  <si>
    <t>鳴滝３丁目</t>
  </si>
  <si>
    <t>桶屋町</t>
  </si>
  <si>
    <t>木場町</t>
  </si>
  <si>
    <t>諏訪町</t>
  </si>
  <si>
    <t>宝栄町</t>
  </si>
  <si>
    <t>魚の町</t>
  </si>
  <si>
    <t>岩見町</t>
  </si>
  <si>
    <t>栄町</t>
  </si>
  <si>
    <t>春木町</t>
  </si>
  <si>
    <t>古川町</t>
  </si>
  <si>
    <t>銀屋町</t>
  </si>
  <si>
    <t>梁川町</t>
  </si>
  <si>
    <t>東古川町</t>
  </si>
  <si>
    <t>淵町</t>
  </si>
  <si>
    <t>賑町</t>
  </si>
  <si>
    <t>稲佐町</t>
  </si>
  <si>
    <t>万屋町</t>
  </si>
  <si>
    <t>光町</t>
  </si>
  <si>
    <t>築町</t>
  </si>
  <si>
    <t>浜町</t>
  </si>
  <si>
    <t>弁天町</t>
  </si>
  <si>
    <t>銅座町</t>
  </si>
  <si>
    <t>旭町</t>
  </si>
  <si>
    <t>鍛冶屋町</t>
  </si>
  <si>
    <t>江の浦町</t>
  </si>
  <si>
    <t>油屋町</t>
  </si>
  <si>
    <t>高平町</t>
  </si>
  <si>
    <t>大鳥町</t>
  </si>
  <si>
    <t>愛宕１丁目</t>
  </si>
  <si>
    <t>丸尾町</t>
  </si>
  <si>
    <t>愛宕２丁目</t>
  </si>
  <si>
    <t>水の浦町</t>
  </si>
  <si>
    <t>愛宕３丁目</t>
  </si>
  <si>
    <t>大谷町</t>
  </si>
  <si>
    <t>愛宕４丁目</t>
  </si>
  <si>
    <t>飽の浦町</t>
  </si>
  <si>
    <t>弥生町</t>
  </si>
  <si>
    <t>秋月町</t>
  </si>
  <si>
    <t>三景台町</t>
  </si>
  <si>
    <t>入船町</t>
  </si>
  <si>
    <t>東小島町</t>
  </si>
  <si>
    <t>塩浜町</t>
  </si>
  <si>
    <t>岩瀬道町</t>
  </si>
  <si>
    <t>東立神町</t>
  </si>
  <si>
    <t>西立神町</t>
  </si>
  <si>
    <t>上小島４丁目</t>
  </si>
  <si>
    <t>西泊町</t>
  </si>
  <si>
    <t>小江原１丁目</t>
  </si>
  <si>
    <t>桜木町</t>
  </si>
  <si>
    <t>小江原２丁目</t>
  </si>
  <si>
    <t>出島町</t>
  </si>
  <si>
    <t>小江原３丁目</t>
  </si>
  <si>
    <t>江戸町</t>
  </si>
  <si>
    <t>小江原４丁目</t>
  </si>
  <si>
    <t>元船町</t>
  </si>
  <si>
    <t>小江原５丁目</t>
  </si>
  <si>
    <t>五島町</t>
  </si>
  <si>
    <t>船大工町</t>
  </si>
  <si>
    <t>樺島町</t>
  </si>
  <si>
    <t>本石灰町</t>
  </si>
  <si>
    <t>万才町</t>
  </si>
  <si>
    <t>丸山町</t>
  </si>
  <si>
    <t>金屋町</t>
  </si>
  <si>
    <t>寄合町</t>
  </si>
  <si>
    <t>興善町</t>
  </si>
  <si>
    <t>桜町</t>
  </si>
  <si>
    <t>恵美須町</t>
  </si>
  <si>
    <t>大黒町</t>
  </si>
  <si>
    <t>館内町</t>
  </si>
  <si>
    <t>目覚町</t>
  </si>
  <si>
    <t>稲田町</t>
  </si>
  <si>
    <t>岩川町</t>
  </si>
  <si>
    <t>中新町</t>
  </si>
  <si>
    <t>川口町</t>
  </si>
  <si>
    <t>十人町</t>
  </si>
  <si>
    <t>浜口町</t>
  </si>
  <si>
    <t>籠町</t>
  </si>
  <si>
    <t>平野町</t>
  </si>
  <si>
    <t>新地町</t>
  </si>
  <si>
    <t>平和町</t>
  </si>
  <si>
    <t>梅香崎町</t>
  </si>
  <si>
    <t>常盤町</t>
  </si>
  <si>
    <t>相生町</t>
  </si>
  <si>
    <t>大浦町</t>
  </si>
  <si>
    <t>松山町</t>
  </si>
  <si>
    <t>東山手町</t>
  </si>
  <si>
    <t>岡町</t>
  </si>
  <si>
    <t>下町</t>
  </si>
  <si>
    <t>橋口町</t>
  </si>
  <si>
    <t>東山町</t>
  </si>
  <si>
    <t>上野町</t>
  </si>
  <si>
    <t>大浦東町</t>
  </si>
  <si>
    <t>本原町</t>
  </si>
  <si>
    <t>日の出町</t>
  </si>
  <si>
    <t>扇町</t>
  </si>
  <si>
    <t>元町</t>
  </si>
  <si>
    <t>石神町</t>
  </si>
  <si>
    <t>川上町</t>
  </si>
  <si>
    <t>椎の木町</t>
  </si>
  <si>
    <t>小峰町</t>
  </si>
  <si>
    <t>高丘１丁目</t>
  </si>
  <si>
    <t>三原１丁目</t>
  </si>
  <si>
    <t>高丘２丁目</t>
  </si>
  <si>
    <t>三原２丁目</t>
  </si>
  <si>
    <t>南町</t>
  </si>
  <si>
    <t>三原３丁目</t>
  </si>
  <si>
    <t>南が丘町</t>
  </si>
  <si>
    <t>高尾町</t>
  </si>
  <si>
    <t>八景町</t>
  </si>
  <si>
    <t>本尾町</t>
  </si>
  <si>
    <t>星取１丁目</t>
  </si>
  <si>
    <t>星取２丁目</t>
  </si>
  <si>
    <t>出雲１丁目</t>
  </si>
  <si>
    <t>出雲２丁目</t>
  </si>
  <si>
    <t>大橋町</t>
  </si>
  <si>
    <t>出雲３丁目</t>
  </si>
  <si>
    <t>城栄町</t>
  </si>
  <si>
    <t>上田町</t>
  </si>
  <si>
    <t>青山町</t>
  </si>
  <si>
    <t>南山手町</t>
  </si>
  <si>
    <t>若草町</t>
  </si>
  <si>
    <t>松が枝町</t>
  </si>
  <si>
    <t>金堀町</t>
  </si>
  <si>
    <t>小曽根町</t>
  </si>
  <si>
    <t>城山台１丁目</t>
  </si>
  <si>
    <t>浪の平町</t>
  </si>
  <si>
    <t>城山台２丁目</t>
  </si>
  <si>
    <t>古河町</t>
  </si>
  <si>
    <t>花園町</t>
  </si>
  <si>
    <t>立岩町</t>
  </si>
  <si>
    <t>富士見町</t>
  </si>
  <si>
    <t>西琴平町</t>
  </si>
  <si>
    <t>城山町</t>
  </si>
  <si>
    <t>国分町</t>
  </si>
  <si>
    <t>小菅町</t>
  </si>
  <si>
    <t>戸町１丁目</t>
  </si>
  <si>
    <t>戸町２丁目</t>
  </si>
  <si>
    <t>戸町３丁目</t>
  </si>
  <si>
    <t>戸町４丁目</t>
  </si>
  <si>
    <t>戸町５丁目</t>
  </si>
  <si>
    <t>上戸町</t>
  </si>
  <si>
    <t>ダイヤランド１丁目</t>
  </si>
  <si>
    <t>ダイヤランド２丁目</t>
  </si>
  <si>
    <t>ダイヤランド３丁目</t>
  </si>
  <si>
    <t>ダイヤランド４丁目</t>
  </si>
  <si>
    <t>宝町</t>
  </si>
  <si>
    <t>幸町</t>
  </si>
  <si>
    <t>天神町</t>
  </si>
  <si>
    <t>銭座町</t>
  </si>
  <si>
    <t>小瀬戸町</t>
  </si>
  <si>
    <t>上銭座町</t>
  </si>
  <si>
    <t>緑町</t>
  </si>
  <si>
    <t>茂里町</t>
  </si>
  <si>
    <t>西浦上地域</t>
    <rPh sb="0" eb="1">
      <t>ニシ</t>
    </rPh>
    <rPh sb="1" eb="3">
      <t>ウラカミ</t>
    </rPh>
    <rPh sb="3" eb="5">
      <t>チイキ</t>
    </rPh>
    <phoneticPr fontId="2"/>
  </si>
  <si>
    <t>福田地域</t>
    <rPh sb="0" eb="2">
      <t>フクダ</t>
    </rPh>
    <rPh sb="2" eb="4">
      <t>チイキ</t>
    </rPh>
    <phoneticPr fontId="2"/>
  </si>
  <si>
    <t>岩屋町</t>
  </si>
  <si>
    <t>大浜町</t>
  </si>
  <si>
    <t>住吉町</t>
  </si>
  <si>
    <t>小浦町</t>
  </si>
  <si>
    <t>住吉台町</t>
  </si>
  <si>
    <t>中園町</t>
  </si>
  <si>
    <t>小江町</t>
  </si>
  <si>
    <t>若葉町</t>
  </si>
  <si>
    <t>柿泊町</t>
  </si>
  <si>
    <t>家野町</t>
  </si>
  <si>
    <t>手熊町</t>
  </si>
  <si>
    <t>千歳町</t>
  </si>
  <si>
    <t>上浦町</t>
  </si>
  <si>
    <t>花丘町</t>
  </si>
  <si>
    <t>泉町</t>
  </si>
  <si>
    <t>茂木地域</t>
    <rPh sb="0" eb="2">
      <t>モギ</t>
    </rPh>
    <rPh sb="2" eb="4">
      <t>チイキ</t>
    </rPh>
    <phoneticPr fontId="2"/>
  </si>
  <si>
    <t>泉１丁目</t>
  </si>
  <si>
    <t>茂木町</t>
  </si>
  <si>
    <t>泉２丁目</t>
  </si>
  <si>
    <t>泉３丁目</t>
  </si>
  <si>
    <t>文教町</t>
  </si>
  <si>
    <t>早坂町</t>
  </si>
  <si>
    <t>北浦町</t>
  </si>
  <si>
    <t>西北町</t>
  </si>
  <si>
    <t>飯香浦町</t>
  </si>
  <si>
    <t>若竹町</t>
  </si>
  <si>
    <t>太田尾町</t>
  </si>
  <si>
    <t>柳谷町</t>
  </si>
  <si>
    <t>田手原町</t>
  </si>
  <si>
    <t>錦１丁目</t>
  </si>
  <si>
    <t>宮摺町</t>
  </si>
  <si>
    <t>錦２丁目</t>
  </si>
  <si>
    <t>大崎町</t>
  </si>
  <si>
    <t>錦３丁目</t>
  </si>
  <si>
    <t>千々町</t>
  </si>
  <si>
    <t>音無町</t>
  </si>
  <si>
    <t>西町</t>
  </si>
  <si>
    <t>式見地域</t>
    <rPh sb="0" eb="1">
      <t>シキ</t>
    </rPh>
    <rPh sb="1" eb="2">
      <t>ケン</t>
    </rPh>
    <rPh sb="2" eb="4">
      <t>チイキ</t>
    </rPh>
    <phoneticPr fontId="2"/>
  </si>
  <si>
    <t>白鳥町</t>
  </si>
  <si>
    <t>清水町</t>
  </si>
  <si>
    <t>向町</t>
  </si>
  <si>
    <t>緑が丘町</t>
  </si>
  <si>
    <t>江里町</t>
  </si>
  <si>
    <t>三芳町</t>
  </si>
  <si>
    <t>油木町</t>
  </si>
  <si>
    <t>昭和１丁目</t>
  </si>
  <si>
    <t>昭和２丁目</t>
  </si>
  <si>
    <t>昭和３丁目</t>
  </si>
  <si>
    <t>東総合事務所</t>
    <rPh sb="0" eb="1">
      <t>ヒガシ</t>
    </rPh>
    <rPh sb="1" eb="3">
      <t>ソウゴウ</t>
    </rPh>
    <rPh sb="3" eb="5">
      <t>ジム</t>
    </rPh>
    <rPh sb="5" eb="6">
      <t>ショ</t>
    </rPh>
    <phoneticPr fontId="2"/>
  </si>
  <si>
    <t>日見地域</t>
    <rPh sb="0" eb="2">
      <t>ヒミ</t>
    </rPh>
    <rPh sb="2" eb="4">
      <t>チイキ</t>
    </rPh>
    <phoneticPr fontId="2"/>
  </si>
  <si>
    <t>芒塚町</t>
  </si>
  <si>
    <t>宿町</t>
  </si>
  <si>
    <t>大手１丁目</t>
  </si>
  <si>
    <t>大手２丁目</t>
  </si>
  <si>
    <t>大手３丁目</t>
  </si>
  <si>
    <t>網場町</t>
  </si>
  <si>
    <t>三川町</t>
  </si>
  <si>
    <t>春日町</t>
  </si>
  <si>
    <t>川平町</t>
  </si>
  <si>
    <t>潮見町</t>
  </si>
  <si>
    <t>けやき台町</t>
  </si>
  <si>
    <t>三ツ山町</t>
  </si>
  <si>
    <t>東長崎地域</t>
    <rPh sb="0" eb="1">
      <t>ヒガシ</t>
    </rPh>
    <rPh sb="1" eb="3">
      <t>ナガサキ</t>
    </rPh>
    <rPh sb="3" eb="5">
      <t>チイキ</t>
    </rPh>
    <phoneticPr fontId="2"/>
  </si>
  <si>
    <t>畦別当町</t>
  </si>
  <si>
    <t>矢上町</t>
  </si>
  <si>
    <t>平間町</t>
  </si>
  <si>
    <t>滑石地域</t>
    <rPh sb="0" eb="2">
      <t>ナメシ</t>
    </rPh>
    <rPh sb="2" eb="4">
      <t>チイキ</t>
    </rPh>
    <phoneticPr fontId="2"/>
  </si>
  <si>
    <t>滑石１丁目</t>
  </si>
  <si>
    <t>鶴の尾町</t>
  </si>
  <si>
    <t>滑石２丁目</t>
  </si>
  <si>
    <t>現川町</t>
  </si>
  <si>
    <t>滑石３丁目</t>
  </si>
  <si>
    <t>田中町</t>
  </si>
  <si>
    <t>滑石４丁目</t>
  </si>
  <si>
    <t>東町</t>
  </si>
  <si>
    <t>滑石５丁目</t>
  </si>
  <si>
    <t>滑石６丁目</t>
  </si>
  <si>
    <t>大園町</t>
  </si>
  <si>
    <t>大宮町</t>
  </si>
  <si>
    <t>北栄町</t>
  </si>
  <si>
    <t>北陽町</t>
  </si>
  <si>
    <t>虹が丘町</t>
  </si>
  <si>
    <t>松原町</t>
  </si>
  <si>
    <t>横尾１丁目</t>
  </si>
  <si>
    <t>古賀町</t>
  </si>
  <si>
    <t>横尾２丁目</t>
  </si>
  <si>
    <t>横尾３丁目</t>
  </si>
  <si>
    <t>横尾４丁目</t>
  </si>
  <si>
    <t>横尾５丁目</t>
  </si>
  <si>
    <t>葉山１丁目</t>
  </si>
  <si>
    <t>葉山２丁目</t>
  </si>
  <si>
    <t>中里町</t>
  </si>
  <si>
    <t>エミネント葉山町</t>
  </si>
  <si>
    <t>船石町</t>
  </si>
  <si>
    <t>川内町</t>
  </si>
  <si>
    <t>上戸石町</t>
  </si>
  <si>
    <t>戸石町</t>
  </si>
  <si>
    <t>牧島町</t>
  </si>
  <si>
    <t>南総合事務所</t>
    <rPh sb="0" eb="1">
      <t>ミナミ</t>
    </rPh>
    <rPh sb="1" eb="3">
      <t>ソウゴウ</t>
    </rPh>
    <rPh sb="3" eb="5">
      <t>ジム</t>
    </rPh>
    <rPh sb="5" eb="6">
      <t>ショ</t>
    </rPh>
    <phoneticPr fontId="2"/>
  </si>
  <si>
    <t>北総合事務所</t>
    <rPh sb="0" eb="1">
      <t>キタ</t>
    </rPh>
    <rPh sb="1" eb="3">
      <t>ソウゴウ</t>
    </rPh>
    <rPh sb="3" eb="5">
      <t>ジム</t>
    </rPh>
    <rPh sb="5" eb="6">
      <t>ショ</t>
    </rPh>
    <phoneticPr fontId="2"/>
  </si>
  <si>
    <t>土井首地域</t>
    <rPh sb="0" eb="2">
      <t>ドイ</t>
    </rPh>
    <rPh sb="2" eb="3">
      <t>クビ</t>
    </rPh>
    <rPh sb="3" eb="5">
      <t>チイキ</t>
    </rPh>
    <phoneticPr fontId="2"/>
  </si>
  <si>
    <t>三重地域</t>
    <rPh sb="0" eb="2">
      <t>ミエ</t>
    </rPh>
    <rPh sb="2" eb="4">
      <t>チイキ</t>
    </rPh>
    <phoneticPr fontId="2"/>
  </si>
  <si>
    <t>磯道町</t>
  </si>
  <si>
    <t>松崎町</t>
  </si>
  <si>
    <t>古道町</t>
  </si>
  <si>
    <t>三重町</t>
  </si>
  <si>
    <t>三和町</t>
  </si>
  <si>
    <t>土井首町</t>
  </si>
  <si>
    <t>樫山町</t>
  </si>
  <si>
    <t>毛井首町</t>
  </si>
  <si>
    <t>畦町</t>
  </si>
  <si>
    <t>平瀬町</t>
  </si>
  <si>
    <t>三京町</t>
  </si>
  <si>
    <t>鶴見台１丁目</t>
  </si>
  <si>
    <t>京泊１丁目</t>
  </si>
  <si>
    <t>鶴見台２丁目</t>
  </si>
  <si>
    <t>京泊２丁目</t>
  </si>
  <si>
    <t>米山町</t>
  </si>
  <si>
    <t>京泊３丁目</t>
  </si>
  <si>
    <t>柳田町</t>
  </si>
  <si>
    <t>さくらの里１丁目</t>
  </si>
  <si>
    <t>草住町</t>
  </si>
  <si>
    <t>さくらの里２丁目</t>
  </si>
  <si>
    <t>京太郎町</t>
  </si>
  <si>
    <t>鹿尾町</t>
  </si>
  <si>
    <t>畝刈町</t>
  </si>
  <si>
    <t>竿浦町</t>
  </si>
  <si>
    <t>豊洋台１丁目</t>
  </si>
  <si>
    <t>江川町</t>
  </si>
  <si>
    <t>豊洋台２丁目</t>
  </si>
  <si>
    <t>八郎岳町</t>
  </si>
  <si>
    <t>鳴見町</t>
  </si>
  <si>
    <t>末石町</t>
  </si>
  <si>
    <t>平山町</t>
  </si>
  <si>
    <t>外海地域</t>
    <rPh sb="0" eb="2">
      <t>ソトメ</t>
    </rPh>
    <rPh sb="2" eb="4">
      <t>チイキ</t>
    </rPh>
    <phoneticPr fontId="2"/>
  </si>
  <si>
    <t>深堀地域</t>
    <rPh sb="0" eb="2">
      <t>フカホリ</t>
    </rPh>
    <rPh sb="2" eb="4">
      <t>チイキ</t>
    </rPh>
    <phoneticPr fontId="2"/>
  </si>
  <si>
    <t>大籠町</t>
  </si>
  <si>
    <t>香焼地域</t>
    <rPh sb="0" eb="2">
      <t>コウヤギ</t>
    </rPh>
    <rPh sb="2" eb="4">
      <t>チイキ</t>
    </rPh>
    <phoneticPr fontId="2"/>
  </si>
  <si>
    <t xml:space="preserve">香焼町    </t>
    <rPh sb="0" eb="2">
      <t>コウヤギ</t>
    </rPh>
    <phoneticPr fontId="2"/>
  </si>
  <si>
    <t>伊王島地域</t>
    <rPh sb="0" eb="3">
      <t>イオウジマ</t>
    </rPh>
    <rPh sb="3" eb="5">
      <t>チイキ</t>
    </rPh>
    <phoneticPr fontId="2"/>
  </si>
  <si>
    <t>高島地域</t>
    <rPh sb="0" eb="2">
      <t>タカシマ</t>
    </rPh>
    <rPh sb="2" eb="4">
      <t>チイキ</t>
    </rPh>
    <phoneticPr fontId="2"/>
  </si>
  <si>
    <t>高島町</t>
  </si>
  <si>
    <t>野母崎地域</t>
    <rPh sb="0" eb="3">
      <t>ノモザキ</t>
    </rPh>
    <rPh sb="3" eb="5">
      <t>チイキ</t>
    </rPh>
    <phoneticPr fontId="2"/>
  </si>
  <si>
    <t>以下宿町</t>
  </si>
  <si>
    <t>野母崎樺島町</t>
  </si>
  <si>
    <t>黒浜町</t>
  </si>
  <si>
    <t>琴海地域</t>
    <rPh sb="0" eb="2">
      <t>キンカイ</t>
    </rPh>
    <rPh sb="2" eb="4">
      <t>チイキ</t>
    </rPh>
    <phoneticPr fontId="2"/>
  </si>
  <si>
    <t>高浜町</t>
  </si>
  <si>
    <t>琴海尾戸町</t>
  </si>
  <si>
    <t>南越町</t>
  </si>
  <si>
    <t>琴海大平町</t>
  </si>
  <si>
    <t>野母町</t>
  </si>
  <si>
    <t>琴海形上町</t>
  </si>
  <si>
    <t>脇岬町</t>
  </si>
  <si>
    <t>長浦町</t>
  </si>
  <si>
    <t>琴海戸根原町</t>
  </si>
  <si>
    <t>三和地域</t>
    <rPh sb="0" eb="2">
      <t>サンワ</t>
    </rPh>
    <rPh sb="2" eb="4">
      <t>チイキ</t>
    </rPh>
    <phoneticPr fontId="2"/>
  </si>
  <si>
    <t>琴海戸根町</t>
  </si>
  <si>
    <t>蚊焼町</t>
  </si>
  <si>
    <t>琴海村松町</t>
  </si>
  <si>
    <t>川原町</t>
  </si>
  <si>
    <t>西海町</t>
  </si>
  <si>
    <t>為石町</t>
  </si>
  <si>
    <t>椿が丘町</t>
  </si>
  <si>
    <t>藤田尾町</t>
  </si>
  <si>
    <t>布巻町</t>
  </si>
  <si>
    <t>晴海台町</t>
  </si>
  <si>
    <t>宮崎町</t>
  </si>
  <si>
    <t>　　町 別 人 口 、 世 帯 数 （Ⅰ）</t>
    <phoneticPr fontId="2"/>
  </si>
  <si>
    <t>１３　　住 民 基 本 台 帳 に 基 づ く　　</t>
    <phoneticPr fontId="2"/>
  </si>
  <si>
    <t>　　町 別 人 口 、 世 帯 数 （Ⅱ）</t>
    <phoneticPr fontId="2"/>
  </si>
  <si>
    <t>資料　　市地域保健課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</si>
  <si>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rPh sb="21" eb="23">
      <t>ロウネン</t>
    </rPh>
    <rPh sb="23" eb="25">
      <t>ジンコウ</t>
    </rPh>
    <rPh sb="25" eb="27">
      <t>シスウ</t>
    </rPh>
    <rPh sb="31" eb="32">
      <t>サイ</t>
    </rPh>
    <rPh sb="32" eb="34">
      <t>イジョウ</t>
    </rPh>
    <rPh sb="34" eb="36">
      <t>ジンコウ</t>
    </rPh>
    <rPh sb="42" eb="43">
      <t>サイ</t>
    </rPh>
    <rPh sb="43" eb="45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</si>
  <si>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rPh sb="21" eb="23">
      <t>ジュウゾク</t>
    </rPh>
    <rPh sb="23" eb="25">
      <t>ジンコウ</t>
    </rPh>
    <rPh sb="25" eb="27">
      <t>シスウ</t>
    </rPh>
    <rPh sb="33" eb="34">
      <t>サイ</t>
    </rPh>
    <rPh sb="34" eb="36">
      <t>ジンコウ</t>
    </rPh>
    <rPh sb="39" eb="40">
      <t>サイ</t>
    </rPh>
    <rPh sb="40" eb="42">
      <t>イジョウ</t>
    </rPh>
    <rPh sb="42" eb="44">
      <t>ジンコウ</t>
    </rPh>
    <rPh sb="51" eb="52">
      <t>サイ</t>
    </rPh>
    <rPh sb="52" eb="54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</si>
  <si>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rPh sb="21" eb="23">
      <t>ロウネン</t>
    </rPh>
    <rPh sb="23" eb="24">
      <t>カ</t>
    </rPh>
    <rPh sb="24" eb="26">
      <t>シスウ</t>
    </rPh>
    <rPh sb="32" eb="35">
      <t>サイイジョウ</t>
    </rPh>
    <rPh sb="35" eb="37">
      <t>ジンコウ</t>
    </rPh>
    <rPh sb="43" eb="44">
      <t>サイ</t>
    </rPh>
    <rPh sb="44" eb="46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</si>
  <si>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年齢別割合は人口総数から年齢不詳を除いて算出している。</t>
    </r>
    <rPh sb="21" eb="23">
      <t>ネンレイ</t>
    </rPh>
    <rPh sb="23" eb="24">
      <t>ベツ</t>
    </rPh>
    <rPh sb="24" eb="26">
      <t>ワリアイ</t>
    </rPh>
    <rPh sb="27" eb="29">
      <t>ジンコウ</t>
    </rPh>
    <rPh sb="29" eb="31">
      <t>ソウスウ</t>
    </rPh>
    <rPh sb="33" eb="35">
      <t>ネンレイ</t>
    </rPh>
    <rPh sb="35" eb="37">
      <t>フショウ</t>
    </rPh>
    <rPh sb="38" eb="39">
      <t>ノゾ</t>
    </rPh>
    <rPh sb="41" eb="43">
      <t>サンシュツ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</si>
  <si>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</si>
  <si>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</si>
  <si>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phoneticPr fontId="2"/>
  </si>
  <si>
    <t>　　本表は、各年末・月末現在の住民基本台帳に基づく外国人人口である。</t>
    <rPh sb="2" eb="3">
      <t>ホン</t>
    </rPh>
    <rPh sb="3" eb="4">
      <t>ヒョウ</t>
    </rPh>
    <rPh sb="6" eb="8">
      <t>カクネン</t>
    </rPh>
    <rPh sb="8" eb="9">
      <t>マツ</t>
    </rPh>
    <rPh sb="10" eb="12">
      <t>ゲツマツ</t>
    </rPh>
    <rPh sb="12" eb="14">
      <t>ゲンザイ</t>
    </rPh>
    <rPh sb="25" eb="27">
      <t>ガイコク</t>
    </rPh>
    <rPh sb="27" eb="28">
      <t>ジン</t>
    </rPh>
    <rPh sb="28" eb="29">
      <t>ジン</t>
    </rPh>
    <rPh sb="29" eb="30">
      <t>クチ</t>
    </rPh>
    <phoneticPr fontId="2"/>
  </si>
  <si>
    <t>（単位　　世帯、人）</t>
    <rPh sb="1" eb="3">
      <t>タンイ</t>
    </rPh>
    <rPh sb="5" eb="7">
      <t>セタイ</t>
    </rPh>
    <rPh sb="8" eb="9">
      <t>ニン</t>
    </rPh>
    <phoneticPr fontId="2"/>
  </si>
  <si>
    <t>町　　別</t>
    <rPh sb="0" eb="1">
      <t>マチ</t>
    </rPh>
    <rPh sb="3" eb="4">
      <t>ベツ</t>
    </rPh>
    <phoneticPr fontId="2"/>
  </si>
  <si>
    <t>人　　　　口</t>
    <rPh sb="0" eb="1">
      <t>ヒト</t>
    </rPh>
    <rPh sb="5" eb="6">
      <t>クチ</t>
    </rPh>
    <phoneticPr fontId="2"/>
  </si>
  <si>
    <t>年　　　齢　</t>
    <rPh sb="0" eb="1">
      <t>トシ</t>
    </rPh>
    <rPh sb="4" eb="5">
      <t>ヨワイ</t>
    </rPh>
    <phoneticPr fontId="2"/>
  </si>
  <si>
    <t>年　　　齢</t>
    <rPh sb="0" eb="1">
      <t>トシ</t>
    </rPh>
    <rPh sb="4" eb="5">
      <t>ヨワイ</t>
    </rPh>
    <phoneticPr fontId="2"/>
  </si>
  <si>
    <t>転　　　　　　　　　　　　　　　　　　　　　入</t>
    <phoneticPr fontId="2"/>
  </si>
  <si>
    <t>転　　　　　　　　　　　　　　　　　　　　　出</t>
    <phoneticPr fontId="2"/>
  </si>
  <si>
    <t>（単位　　k㎡、世帯、人）</t>
    <phoneticPr fontId="2"/>
  </si>
  <si>
    <t>大正　　 元年</t>
    <rPh sb="0" eb="2">
      <t>タイショウ</t>
    </rPh>
    <rPh sb="5" eb="6">
      <t>ガン</t>
    </rPh>
    <rPh sb="6" eb="7">
      <t>ネン</t>
    </rPh>
    <phoneticPr fontId="2"/>
  </si>
  <si>
    <t>３０年</t>
    <rPh sb="2" eb="3">
      <t>ネン</t>
    </rPh>
    <phoneticPr fontId="2"/>
  </si>
  <si>
    <t>３０年　</t>
    <rPh sb="2" eb="3">
      <t>ネン</t>
    </rPh>
    <phoneticPr fontId="2"/>
  </si>
  <si>
    <t>３０年</t>
    <rPh sb="2" eb="3">
      <t>ネン</t>
    </rPh>
    <phoneticPr fontId="18"/>
  </si>
  <si>
    <t>平成２８年</t>
  </si>
  <si>
    <t>）</t>
  </si>
  <si>
    <t>資料　市中央地域センター</t>
    <rPh sb="0" eb="2">
      <t>シリョウ</t>
    </rPh>
    <rPh sb="3" eb="4">
      <t>シ</t>
    </rPh>
    <rPh sb="4" eb="6">
      <t>チュウオウ</t>
    </rPh>
    <rPh sb="6" eb="8">
      <t>チイキ</t>
    </rPh>
    <phoneticPr fontId="2"/>
  </si>
  <si>
    <t>昭和  　１１年</t>
    <rPh sb="0" eb="2">
      <t>ショウワ</t>
    </rPh>
    <rPh sb="7" eb="8">
      <t>ネン</t>
    </rPh>
    <phoneticPr fontId="2"/>
  </si>
  <si>
    <t>昭和　　５６年</t>
    <rPh sb="0" eb="2">
      <t>ショウワ</t>
    </rPh>
    <rPh sb="6" eb="7">
      <t>ネン</t>
    </rPh>
    <phoneticPr fontId="2"/>
  </si>
  <si>
    <t>　　　　　  ９年</t>
    <rPh sb="8" eb="9">
      <t>ネン</t>
    </rPh>
    <phoneticPr fontId="2"/>
  </si>
  <si>
    <t>　 　　　 １０年</t>
    <rPh sb="8" eb="9">
      <t>ネン</t>
    </rPh>
    <phoneticPr fontId="2"/>
  </si>
  <si>
    <t>　　 　　 １１年</t>
    <rPh sb="8" eb="9">
      <t>ネン</t>
    </rPh>
    <phoneticPr fontId="2"/>
  </si>
  <si>
    <t>　　 　　 １２年</t>
    <rPh sb="8" eb="9">
      <t>ネン</t>
    </rPh>
    <phoneticPr fontId="2"/>
  </si>
  <si>
    <t>　　 　　 １３年</t>
    <rPh sb="8" eb="9">
      <t>ネン</t>
    </rPh>
    <phoneticPr fontId="2"/>
  </si>
  <si>
    <t>（注）１  １４年１０月　１日</t>
    <rPh sb="8" eb="9">
      <t>ネン</t>
    </rPh>
    <rPh sb="11" eb="12">
      <t>ガツ</t>
    </rPh>
    <rPh sb="14" eb="15">
      <t>ニチ</t>
    </rPh>
    <phoneticPr fontId="2"/>
  </si>
  <si>
    <t>　　　 　 １４年</t>
    <rPh sb="8" eb="9">
      <t>ネン</t>
    </rPh>
    <phoneticPr fontId="2"/>
  </si>
  <si>
    <t>昭和　　 元年</t>
    <rPh sb="0" eb="1">
      <t>ショウ</t>
    </rPh>
    <rPh sb="1" eb="2">
      <t>ワ</t>
    </rPh>
    <rPh sb="5" eb="6">
      <t>ガン</t>
    </rPh>
    <rPh sb="6" eb="7">
      <t>ネン</t>
    </rPh>
    <phoneticPr fontId="2"/>
  </si>
  <si>
    <t>　　　　 　 ２年</t>
    <rPh sb="8" eb="9">
      <t>ネン</t>
    </rPh>
    <phoneticPr fontId="2"/>
  </si>
  <si>
    <t>　 　　　　 ３年</t>
    <rPh sb="8" eb="9">
      <t>ネン</t>
    </rPh>
    <phoneticPr fontId="2"/>
  </si>
  <si>
    <t>　 　　　　 ４年</t>
    <rPh sb="8" eb="9">
      <t>ネン</t>
    </rPh>
    <phoneticPr fontId="2"/>
  </si>
  <si>
    <t>（注）１    ５年１０月　１日</t>
    <rPh sb="9" eb="10">
      <t>ネン</t>
    </rPh>
    <rPh sb="12" eb="13">
      <t>ガツ</t>
    </rPh>
    <rPh sb="15" eb="16">
      <t>ニチ</t>
    </rPh>
    <phoneticPr fontId="2"/>
  </si>
  <si>
    <t>　　　 　　 ５年</t>
    <rPh sb="8" eb="9">
      <t>ネン</t>
    </rPh>
    <phoneticPr fontId="2"/>
  </si>
  <si>
    <t>（注）１  １０年１０月　１日</t>
    <rPh sb="8" eb="9">
      <t>ネン</t>
    </rPh>
    <rPh sb="11" eb="12">
      <t>ガツ</t>
    </rPh>
    <rPh sb="14" eb="15">
      <t>ニチ</t>
    </rPh>
    <phoneticPr fontId="2"/>
  </si>
  <si>
    <r>
      <t>資料　　総務省統計局（国勢調査結果）　　　　　（注）</t>
    </r>
    <r>
      <rPr>
        <sz val="8"/>
        <rFont val="ＭＳ Ｐ明朝"/>
        <family val="1"/>
        <charset val="128"/>
      </rPr>
      <t>２．流入、流出には従業地・通学地不詳を含まない。</t>
    </r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8" eb="30">
      <t>リュウニュウ</t>
    </rPh>
    <rPh sb="31" eb="33">
      <t>リュウシュツ</t>
    </rPh>
    <rPh sb="35" eb="37">
      <t>ジュウギョウ</t>
    </rPh>
    <rPh sb="37" eb="38">
      <t>チ</t>
    </rPh>
    <rPh sb="39" eb="41">
      <t>ツウガク</t>
    </rPh>
    <rPh sb="41" eb="42">
      <t>チ</t>
    </rPh>
    <rPh sb="42" eb="44">
      <t>フショウ</t>
    </rPh>
    <rPh sb="45" eb="46">
      <t>フク</t>
    </rPh>
    <phoneticPr fontId="2"/>
  </si>
  <si>
    <t>　　　本表の婚姻・離婚については、住所地で集計しており、届出のあった月を計上している。</t>
    <rPh sb="3" eb="4">
      <t>ホン</t>
    </rPh>
    <phoneticPr fontId="2"/>
  </si>
  <si>
    <t>　　　　　　この表の出生・死亡・転入・転出については、長崎市に届出があったものについて集計している。</t>
    <rPh sb="8" eb="9">
      <t>ヒョウ</t>
    </rPh>
    <rPh sb="10" eb="12">
      <t>シュッセイ</t>
    </rPh>
    <rPh sb="13" eb="15">
      <t>シボウ</t>
    </rPh>
    <rPh sb="16" eb="18">
      <t>テンニュウ</t>
    </rPh>
    <rPh sb="19" eb="21">
      <t>テンシュツ</t>
    </rPh>
    <rPh sb="27" eb="30">
      <t>ナガサキシ</t>
    </rPh>
    <rPh sb="31" eb="33">
      <t>トドケデ</t>
    </rPh>
    <rPh sb="43" eb="45">
      <t>シュウケイ</t>
    </rPh>
    <phoneticPr fontId="2"/>
  </si>
  <si>
    <t>令和　   元年</t>
    <rPh sb="0" eb="2">
      <t>レイワ</t>
    </rPh>
    <rPh sb="6" eb="8">
      <t>ガンネン</t>
    </rPh>
    <phoneticPr fontId="2"/>
  </si>
  <si>
    <t>中央総合事務所</t>
    <rPh sb="0" eb="2">
      <t>チュウオウ</t>
    </rPh>
    <rPh sb="2" eb="4">
      <t>ソウゴウ</t>
    </rPh>
    <rPh sb="4" eb="6">
      <t>ジム</t>
    </rPh>
    <rPh sb="6" eb="7">
      <t>ショ</t>
    </rPh>
    <phoneticPr fontId="1"/>
  </si>
  <si>
    <t>中央地域</t>
    <rPh sb="0" eb="2">
      <t>チュウオウ</t>
    </rPh>
    <rPh sb="2" eb="4">
      <t>チイキ</t>
    </rPh>
    <phoneticPr fontId="1"/>
  </si>
  <si>
    <t>曙町</t>
    <rPh sb="0" eb="1">
      <t>アケボノ</t>
    </rPh>
    <phoneticPr fontId="1"/>
  </si>
  <si>
    <t>★全市合計</t>
    <rPh sb="1" eb="3">
      <t>ゼンシ</t>
    </rPh>
    <rPh sb="3" eb="5">
      <t>ゴウケイ</t>
    </rPh>
    <phoneticPr fontId="1"/>
  </si>
  <si>
    <t>世帯数</t>
    <rPh sb="0" eb="3">
      <t>セタイスウ</t>
    </rPh>
    <phoneticPr fontId="1"/>
  </si>
  <si>
    <t xml:space="preserve"> 人口</t>
    <rPh sb="1" eb="3">
      <t>ジンコウ</t>
    </rPh>
    <phoneticPr fontId="5"/>
  </si>
  <si>
    <t>（ 男</t>
    <rPh sb="2" eb="3">
      <t>オトコ</t>
    </rPh>
    <phoneticPr fontId="5"/>
  </si>
  <si>
    <t>女</t>
    <rPh sb="0" eb="1">
      <t>オンナ</t>
    </rPh>
    <phoneticPr fontId="5"/>
  </si>
  <si>
    <t>西小島１丁目</t>
    <rPh sb="0" eb="1">
      <t>ニシ</t>
    </rPh>
    <rPh sb="1" eb="2">
      <t>コ</t>
    </rPh>
    <phoneticPr fontId="1"/>
  </si>
  <si>
    <t>西小島２丁目</t>
    <rPh sb="0" eb="1">
      <t>ニシ</t>
    </rPh>
    <rPh sb="1" eb="2">
      <t>コ</t>
    </rPh>
    <phoneticPr fontId="1"/>
  </si>
  <si>
    <t>辻町</t>
    <rPh sb="0" eb="1">
      <t>ツジ</t>
    </rPh>
    <phoneticPr fontId="1"/>
  </si>
  <si>
    <t>小ヶ倉地域</t>
    <rPh sb="0" eb="3">
      <t>コガクラ</t>
    </rPh>
    <rPh sb="3" eb="5">
      <t>チイキ</t>
    </rPh>
    <phoneticPr fontId="1"/>
  </si>
  <si>
    <t>大山町</t>
    <rPh sb="0" eb="2">
      <t>オオヤマ</t>
    </rPh>
    <rPh sb="2" eb="3">
      <t>マチ</t>
    </rPh>
    <phoneticPr fontId="1"/>
  </si>
  <si>
    <t>小榊地域</t>
    <rPh sb="0" eb="1">
      <t>コ</t>
    </rPh>
    <rPh sb="1" eb="2">
      <t>サカキ</t>
    </rPh>
    <rPh sb="2" eb="4">
      <t>チイキ</t>
    </rPh>
    <phoneticPr fontId="1"/>
  </si>
  <si>
    <t>令和元年</t>
    <rPh sb="0" eb="3">
      <t>レイワモト</t>
    </rPh>
    <rPh sb="3" eb="4">
      <t>ネン</t>
    </rPh>
    <phoneticPr fontId="2"/>
  </si>
  <si>
    <t>　　　　　　２月</t>
    <rPh sb="7" eb="8">
      <t>ガツ</t>
    </rPh>
    <phoneticPr fontId="1"/>
  </si>
  <si>
    <t>　　　　　　３月</t>
    <rPh sb="7" eb="8">
      <t>ガツ</t>
    </rPh>
    <phoneticPr fontId="1"/>
  </si>
  <si>
    <t>　　　　　　４月</t>
    <rPh sb="7" eb="8">
      <t>ガツ</t>
    </rPh>
    <phoneticPr fontId="1"/>
  </si>
  <si>
    <t>　　　　　　６月</t>
    <rPh sb="7" eb="8">
      <t>ガツ</t>
    </rPh>
    <phoneticPr fontId="1"/>
  </si>
  <si>
    <t>　　　　　　７月</t>
    <rPh sb="7" eb="8">
      <t>ガツ</t>
    </rPh>
    <phoneticPr fontId="1"/>
  </si>
  <si>
    <t>　　　　　　８月</t>
    <rPh sb="7" eb="8">
      <t>ガツ</t>
    </rPh>
    <phoneticPr fontId="1"/>
  </si>
  <si>
    <t>　　　　　　９月</t>
    <rPh sb="7" eb="8">
      <t>ガツ</t>
    </rPh>
    <phoneticPr fontId="1"/>
  </si>
  <si>
    <t>　　　　　１０月</t>
    <rPh sb="7" eb="8">
      <t>ガツ</t>
    </rPh>
    <phoneticPr fontId="1"/>
  </si>
  <si>
    <t>　　　　　１１月</t>
    <rPh sb="7" eb="8">
      <t>ガツ</t>
    </rPh>
    <phoneticPr fontId="1"/>
  </si>
  <si>
    <t>　　　　　１２月</t>
    <rPh sb="7" eb="8">
      <t>ガツ</t>
    </rPh>
    <phoneticPr fontId="1"/>
  </si>
  <si>
    <t>令和　元年　</t>
    <rPh sb="0" eb="2">
      <t>レイワ</t>
    </rPh>
    <rPh sb="3" eb="5">
      <t>ガンネン</t>
    </rPh>
    <rPh sb="4" eb="5">
      <t>ネン</t>
    </rPh>
    <phoneticPr fontId="2"/>
  </si>
  <si>
    <t>平成２９年</t>
  </si>
  <si>
    <t>平成３０年</t>
  </si>
  <si>
    <t xml:space="preserve"> 令和　元年</t>
    <rPh sb="1" eb="3">
      <t>レイワ</t>
    </rPh>
    <rPh sb="4" eb="5">
      <t>モト</t>
    </rPh>
    <phoneticPr fontId="2"/>
  </si>
  <si>
    <t xml:space="preserve"> ２月</t>
  </si>
  <si>
    <t xml:space="preserve"> ３月</t>
  </si>
  <si>
    <t xml:space="preserve"> ４月</t>
  </si>
  <si>
    <t xml:space="preserve"> ６月</t>
  </si>
  <si>
    <t xml:space="preserve"> ７月</t>
  </si>
  <si>
    <t xml:space="preserve"> ８月</t>
  </si>
  <si>
    <t xml:space="preserve"> ９月</t>
  </si>
  <si>
    <t xml:space="preserve"> １０月</t>
  </si>
  <si>
    <t xml:space="preserve"> １１月</t>
  </si>
  <si>
    <t xml:space="preserve"> １２月</t>
  </si>
  <si>
    <t>85歳 以上</t>
    <rPh sb="2" eb="3">
      <t>サイ</t>
    </rPh>
    <rPh sb="4" eb="6">
      <t>イジョウ</t>
    </rPh>
    <phoneticPr fontId="6"/>
  </si>
  <si>
    <t>不　　　  詳</t>
    <rPh sb="0" eb="1">
      <t>フ</t>
    </rPh>
    <rPh sb="6" eb="7">
      <t>ツマビ</t>
    </rPh>
    <phoneticPr fontId="6"/>
  </si>
  <si>
    <t>　　（再掲）</t>
    <rPh sb="3" eb="4">
      <t>サイ</t>
    </rPh>
    <rPh sb="4" eb="5">
      <t>ケイ</t>
    </rPh>
    <phoneticPr fontId="6"/>
  </si>
  <si>
    <t>　0～　4歳</t>
    <rPh sb="5" eb="6">
      <t>サイ</t>
    </rPh>
    <phoneticPr fontId="6"/>
  </si>
  <si>
    <t>　5～　9歳</t>
    <rPh sb="5" eb="6">
      <t>サイ</t>
    </rPh>
    <phoneticPr fontId="6"/>
  </si>
  <si>
    <t>元年</t>
    <rPh sb="0" eb="1">
      <t>モト</t>
    </rPh>
    <rPh sb="1" eb="2">
      <t>ネン</t>
    </rPh>
    <phoneticPr fontId="18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</si>
  <si>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</si>
  <si>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</si>
  <si>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</si>
  <si>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</si>
  <si>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</si>
  <si>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</si>
  <si>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</si>
  <si>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</si>
  <si>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</si>
  <si>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</si>
  <si>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</si>
  <si>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</si>
  <si>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　</t>
    <phoneticPr fontId="2"/>
  </si>
  <si>
    <t>総  数</t>
    <rPh sb="0" eb="1">
      <t>ソウ</t>
    </rPh>
    <rPh sb="3" eb="4">
      <t>スウ</t>
    </rPh>
    <phoneticPr fontId="2"/>
  </si>
  <si>
    <t>令和元年</t>
    <rPh sb="0" eb="2">
      <t>レイワ</t>
    </rPh>
    <rPh sb="2" eb="3">
      <t>モト</t>
    </rPh>
    <phoneticPr fontId="2"/>
  </si>
  <si>
    <t>２年</t>
    <rPh sb="1" eb="2">
      <t>ネン</t>
    </rPh>
    <phoneticPr fontId="2"/>
  </si>
  <si>
    <t>５月</t>
    <rPh sb="1" eb="2">
      <t>ガツ</t>
    </rPh>
    <phoneticPr fontId="1"/>
  </si>
  <si>
    <t>２年　</t>
    <rPh sb="1" eb="2">
      <t>ネン</t>
    </rPh>
    <rPh sb="2" eb="3">
      <t>ガンネン</t>
    </rPh>
    <phoneticPr fontId="2"/>
  </si>
  <si>
    <t>１月　</t>
    <rPh sb="1" eb="2">
      <t>ガツ</t>
    </rPh>
    <phoneticPr fontId="2"/>
  </si>
  <si>
    <t>５月　</t>
    <rPh sb="1" eb="2">
      <t>ガツ</t>
    </rPh>
    <phoneticPr fontId="2"/>
  </si>
  <si>
    <t>２年</t>
    <rPh sb="1" eb="2">
      <t>ネン</t>
    </rPh>
    <phoneticPr fontId="18"/>
  </si>
  <si>
    <t>２９年</t>
  </si>
  <si>
    <t>３０年</t>
  </si>
  <si>
    <t>２年</t>
    <rPh sb="1" eb="2">
      <t>トシ</t>
    </rPh>
    <phoneticPr fontId="2"/>
  </si>
  <si>
    <r>
      <rPr>
        <sz val="8"/>
        <color theme="0"/>
        <rFont val="ＭＳ Ｐ明朝"/>
        <family val="1"/>
        <charset val="128"/>
      </rPr>
      <t>資料　　市統計課　　（　　　注）</t>
    </r>
    <r>
      <rPr>
        <sz val="8"/>
        <rFont val="ＭＳ Ｐ明朝"/>
        <family val="1"/>
        <charset val="128"/>
      </rPr>
      <t>２．人口調査結果</t>
    </r>
    <phoneticPr fontId="2"/>
  </si>
  <si>
    <r>
      <rPr>
        <sz val="8"/>
        <color theme="0"/>
        <rFont val="ＭＳ Ｐ明朝"/>
        <family val="1"/>
        <charset val="128"/>
      </rPr>
      <t>資料　　市統計課　　（　　　注）</t>
    </r>
    <r>
      <rPr>
        <sz val="8"/>
        <rFont val="ＭＳ Ｐ明朝"/>
        <family val="1"/>
        <charset val="128"/>
      </rPr>
      <t>３．平成26年の面積減は、国土地理院による「全国都道府県市区町村面積調」の算出方法の変更によるもの。</t>
    </r>
    <phoneticPr fontId="2"/>
  </si>
  <si>
    <r>
      <rPr>
        <sz val="8"/>
        <color theme="0"/>
        <rFont val="ＭＳ Ｐ明朝"/>
        <family val="1"/>
        <charset val="128"/>
      </rPr>
      <t>資料　　市統計課　　（　　　注）</t>
    </r>
    <r>
      <rPr>
        <sz val="8"/>
        <rFont val="ＭＳ Ｐ明朝"/>
        <family val="1"/>
        <charset val="128"/>
      </rPr>
      <t>４．明治22年から昭和14年までは寄留簿・戸籍簿による現在人口（12月31日現在）、昭和21年から昭和39年までは</t>
    </r>
    <phoneticPr fontId="2"/>
  </si>
  <si>
    <r>
      <rPr>
        <sz val="8"/>
        <color theme="0"/>
        <rFont val="ＭＳ Ｐ明朝"/>
        <family val="1"/>
        <charset val="128"/>
      </rPr>
      <t>資料　　市統計課　　（　　　注）４．</t>
    </r>
    <r>
      <rPr>
        <sz val="8"/>
        <rFont val="ＭＳ Ｐ明朝"/>
        <family val="1"/>
        <charset val="128"/>
      </rPr>
      <t>配給人口（12月31日現在）、昭和 40年以降は国勢調査（確定数）に基づく推計人口（10月1日現在)である 。</t>
    </r>
    <phoneticPr fontId="2"/>
  </si>
  <si>
    <t>（注）１    ２年</t>
    <rPh sb="9" eb="10">
      <t>ネン</t>
    </rPh>
    <phoneticPr fontId="2"/>
  </si>
  <si>
    <t>資料　　市情報統計課　　　　　　　　・　年少人口指数＝　０～１４歳人口／１５～６４歳人口×１００</t>
    <rPh sb="0" eb="2">
      <t>シリョウ</t>
    </rPh>
    <rPh sb="4" eb="5">
      <t>シ</t>
    </rPh>
    <rPh sb="5" eb="7">
      <t>ジョウホウ</t>
    </rPh>
    <rPh sb="7" eb="10">
      <t>トウケイカ</t>
    </rPh>
    <phoneticPr fontId="2"/>
  </si>
  <si>
    <t>　本表は、令和２年国勢調査結果に基づいた、令和３年１０月１日現在の推計人口である。</t>
    <rPh sb="1" eb="2">
      <t>ホン</t>
    </rPh>
    <rPh sb="2" eb="3">
      <t>ヒョウ</t>
    </rPh>
    <rPh sb="5" eb="7">
      <t>レイワ</t>
    </rPh>
    <rPh sb="8" eb="9">
      <t>ネン</t>
    </rPh>
    <rPh sb="9" eb="11">
      <t>コクセイ</t>
    </rPh>
    <rPh sb="11" eb="13">
      <t>チョウサ</t>
    </rPh>
    <rPh sb="13" eb="15">
      <t>ケッカ</t>
    </rPh>
    <rPh sb="16" eb="17">
      <t>モト</t>
    </rPh>
    <rPh sb="21" eb="23">
      <t>レイワ</t>
    </rPh>
    <rPh sb="24" eb="25">
      <t>ネン</t>
    </rPh>
    <rPh sb="25" eb="26">
      <t>ヘイネン</t>
    </rPh>
    <rPh sb="27" eb="28">
      <t>ガツ</t>
    </rPh>
    <rPh sb="29" eb="30">
      <t>ニチ</t>
    </rPh>
    <rPh sb="30" eb="32">
      <t>ゲンザイ</t>
    </rPh>
    <rPh sb="33" eb="35">
      <t>スイケイ</t>
    </rPh>
    <rPh sb="35" eb="37">
      <t>ジンコウ</t>
    </rPh>
    <phoneticPr fontId="2"/>
  </si>
  <si>
    <t>資料　　市情報統計課　　　　　　　　・　年少人口指数＝　０～１４歳人口／１５～６４歳人口×１００</t>
    <rPh sb="5" eb="7">
      <t>ジョウホウ</t>
    </rPh>
    <rPh sb="7" eb="9">
      <t>トウケイ</t>
    </rPh>
    <phoneticPr fontId="2"/>
  </si>
  <si>
    <t>　　　　本表は、令和３年１２月３１日現在である。</t>
    <rPh sb="4" eb="5">
      <t>ホン</t>
    </rPh>
    <rPh sb="5" eb="6">
      <t>ヒョウ</t>
    </rPh>
    <rPh sb="8" eb="10">
      <t>レイワ</t>
    </rPh>
    <rPh sb="11" eb="12">
      <t>ネン</t>
    </rPh>
    <rPh sb="14" eb="15">
      <t>ガツ</t>
    </rPh>
    <rPh sb="17" eb="18">
      <t>ニチ</t>
    </rPh>
    <rPh sb="18" eb="20">
      <t>ゲンザイ</t>
    </rPh>
    <phoneticPr fontId="2"/>
  </si>
  <si>
    <t>平成３０年</t>
    <phoneticPr fontId="2"/>
  </si>
  <si>
    <t>令　和　元　年</t>
    <rPh sb="0" eb="1">
      <t>レイ</t>
    </rPh>
    <rPh sb="2" eb="3">
      <t>ワ</t>
    </rPh>
    <rPh sb="4" eb="5">
      <t>ガン</t>
    </rPh>
    <phoneticPr fontId="2"/>
  </si>
  <si>
    <t>平成２９年</t>
    <rPh sb="0" eb="2">
      <t>ヘイセイ</t>
    </rPh>
    <rPh sb="4" eb="5">
      <t>ネン</t>
    </rPh>
    <phoneticPr fontId="2"/>
  </si>
  <si>
    <t>３年</t>
    <rPh sb="1" eb="2">
      <t>ネン</t>
    </rPh>
    <phoneticPr fontId="2"/>
  </si>
  <si>
    <t>令和３年１月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</si>
  <si>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平成　２９年　</t>
    <rPh sb="0" eb="2">
      <t>ヘイセイ</t>
    </rPh>
    <rPh sb="5" eb="6">
      <t>ネン</t>
    </rPh>
    <phoneticPr fontId="2"/>
  </si>
  <si>
    <t>３年　</t>
    <rPh sb="1" eb="2">
      <t>ネン</t>
    </rPh>
    <rPh sb="2" eb="3">
      <t>ガンネン</t>
    </rPh>
    <phoneticPr fontId="2"/>
  </si>
  <si>
    <t>３年</t>
    <rPh sb="1" eb="2">
      <t>ネン</t>
    </rPh>
    <phoneticPr fontId="18"/>
  </si>
  <si>
    <t>資料　　市情報統計課　  　（注）世帯数、人口総数及び男女の数は、国勢調査（確定数）に基づく推計人口で、各年は10月1日現在、各月は1日現在である。</t>
    <rPh sb="0" eb="2">
      <t>シリョウ</t>
    </rPh>
    <rPh sb="4" eb="5">
      <t>シ</t>
    </rPh>
    <rPh sb="5" eb="7">
      <t>ジョウホウ</t>
    </rPh>
    <rPh sb="7" eb="10">
      <t>トウケイカ</t>
    </rPh>
    <rPh sb="15" eb="16">
      <t>チュウ</t>
    </rPh>
    <rPh sb="17" eb="20">
      <t>セタイスウ</t>
    </rPh>
    <rPh sb="21" eb="23">
      <t>ジンコウ</t>
    </rPh>
    <rPh sb="23" eb="25">
      <t>ソウスウ</t>
    </rPh>
    <rPh sb="25" eb="26">
      <t>オヨ</t>
    </rPh>
    <rPh sb="27" eb="29">
      <t>ダンジョ</t>
    </rPh>
    <rPh sb="30" eb="31">
      <t>カズ</t>
    </rPh>
    <rPh sb="33" eb="35">
      <t>コクセイ</t>
    </rPh>
    <rPh sb="35" eb="37">
      <t>チョウサ</t>
    </rPh>
    <rPh sb="38" eb="40">
      <t>カクテイ</t>
    </rPh>
    <rPh sb="40" eb="41">
      <t>スウ</t>
    </rPh>
    <rPh sb="43" eb="44">
      <t>モト</t>
    </rPh>
    <rPh sb="46" eb="48">
      <t>スイケイ</t>
    </rPh>
    <rPh sb="48" eb="50">
      <t>ジンコウ</t>
    </rPh>
    <rPh sb="52" eb="54">
      <t>カクネン</t>
    </rPh>
    <rPh sb="57" eb="58">
      <t>ガツ</t>
    </rPh>
    <rPh sb="59" eb="60">
      <t>ニチ</t>
    </rPh>
    <rPh sb="60" eb="62">
      <t>ゲンザイ</t>
    </rPh>
    <rPh sb="63" eb="65">
      <t>カクツキ</t>
    </rPh>
    <phoneticPr fontId="2"/>
  </si>
  <si>
    <t>平成　２９年</t>
    <rPh sb="0" eb="2">
      <t>ヘイセイ</t>
    </rPh>
    <phoneticPr fontId="2"/>
  </si>
  <si>
    <t>３年</t>
    <rPh sb="1" eb="2">
      <t>トシ</t>
    </rPh>
    <phoneticPr fontId="2"/>
  </si>
  <si>
    <t>資料　　市情報統計課</t>
    <rPh sb="0" eb="2">
      <t>シリョウ</t>
    </rPh>
    <rPh sb="4" eb="5">
      <t>シ</t>
    </rPh>
    <rPh sb="5" eb="7">
      <t>ジョウホウ</t>
    </rPh>
    <rPh sb="7" eb="10">
      <t>トウケイカ</t>
    </rPh>
    <phoneticPr fontId="2"/>
  </si>
  <si>
    <t>資料　　　市情報統計課　</t>
    <rPh sb="0" eb="2">
      <t>シリョウ</t>
    </rPh>
    <rPh sb="5" eb="6">
      <t>シ</t>
    </rPh>
    <rPh sb="6" eb="8">
      <t>ジョウホウ</t>
    </rPh>
    <rPh sb="8" eb="11">
      <t>トウケイカ</t>
    </rPh>
    <phoneticPr fontId="2"/>
  </si>
  <si>
    <t>令和２年</t>
    <rPh sb="0" eb="2">
      <t>レイワ</t>
    </rPh>
    <phoneticPr fontId="2"/>
  </si>
  <si>
    <t>令　　　　和　　　　３　　　　年</t>
    <rPh sb="0" eb="1">
      <t>レイ</t>
    </rPh>
    <rPh sb="5" eb="6">
      <t>ワ</t>
    </rPh>
    <phoneticPr fontId="2"/>
  </si>
  <si>
    <t>　　　本表は、令和３年中の転入状況を示すものである。</t>
    <rPh sb="3" eb="4">
      <t>ホン</t>
    </rPh>
    <rPh sb="4" eb="5">
      <t>ヒョウ</t>
    </rPh>
    <rPh sb="11" eb="12">
      <t>チュウ</t>
    </rPh>
    <rPh sb="13" eb="15">
      <t>テンニュウ</t>
    </rPh>
    <rPh sb="15" eb="17">
      <t>ジョウキョウ</t>
    </rPh>
    <rPh sb="18" eb="19">
      <t>シメ</t>
    </rPh>
    <phoneticPr fontId="2"/>
  </si>
  <si>
    <t>　　　本表は、令和３年中の転出状況を示すものである。</t>
    <rPh sb="3" eb="4">
      <t>ホン</t>
    </rPh>
    <rPh sb="4" eb="5">
      <t>ヒョウ</t>
    </rPh>
    <rPh sb="11" eb="12">
      <t>チュウ</t>
    </rPh>
    <rPh sb="13" eb="15">
      <t>テンシュツ</t>
    </rPh>
    <rPh sb="15" eb="17">
      <t>ジョウキョウ</t>
    </rPh>
    <rPh sb="18" eb="19">
      <t>シメ</t>
    </rPh>
    <phoneticPr fontId="2"/>
  </si>
  <si>
    <t>資料　　市情報統計課</t>
    <rPh sb="0" eb="2">
      <t>シリョウ</t>
    </rPh>
    <rPh sb="4" eb="5">
      <t>シ</t>
    </rPh>
    <phoneticPr fontId="2"/>
  </si>
  <si>
    <t xml:space="preserve"> 本表は、令和３年１２月３１日現在における、本市の住民基本台帳（外国人含む）による人口・世帯数を町別に掲げたものである。</t>
    <rPh sb="1" eb="2">
      <t>ホン</t>
    </rPh>
    <rPh sb="2" eb="3">
      <t>ヒョウ</t>
    </rPh>
    <rPh sb="5" eb="7">
      <t>レイワ</t>
    </rPh>
    <rPh sb="8" eb="9">
      <t>ネン</t>
    </rPh>
    <rPh sb="9" eb="10">
      <t>ヘイネン</t>
    </rPh>
    <rPh sb="11" eb="12">
      <t>ガツ</t>
    </rPh>
    <rPh sb="14" eb="15">
      <t>ニチ</t>
    </rPh>
    <rPh sb="15" eb="17">
      <t>ゲンザイ</t>
    </rPh>
    <rPh sb="22" eb="23">
      <t>ホン</t>
    </rPh>
    <rPh sb="23" eb="24">
      <t>シ</t>
    </rPh>
    <rPh sb="25" eb="27">
      <t>ジュウミン</t>
    </rPh>
    <rPh sb="27" eb="29">
      <t>キホン</t>
    </rPh>
    <rPh sb="29" eb="31">
      <t>ダイチョウ</t>
    </rPh>
    <rPh sb="32" eb="34">
      <t>ガイコク</t>
    </rPh>
    <rPh sb="34" eb="35">
      <t>ジン</t>
    </rPh>
    <rPh sb="35" eb="36">
      <t>フク</t>
    </rPh>
    <rPh sb="41" eb="43">
      <t>ジンコウ</t>
    </rPh>
    <rPh sb="44" eb="47">
      <t>セタイスウ</t>
    </rPh>
    <rPh sb="48" eb="49">
      <t>マチ</t>
    </rPh>
    <rPh sb="49" eb="50">
      <t>ベツ</t>
    </rPh>
    <rPh sb="51" eb="52">
      <t>カカ</t>
    </rPh>
    <phoneticPr fontId="2"/>
  </si>
  <si>
    <t>（注）令和３年12月31日現在、長崎市は478町（丁目も1町として計上）</t>
    <rPh sb="1" eb="2">
      <t>チュウ</t>
    </rPh>
    <rPh sb="3" eb="5">
      <t>レイワ</t>
    </rPh>
    <rPh sb="6" eb="7">
      <t>ネン</t>
    </rPh>
    <rPh sb="7" eb="8">
      <t>ヘイネン</t>
    </rPh>
    <rPh sb="9" eb="10">
      <t>ガツ</t>
    </rPh>
    <rPh sb="12" eb="13">
      <t>ニチ</t>
    </rPh>
    <rPh sb="13" eb="15">
      <t>ゲンザイ</t>
    </rPh>
    <rPh sb="16" eb="19">
      <t>ナガサキシ</t>
    </rPh>
    <rPh sb="23" eb="24">
      <t>マチ</t>
    </rPh>
    <rPh sb="25" eb="27">
      <t>チョウメ</t>
    </rPh>
    <rPh sb="29" eb="30">
      <t>チョウ</t>
    </rPh>
    <rPh sb="33" eb="35">
      <t>ケイジョウ</t>
    </rPh>
    <phoneticPr fontId="2"/>
  </si>
  <si>
    <t>資料　　市情報統計課　　（注）１．国勢調査結果</t>
    <rPh sb="0" eb="2">
      <t>シリョウ</t>
    </rPh>
    <rPh sb="4" eb="5">
      <t>シ</t>
    </rPh>
    <rPh sb="5" eb="7">
      <t>ジョウホウ</t>
    </rPh>
    <rPh sb="7" eb="10">
      <t>トウケイカ</t>
    </rPh>
    <phoneticPr fontId="2"/>
  </si>
  <si>
    <t>r 187,423</t>
    <phoneticPr fontId="2"/>
  </si>
  <si>
    <t>r 409,118</t>
    <phoneticPr fontId="2"/>
  </si>
  <si>
    <t>r 188,519</t>
    <phoneticPr fontId="2"/>
  </si>
  <si>
    <t>r 220,599</t>
    <phoneticPr fontId="2"/>
  </si>
  <si>
    <t>r 169.2</t>
    <phoneticPr fontId="2"/>
  </si>
  <si>
    <t>r 85.5</t>
    <phoneticPr fontId="2"/>
  </si>
  <si>
    <t>r 1,008</t>
    <phoneticPr fontId="2"/>
  </si>
  <si>
    <t>r △ 2,303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</si>
</sst>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_-"/>
    <numFmt numFmtId="177" formatCode="#,##0.00_-"/>
    <numFmt numFmtId="178" formatCode="#,##0.0_-"/>
    <numFmt numFmtId="179" formatCode="0.0_-"/>
    <numFmt numFmtId="180" formatCode="#,##0;&quot;△ &quot;#,##0"/>
    <numFmt numFmtId="181" formatCode="#,##0.00;&quot;△ &quot;#,##0.00"/>
    <numFmt numFmtId="182" formatCode="#,##0_);[Red]\(#,##0\)"/>
    <numFmt numFmtId="183" formatCode="#,##0_ "/>
    <numFmt numFmtId="184" formatCode="#,##0.0;&quot;△ &quot;#,##0.0"/>
    <numFmt numFmtId="185" formatCode="0;&quot;△ &quot;0"/>
    <numFmt numFmtId="186" formatCode="#,##0_ ;[Red]\-#,##0\ "/>
    <numFmt numFmtId="187" formatCode="0_ 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7" borderId="45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31" fillId="0" borderId="44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6" borderId="4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37" fillId="0" borderId="4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39" fillId="6" borderId="4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42" applyNumberFormat="0" applyAlignment="0" applyProtection="0">
      <alignment vertical="center"/>
    </xf>
    <xf numFmtId="0" fontId="1" fillId="0" borderId="0"/>
    <xf numFmtId="0" fontId="25" fillId="0" borderId="0"/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2" borderId="0" applyNumberFormat="0" applyBorder="0" applyAlignment="0" applyProtection="0">
      <alignment vertical="center"/>
    </xf>
  </cellStyleXfs>
  <cellXfs count="57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8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9" fontId="3" fillId="0" borderId="15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80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80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80" fontId="3" fillId="0" borderId="1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>
      <alignment horizontal="right" vertical="center"/>
    </xf>
    <xf numFmtId="184" fontId="3" fillId="0" borderId="0" xfId="0" applyNumberFormat="1" applyFont="1" applyAlignment="1">
      <alignment vertical="center"/>
    </xf>
    <xf numFmtId="18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80" fontId="3" fillId="0" borderId="0" xfId="0" applyNumberFormat="1" applyFont="1" applyBorder="1" applyAlignment="1" applyProtection="1">
      <alignment vertical="center"/>
    </xf>
    <xf numFmtId="184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184" fontId="3" fillId="0" borderId="0" xfId="0" applyNumberFormat="1" applyFont="1" applyAlignment="1" applyProtection="1">
      <alignment vertical="center"/>
    </xf>
    <xf numFmtId="184" fontId="3" fillId="0" borderId="9" xfId="0" applyNumberFormat="1" applyFont="1" applyBorder="1" applyAlignment="1" applyProtection="1">
      <alignment vertical="center"/>
    </xf>
    <xf numFmtId="184" fontId="3" fillId="0" borderId="0" xfId="0" applyNumberFormat="1" applyFont="1" applyBorder="1" applyAlignment="1" applyProtection="1">
      <alignment vertical="center"/>
    </xf>
    <xf numFmtId="180" fontId="3" fillId="0" borderId="21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80" fontId="3" fillId="0" borderId="21" xfId="0" applyNumberFormat="1" applyFont="1" applyBorder="1" applyAlignment="1" applyProtection="1">
      <alignment vertical="center"/>
      <protection locked="0"/>
    </xf>
    <xf numFmtId="180" fontId="3" fillId="0" borderId="2" xfId="0" applyNumberFormat="1" applyFont="1" applyBorder="1" applyAlignment="1" applyProtection="1">
      <alignment vertical="center"/>
      <protection locked="0"/>
    </xf>
    <xf numFmtId="180" fontId="3" fillId="0" borderId="9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quotePrefix="1" applyNumberFormat="1" applyFont="1" applyAlignment="1">
      <alignment horizontal="right" vertical="center"/>
    </xf>
    <xf numFmtId="185" fontId="3" fillId="0" borderId="0" xfId="0" applyNumberFormat="1" applyFont="1" applyBorder="1" applyAlignment="1">
      <alignment horizontal="center" vertical="center"/>
    </xf>
    <xf numFmtId="185" fontId="3" fillId="0" borderId="0" xfId="0" applyNumberFormat="1" applyFont="1" applyBorder="1" applyAlignment="1">
      <alignment horizontal="distributed" vertical="center"/>
    </xf>
    <xf numFmtId="185" fontId="3" fillId="0" borderId="2" xfId="0" applyNumberFormat="1" applyFont="1" applyBorder="1" applyAlignment="1">
      <alignment horizontal="distributed" vertical="center"/>
    </xf>
    <xf numFmtId="185" fontId="3" fillId="0" borderId="1" xfId="0" applyNumberFormat="1" applyFont="1" applyBorder="1" applyAlignment="1">
      <alignment horizontal="center" vertical="center"/>
    </xf>
    <xf numFmtId="185" fontId="3" fillId="0" borderId="1" xfId="0" applyNumberFormat="1" applyFont="1" applyBorder="1" applyAlignment="1">
      <alignment vertical="center"/>
    </xf>
    <xf numFmtId="185" fontId="3" fillId="0" borderId="7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4" fillId="0" borderId="22" xfId="0" applyFont="1" applyBorder="1" applyAlignment="1"/>
    <xf numFmtId="0" fontId="3" fillId="0" borderId="15" xfId="0" applyFont="1" applyBorder="1" applyAlignment="1">
      <alignment horizontal="right" vertical="center"/>
    </xf>
    <xf numFmtId="0" fontId="3" fillId="0" borderId="22" xfId="0" applyFont="1" applyBorder="1" applyAlignment="1"/>
    <xf numFmtId="182" fontId="3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</xf>
    <xf numFmtId="180" fontId="3" fillId="0" borderId="0" xfId="1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81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4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1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81" fontId="3" fillId="0" borderId="0" xfId="0" applyNumberFormat="1" applyFont="1" applyBorder="1" applyAlignment="1">
      <alignment vertical="center"/>
    </xf>
    <xf numFmtId="180" fontId="3" fillId="0" borderId="0" xfId="1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26" xfId="0" applyNumberFormat="1" applyFont="1" applyBorder="1" applyAlignment="1">
      <alignment vertical="center"/>
    </xf>
    <xf numFmtId="41" fontId="3" fillId="0" borderId="2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21" xfId="0" applyNumberFormat="1" applyFont="1" applyBorder="1" applyAlignment="1" applyProtection="1">
      <alignment horizontal="right" vertical="center"/>
      <protection locked="0"/>
    </xf>
    <xf numFmtId="180" fontId="3" fillId="0" borderId="0" xfId="1" applyNumberFormat="1" applyFont="1" applyAlignment="1" applyProtection="1">
      <alignment vertical="center"/>
    </xf>
    <xf numFmtId="180" fontId="3" fillId="0" borderId="0" xfId="1" applyNumberFormat="1" applyFont="1" applyBorder="1" applyAlignment="1" applyProtection="1">
      <alignment vertical="center"/>
    </xf>
    <xf numFmtId="180" fontId="3" fillId="0" borderId="0" xfId="1" applyNumberFormat="1" applyFont="1" applyFill="1" applyBorder="1" applyAlignment="1" applyProtection="1">
      <alignment vertical="center"/>
    </xf>
    <xf numFmtId="49" fontId="10" fillId="0" borderId="0" xfId="5" applyNumberFormat="1" applyFont="1" applyBorder="1" applyAlignment="1">
      <alignment vertical="top"/>
    </xf>
    <xf numFmtId="49" fontId="10" fillId="0" borderId="0" xfId="5" applyNumberFormat="1" applyFont="1" applyAlignment="1">
      <alignment vertical="top"/>
    </xf>
    <xf numFmtId="0" fontId="11" fillId="0" borderId="0" xfId="4" applyFont="1">
      <alignment vertical="center"/>
    </xf>
    <xf numFmtId="49" fontId="12" fillId="0" borderId="0" xfId="5" applyNumberFormat="1" applyFont="1" applyAlignment="1">
      <alignment vertical="top"/>
    </xf>
    <xf numFmtId="0" fontId="15" fillId="0" borderId="0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0" borderId="0" xfId="4" applyFont="1">
      <alignment vertical="center"/>
    </xf>
    <xf numFmtId="49" fontId="16" fillId="0" borderId="14" xfId="5" applyNumberFormat="1" applyFont="1" applyFill="1" applyBorder="1" applyAlignment="1">
      <alignment horizontal="center" vertical="top" wrapText="1"/>
    </xf>
    <xf numFmtId="49" fontId="16" fillId="0" borderId="28" xfId="5" applyNumberFormat="1" applyFont="1" applyFill="1" applyBorder="1" applyAlignment="1">
      <alignment horizontal="center" vertical="top" wrapText="1"/>
    </xf>
    <xf numFmtId="49" fontId="16" fillId="0" borderId="20" xfId="5" applyNumberFormat="1" applyFont="1" applyFill="1" applyBorder="1" applyAlignment="1">
      <alignment horizontal="center" vertical="top" wrapText="1"/>
    </xf>
    <xf numFmtId="49" fontId="16" fillId="0" borderId="24" xfId="5" applyNumberFormat="1" applyFont="1" applyFill="1" applyBorder="1" applyAlignment="1">
      <alignment horizontal="center" vertical="top" wrapText="1"/>
    </xf>
    <xf numFmtId="49" fontId="16" fillId="0" borderId="9" xfId="5" applyNumberFormat="1" applyFont="1" applyFill="1" applyBorder="1" applyAlignment="1">
      <alignment horizontal="center" vertical="top" wrapText="1"/>
    </xf>
    <xf numFmtId="49" fontId="16" fillId="0" borderId="4" xfId="5" applyNumberFormat="1" applyFont="1" applyFill="1" applyBorder="1" applyAlignment="1">
      <alignment horizontal="center" vertical="top" wrapText="1"/>
    </xf>
    <xf numFmtId="49" fontId="16" fillId="0" borderId="27" xfId="5" applyNumberFormat="1" applyFont="1" applyFill="1" applyBorder="1" applyAlignment="1">
      <alignment horizontal="center" vertical="top" wrapText="1"/>
    </xf>
    <xf numFmtId="0" fontId="3" fillId="0" borderId="1" xfId="4" applyFont="1" applyBorder="1">
      <alignment vertical="center"/>
    </xf>
    <xf numFmtId="41" fontId="3" fillId="0" borderId="15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49" fontId="16" fillId="0" borderId="29" xfId="5" applyNumberFormat="1" applyFont="1" applyFill="1" applyBorder="1" applyAlignment="1">
      <alignment horizontal="centerContinuous" vertical="center"/>
    </xf>
    <xf numFmtId="49" fontId="16" fillId="0" borderId="11" xfId="5" applyNumberFormat="1" applyFont="1" applyFill="1" applyBorder="1" applyAlignment="1">
      <alignment horizontal="centerContinuous" vertical="center"/>
    </xf>
    <xf numFmtId="49" fontId="16" fillId="0" borderId="12" xfId="5" applyNumberFormat="1" applyFont="1" applyFill="1" applyBorder="1" applyAlignment="1">
      <alignment horizontal="centerContinuous" vertical="center"/>
    </xf>
    <xf numFmtId="49" fontId="16" fillId="0" borderId="29" xfId="5" applyNumberFormat="1" applyFont="1" applyFill="1" applyBorder="1" applyAlignment="1">
      <alignment horizontal="centerContinuous" vertical="center" wrapText="1"/>
    </xf>
    <xf numFmtId="49" fontId="16" fillId="0" borderId="11" xfId="5" applyNumberFormat="1" applyFont="1" applyFill="1" applyBorder="1" applyAlignment="1">
      <alignment horizontal="centerContinuous" vertical="center" wrapText="1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86" fontId="3" fillId="0" borderId="0" xfId="0" applyNumberFormat="1" applyFont="1" applyAlignment="1">
      <alignment vertical="center"/>
    </xf>
    <xf numFmtId="0" fontId="3" fillId="0" borderId="23" xfId="0" applyFont="1" applyBorder="1" applyAlignment="1" applyProtection="1">
      <alignment horizontal="center" vertical="center"/>
    </xf>
    <xf numFmtId="183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180" fontId="3" fillId="0" borderId="1" xfId="1" applyNumberFormat="1" applyFont="1" applyBorder="1" applyAlignment="1" applyProtection="1">
      <alignment vertical="center"/>
    </xf>
    <xf numFmtId="180" fontId="3" fillId="0" borderId="2" xfId="1" applyNumberFormat="1" applyFont="1" applyBorder="1" applyAlignment="1" applyProtection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41" fontId="16" fillId="0" borderId="9" xfId="5" applyNumberFormat="1" applyFont="1" applyFill="1" applyBorder="1" applyAlignment="1">
      <alignment horizontal="right" vertical="center"/>
    </xf>
    <xf numFmtId="41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horizontal="distributed" vertical="center"/>
    </xf>
    <xf numFmtId="49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vertical="center"/>
    </xf>
    <xf numFmtId="49" fontId="16" fillId="0" borderId="0" xfId="5" applyNumberFormat="1" applyFont="1" applyFill="1" applyBorder="1" applyAlignment="1">
      <alignment horizontal="distributed" vertical="center" wrapText="1"/>
    </xf>
    <xf numFmtId="49" fontId="16" fillId="0" borderId="4" xfId="5" applyNumberFormat="1" applyFont="1" applyFill="1" applyBorder="1" applyAlignment="1">
      <alignment horizontal="center" vertical="center" wrapText="1"/>
    </xf>
    <xf numFmtId="180" fontId="3" fillId="0" borderId="0" xfId="1" applyNumberFormat="1" applyFont="1" applyBorder="1" applyAlignment="1">
      <alignment horizontal="right" vertical="center"/>
    </xf>
    <xf numFmtId="180" fontId="3" fillId="0" borderId="0" xfId="1" applyNumberFormat="1" applyFont="1" applyFill="1" applyAlignment="1">
      <alignment horizontal="right" vertical="center"/>
    </xf>
    <xf numFmtId="41" fontId="3" fillId="0" borderId="30" xfId="0" applyNumberFormat="1" applyFont="1" applyBorder="1" applyAlignment="1">
      <alignment vertical="center"/>
    </xf>
    <xf numFmtId="41" fontId="3" fillId="0" borderId="31" xfId="0" applyNumberFormat="1" applyFont="1" applyBorder="1" applyAlignment="1" applyProtection="1">
      <alignment vertical="center"/>
      <protection locked="0"/>
    </xf>
    <xf numFmtId="49" fontId="3" fillId="0" borderId="32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9" fontId="3" fillId="0" borderId="33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 applyProtection="1">
      <alignment vertical="center"/>
      <protection locked="0"/>
    </xf>
    <xf numFmtId="41" fontId="3" fillId="0" borderId="2" xfId="0" applyNumberFormat="1" applyFont="1" applyBorder="1" applyAlignment="1" applyProtection="1">
      <alignment vertical="center"/>
      <protection locked="0"/>
    </xf>
    <xf numFmtId="41" fontId="3" fillId="0" borderId="10" xfId="0" applyNumberFormat="1" applyFont="1" applyBorder="1" applyAlignment="1" applyProtection="1">
      <alignment vertical="center"/>
      <protection locked="0"/>
    </xf>
    <xf numFmtId="0" fontId="4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0" fontId="3" fillId="0" borderId="0" xfId="1" applyNumberFormat="1" applyFont="1" applyFill="1" applyBorder="1" applyAlignment="1">
      <alignment horizontal="right" vertical="center"/>
    </xf>
    <xf numFmtId="180" fontId="3" fillId="0" borderId="9" xfId="0" applyNumberFormat="1" applyFont="1" applyBorder="1" applyAlignment="1">
      <alignment vertical="center"/>
    </xf>
    <xf numFmtId="38" fontId="3" fillId="0" borderId="9" xfId="1" applyFont="1" applyFill="1" applyBorder="1"/>
    <xf numFmtId="38" fontId="3" fillId="0" borderId="26" xfId="1" applyFont="1" applyFill="1" applyBorder="1"/>
    <xf numFmtId="38" fontId="3" fillId="0" borderId="30" xfId="1" applyFont="1" applyFill="1" applyBorder="1"/>
    <xf numFmtId="176" fontId="3" fillId="0" borderId="8" xfId="0" applyNumberFormat="1" applyFont="1" applyBorder="1" applyAlignment="1">
      <alignment vertical="center"/>
    </xf>
    <xf numFmtId="38" fontId="3" fillId="0" borderId="0" xfId="1" applyFont="1" applyFill="1" applyBorder="1"/>
    <xf numFmtId="38" fontId="3" fillId="0" borderId="2" xfId="1" applyFont="1" applyFill="1" applyBorder="1"/>
    <xf numFmtId="38" fontId="3" fillId="0" borderId="21" xfId="1" applyFont="1" applyFill="1" applyBorder="1"/>
    <xf numFmtId="38" fontId="3" fillId="0" borderId="10" xfId="1" applyFont="1" applyFill="1" applyBorder="1"/>
    <xf numFmtId="38" fontId="3" fillId="0" borderId="31" xfId="1" applyFont="1" applyFill="1" applyBorder="1"/>
    <xf numFmtId="38" fontId="3" fillId="0" borderId="33" xfId="1" applyFont="1" applyFill="1" applyBorder="1"/>
    <xf numFmtId="0" fontId="3" fillId="0" borderId="22" xfId="0" applyFont="1" applyBorder="1" applyAlignment="1"/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/>
    <xf numFmtId="0" fontId="3" fillId="0" borderId="1" xfId="0" applyFont="1" applyBorder="1" applyAlignment="1">
      <alignment vertical="center"/>
    </xf>
    <xf numFmtId="180" fontId="3" fillId="0" borderId="0" xfId="0" applyNumberFormat="1" applyFont="1" applyFill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2" xfId="0" applyFont="1" applyBorder="1" applyAlignment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80" fontId="3" fillId="0" borderId="0" xfId="1" applyNumberFormat="1" applyFont="1" applyAlignment="1">
      <alignment vertical="center"/>
    </xf>
    <xf numFmtId="186" fontId="3" fillId="0" borderId="8" xfId="0" applyNumberFormat="1" applyFont="1" applyBorder="1" applyAlignment="1">
      <alignment vertical="center"/>
    </xf>
    <xf numFmtId="41" fontId="3" fillId="0" borderId="0" xfId="1" applyNumberFormat="1" applyFont="1" applyFill="1" applyBorder="1" applyAlignment="1">
      <alignment horizontal="center" vertical="center"/>
    </xf>
    <xf numFmtId="41" fontId="3" fillId="0" borderId="0" xfId="1" applyNumberFormat="1" applyFont="1" applyBorder="1" applyAlignment="1" applyProtection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80" fontId="3" fillId="0" borderId="0" xfId="0" applyNumberFormat="1" applyFont="1" applyBorder="1" applyAlignment="1">
      <alignment horizontal="right" vertical="center"/>
    </xf>
    <xf numFmtId="180" fontId="3" fillId="0" borderId="1" xfId="1" applyNumberFormat="1" applyFont="1" applyFill="1" applyBorder="1" applyAlignment="1" applyProtection="1">
      <alignment vertical="center"/>
    </xf>
    <xf numFmtId="180" fontId="3" fillId="0" borderId="1" xfId="1" applyNumberFormat="1" applyFont="1" applyFill="1" applyBorder="1" applyAlignment="1" applyProtection="1">
      <alignment horizontal="right" vertical="center"/>
    </xf>
    <xf numFmtId="180" fontId="3" fillId="0" borderId="7" xfId="1" applyNumberFormat="1" applyFont="1" applyFill="1" applyBorder="1" applyAlignment="1" applyProtection="1">
      <alignment vertical="center"/>
    </xf>
    <xf numFmtId="49" fontId="3" fillId="0" borderId="22" xfId="0" applyNumberFormat="1" applyFont="1" applyBorder="1" applyAlignment="1">
      <alignment vertical="center"/>
    </xf>
    <xf numFmtId="181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Alignment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49" fontId="11" fillId="0" borderId="0" xfId="4" applyNumberFormat="1" applyFont="1">
      <alignment vertical="center"/>
    </xf>
    <xf numFmtId="41" fontId="12" fillId="0" borderId="0" xfId="5" applyNumberFormat="1" applyFont="1" applyAlignment="1">
      <alignment vertical="top"/>
    </xf>
    <xf numFmtId="187" fontId="12" fillId="0" borderId="0" xfId="5" applyNumberFormat="1" applyFont="1" applyAlignment="1">
      <alignment vertical="top"/>
    </xf>
    <xf numFmtId="41" fontId="11" fillId="0" borderId="0" xfId="4" applyNumberFormat="1" applyFont="1">
      <alignment vertical="center"/>
    </xf>
    <xf numFmtId="41" fontId="4" fillId="0" borderId="22" xfId="0" applyNumberFormat="1" applyFont="1" applyBorder="1" applyAlignment="1">
      <alignment vertical="center"/>
    </xf>
    <xf numFmtId="180" fontId="3" fillId="0" borderId="0" xfId="1" applyNumberFormat="1" applyFont="1" applyFill="1" applyBorder="1" applyAlignment="1" applyProtection="1">
      <alignment horizontal="right" vertical="center"/>
      <protection locked="0"/>
    </xf>
    <xf numFmtId="180" fontId="3" fillId="0" borderId="1" xfId="1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quotePrefix="1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41" fontId="3" fillId="0" borderId="9" xfId="6" applyNumberFormat="1" applyFont="1" applyFill="1" applyBorder="1" applyAlignment="1" applyProtection="1">
      <alignment vertical="center" shrinkToFit="1"/>
      <protection locked="0"/>
    </xf>
    <xf numFmtId="41" fontId="3" fillId="0" borderId="0" xfId="6" applyNumberFormat="1" applyFont="1" applyFill="1" applyBorder="1" applyAlignment="1">
      <alignment vertical="center" shrinkToFit="1"/>
    </xf>
    <xf numFmtId="41" fontId="3" fillId="0" borderId="0" xfId="6" applyNumberFormat="1" applyFont="1" applyFill="1" applyBorder="1" applyAlignment="1" applyProtection="1">
      <alignment vertical="center" shrinkToFit="1"/>
      <protection locked="0"/>
    </xf>
    <xf numFmtId="41" fontId="3" fillId="0" borderId="0" xfId="0" applyNumberFormat="1" applyFont="1" applyFill="1" applyAlignment="1">
      <alignment vertical="center" shrinkToFit="1"/>
    </xf>
    <xf numFmtId="41" fontId="3" fillId="0" borderId="0" xfId="6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 shrinkToFit="1"/>
      <protection locked="0"/>
    </xf>
    <xf numFmtId="41" fontId="3" fillId="0" borderId="9" xfId="6" applyNumberFormat="1" applyFont="1" applyFill="1" applyBorder="1" applyAlignment="1" applyProtection="1">
      <alignment vertical="center"/>
      <protection locked="0"/>
    </xf>
    <xf numFmtId="41" fontId="3" fillId="0" borderId="2" xfId="6" applyNumberFormat="1" applyFont="1" applyFill="1" applyBorder="1" applyAlignment="1" applyProtection="1">
      <alignment vertical="center"/>
      <protection locked="0"/>
    </xf>
    <xf numFmtId="41" fontId="3" fillId="0" borderId="27" xfId="6" applyNumberFormat="1" applyFont="1" applyFill="1" applyBorder="1" applyAlignment="1" applyProtection="1">
      <alignment vertical="center"/>
      <protection locked="0"/>
    </xf>
    <xf numFmtId="41" fontId="3" fillId="0" borderId="5" xfId="6" applyNumberFormat="1" applyFont="1" applyFill="1" applyBorder="1" applyAlignment="1" applyProtection="1">
      <alignment vertical="center"/>
      <protection locked="0"/>
    </xf>
    <xf numFmtId="41" fontId="3" fillId="0" borderId="0" xfId="6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6" xfId="6" applyNumberFormat="1" applyFont="1" applyFill="1" applyBorder="1" applyAlignment="1">
      <alignment vertical="center" shrinkToFit="1"/>
    </xf>
    <xf numFmtId="0" fontId="3" fillId="0" borderId="22" xfId="0" applyFont="1" applyBorder="1" applyAlignme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22" xfId="0" applyFont="1" applyFill="1" applyBorder="1" applyAlignment="1"/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80" fontId="3" fillId="0" borderId="0" xfId="1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80" fontId="3" fillId="0" borderId="0" xfId="0" applyNumberFormat="1" applyFont="1" applyFill="1" applyBorder="1" applyAlignment="1" applyProtection="1">
      <alignment vertical="center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1" xfId="0" applyNumberFormat="1" applyFont="1" applyFill="1" applyBorder="1" applyAlignment="1" applyProtection="1">
      <alignment vertical="center"/>
      <protection locked="0"/>
    </xf>
    <xf numFmtId="180" fontId="3" fillId="0" borderId="1" xfId="0" applyNumberFormat="1" applyFont="1" applyFill="1" applyBorder="1" applyAlignment="1">
      <alignment vertical="center"/>
    </xf>
    <xf numFmtId="180" fontId="3" fillId="0" borderId="1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6" applyNumberFormat="1" applyFont="1" applyBorder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1" fontId="23" fillId="0" borderId="0" xfId="0" applyNumberFormat="1" applyFont="1" applyBorder="1" applyAlignment="1" applyProtection="1">
      <alignment vertical="center"/>
      <protection locked="0"/>
    </xf>
    <xf numFmtId="41" fontId="0" fillId="0" borderId="0" xfId="6" applyNumberFormat="1" applyFont="1" applyAlignment="1">
      <alignment vertical="center"/>
    </xf>
    <xf numFmtId="41" fontId="0" fillId="0" borderId="0" xfId="0" applyNumberFormat="1" applyFont="1" applyAlignment="1">
      <alignment vertical="center"/>
    </xf>
    <xf numFmtId="41" fontId="7" fillId="0" borderId="0" xfId="6" applyNumberFormat="1" applyFont="1" applyFill="1" applyBorder="1" applyAlignment="1" applyProtection="1">
      <alignment vertical="center" shrinkToFit="1"/>
    </xf>
    <xf numFmtId="41" fontId="7" fillId="0" borderId="0" xfId="6" applyNumberFormat="1" applyFont="1" applyFill="1" applyBorder="1" applyAlignment="1" applyProtection="1">
      <alignment horizontal="right" vertical="center" shrinkToFit="1"/>
    </xf>
    <xf numFmtId="41" fontId="7" fillId="0" borderId="0" xfId="6" applyNumberFormat="1" applyFont="1" applyFill="1" applyBorder="1" applyAlignment="1" applyProtection="1">
      <alignment horizontal="right" vertical="center"/>
    </xf>
    <xf numFmtId="41" fontId="7" fillId="0" borderId="0" xfId="6" applyNumberFormat="1" applyFont="1" applyFill="1" applyBorder="1" applyAlignment="1" applyProtection="1">
      <alignment horizontal="left" vertical="center" shrinkToFit="1"/>
    </xf>
    <xf numFmtId="41" fontId="3" fillId="0" borderId="13" xfId="6" applyNumberFormat="1" applyFont="1" applyFill="1" applyBorder="1" applyAlignment="1">
      <alignment horizontal="center" vertical="center" shrinkToFit="1"/>
    </xf>
    <xf numFmtId="41" fontId="3" fillId="0" borderId="23" xfId="6" applyNumberFormat="1" applyFont="1" applyFill="1" applyBorder="1" applyAlignment="1">
      <alignment horizontal="center" vertical="center" shrinkToFit="1"/>
    </xf>
    <xf numFmtId="41" fontId="3" fillId="0" borderId="0" xfId="6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>
      <alignment vertical="center"/>
    </xf>
    <xf numFmtId="41" fontId="7" fillId="0" borderId="28" xfId="6" applyNumberFormat="1" applyFont="1" applyFill="1" applyBorder="1" applyAlignment="1" applyProtection="1">
      <alignment vertical="center" shrinkToFit="1"/>
      <protection locked="0"/>
    </xf>
    <xf numFmtId="41" fontId="7" fillId="0" borderId="20" xfId="6" applyNumberFormat="1" applyFont="1" applyFill="1" applyBorder="1" applyAlignment="1" applyProtection="1">
      <alignment vertical="center" shrinkToFit="1"/>
      <protection locked="0"/>
    </xf>
    <xf numFmtId="41" fontId="3" fillId="0" borderId="2" xfId="6" applyNumberFormat="1" applyFont="1" applyFill="1" applyBorder="1" applyAlignment="1" applyProtection="1">
      <alignment vertical="center" shrinkToFit="1"/>
      <protection locked="0"/>
    </xf>
    <xf numFmtId="0" fontId="3" fillId="0" borderId="1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1" fontId="3" fillId="0" borderId="9" xfId="6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6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6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8" xfId="6" applyNumberFormat="1" applyFont="1" applyFill="1" applyBorder="1" applyAlignment="1">
      <alignment vertical="center" shrinkToFit="1"/>
    </xf>
    <xf numFmtId="41" fontId="3" fillId="0" borderId="8" xfId="0" applyNumberFormat="1" applyFont="1" applyFill="1" applyBorder="1" applyAlignment="1">
      <alignment vertical="center" shrinkToFit="1"/>
    </xf>
    <xf numFmtId="41" fontId="3" fillId="0" borderId="0" xfId="6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6" applyNumberFormat="1" applyFont="1" applyFill="1" applyBorder="1" applyAlignment="1" applyProtection="1">
      <alignment vertical="center"/>
    </xf>
    <xf numFmtId="41" fontId="3" fillId="0" borderId="2" xfId="6" applyNumberFormat="1" applyFont="1" applyFill="1" applyBorder="1" applyAlignment="1" applyProtection="1">
      <alignment vertical="center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 shrinkToFit="1"/>
    </xf>
    <xf numFmtId="41" fontId="7" fillId="0" borderId="13" xfId="0" applyNumberFormat="1" applyFont="1" applyFill="1" applyBorder="1" applyAlignment="1">
      <alignment vertical="center" shrinkToFit="1"/>
    </xf>
    <xf numFmtId="41" fontId="7" fillId="0" borderId="28" xfId="6" applyNumberFormat="1" applyFont="1" applyFill="1" applyBorder="1" applyAlignment="1" applyProtection="1">
      <alignment vertical="center"/>
    </xf>
    <xf numFmtId="41" fontId="3" fillId="0" borderId="9" xfId="0" applyNumberFormat="1" applyFont="1" applyFill="1" applyBorder="1" applyAlignment="1">
      <alignment vertical="center" shrinkToFit="1"/>
    </xf>
    <xf numFmtId="41" fontId="3" fillId="0" borderId="9" xfId="6" applyNumberFormat="1" applyFont="1" applyFill="1" applyBorder="1" applyAlignment="1" applyProtection="1">
      <alignment horizontal="right" vertical="center"/>
      <protection locked="0"/>
    </xf>
    <xf numFmtId="41" fontId="3" fillId="0" borderId="0" xfId="6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5" xfId="6" applyNumberFormat="1" applyFont="1" applyFill="1" applyBorder="1" applyAlignment="1">
      <alignment vertical="center"/>
    </xf>
    <xf numFmtId="41" fontId="3" fillId="0" borderId="3" xfId="6" applyNumberFormat="1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>
      <alignment vertical="center"/>
    </xf>
    <xf numFmtId="41" fontId="3" fillId="0" borderId="27" xfId="6" applyNumberFormat="1" applyFont="1" applyFill="1" applyBorder="1" applyAlignment="1" applyProtection="1">
      <alignment horizontal="right" vertical="center"/>
      <protection locked="0"/>
    </xf>
    <xf numFmtId="41" fontId="3" fillId="0" borderId="5" xfId="6" applyNumberFormat="1" applyFont="1" applyFill="1" applyBorder="1" applyAlignment="1" applyProtection="1">
      <alignment vertical="center"/>
    </xf>
    <xf numFmtId="41" fontId="3" fillId="0" borderId="5" xfId="6" applyNumberFormat="1" applyFont="1" applyFill="1" applyBorder="1" applyAlignment="1" applyProtection="1">
      <alignment horizontal="right" vertical="center"/>
      <protection locked="0"/>
    </xf>
    <xf numFmtId="41" fontId="7" fillId="0" borderId="20" xfId="6" applyNumberFormat="1" applyFont="1" applyFill="1" applyBorder="1" applyAlignment="1">
      <alignment vertical="center" shrinkToFit="1"/>
    </xf>
    <xf numFmtId="41" fontId="7" fillId="0" borderId="23" xfId="6" applyNumberFormat="1" applyFont="1" applyFill="1" applyBorder="1" applyAlignment="1" applyProtection="1">
      <alignment vertical="center"/>
    </xf>
    <xf numFmtId="41" fontId="7" fillId="0" borderId="13" xfId="6" applyNumberFormat="1" applyFont="1" applyFill="1" applyBorder="1" applyAlignment="1">
      <alignment vertical="center" shrinkToFit="1"/>
    </xf>
    <xf numFmtId="41" fontId="3" fillId="0" borderId="6" xfId="6" applyNumberFormat="1" applyFont="1" applyFill="1" applyBorder="1" applyAlignment="1" applyProtection="1">
      <alignment vertical="center"/>
      <protection locked="0"/>
    </xf>
    <xf numFmtId="41" fontId="3" fillId="0" borderId="4" xfId="6" applyNumberFormat="1" applyFont="1" applyFill="1" applyBorder="1" applyAlignment="1">
      <alignment vertical="center" shrinkToFit="1"/>
    </xf>
    <xf numFmtId="41" fontId="3" fillId="0" borderId="3" xfId="6" applyNumberFormat="1" applyFont="1" applyFill="1" applyBorder="1" applyAlignment="1">
      <alignment vertical="center" shrinkToFit="1"/>
    </xf>
    <xf numFmtId="41" fontId="3" fillId="0" borderId="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1" fontId="7" fillId="0" borderId="28" xfId="0" applyNumberFormat="1" applyFont="1" applyFill="1" applyBorder="1" applyAlignment="1">
      <alignment vertical="center" shrinkToFit="1"/>
    </xf>
    <xf numFmtId="41" fontId="7" fillId="0" borderId="16" xfId="0" applyNumberFormat="1" applyFont="1" applyFill="1" applyBorder="1" applyAlignment="1">
      <alignment vertical="center" shrinkToFit="1"/>
    </xf>
    <xf numFmtId="41" fontId="7" fillId="0" borderId="9" xfId="6" applyNumberFormat="1" applyFont="1" applyFill="1" applyBorder="1" applyAlignment="1" applyProtection="1">
      <alignment vertical="center"/>
    </xf>
    <xf numFmtId="41" fontId="7" fillId="0" borderId="0" xfId="6" applyNumberFormat="1" applyFont="1" applyFill="1" applyBorder="1" applyAlignment="1" applyProtection="1">
      <alignment vertical="center"/>
    </xf>
    <xf numFmtId="41" fontId="7" fillId="0" borderId="20" xfId="6" applyNumberFormat="1" applyFont="1" applyFill="1" applyBorder="1" applyAlignment="1" applyProtection="1">
      <alignment vertical="center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7" fillId="0" borderId="5" xfId="6" applyNumberFormat="1" applyFont="1" applyFill="1" applyBorder="1" applyAlignment="1">
      <alignment vertical="center"/>
    </xf>
    <xf numFmtId="41" fontId="7" fillId="0" borderId="5" xfId="6" applyNumberFormat="1" applyFont="1" applyFill="1" applyBorder="1" applyAlignment="1" applyProtection="1">
      <alignment vertical="center" shrinkToFit="1"/>
    </xf>
    <xf numFmtId="41" fontId="7" fillId="0" borderId="3" xfId="6" applyNumberFormat="1" applyFont="1" applyFill="1" applyBorder="1" applyAlignment="1" applyProtection="1">
      <alignment vertical="center" shrinkToFit="1"/>
    </xf>
    <xf numFmtId="41" fontId="7" fillId="0" borderId="37" xfId="6" applyNumberFormat="1" applyFont="1" applyFill="1" applyBorder="1" applyAlignment="1">
      <alignment vertical="center"/>
    </xf>
    <xf numFmtId="41" fontId="7" fillId="0" borderId="36" xfId="6" applyNumberFormat="1" applyFont="1" applyFill="1" applyBorder="1" applyAlignment="1" applyProtection="1">
      <alignment vertical="center" shrinkToFit="1"/>
    </xf>
    <xf numFmtId="41" fontId="7" fillId="0" borderId="37" xfId="6" applyNumberFormat="1" applyFont="1" applyFill="1" applyBorder="1" applyAlignment="1" applyProtection="1">
      <alignment vertical="center" shrinkToFit="1"/>
    </xf>
    <xf numFmtId="41" fontId="7" fillId="0" borderId="38" xfId="6" applyNumberFormat="1" applyFont="1" applyFill="1" applyBorder="1" applyAlignment="1" applyProtection="1">
      <alignment vertical="center" shrinkToFit="1"/>
    </xf>
    <xf numFmtId="186" fontId="3" fillId="0" borderId="0" xfId="0" applyNumberFormat="1" applyFont="1" applyFill="1" applyBorder="1" applyAlignment="1">
      <alignment vertical="center"/>
    </xf>
    <xf numFmtId="185" fontId="3" fillId="0" borderId="1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180" fontId="3" fillId="0" borderId="0" xfId="1" applyNumberFormat="1" applyFont="1" applyFill="1" applyBorder="1" applyAlignment="1" applyProtection="1">
      <alignment horizontal="right" vertical="center"/>
    </xf>
    <xf numFmtId="180" fontId="3" fillId="0" borderId="2" xfId="1" applyNumberFormat="1" applyFont="1" applyFill="1" applyBorder="1" applyAlignment="1" applyProtection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4" fontId="3" fillId="0" borderId="1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41" fontId="23" fillId="0" borderId="0" xfId="0" applyNumberFormat="1" applyFont="1" applyBorder="1" applyAlignment="1">
      <alignment vertical="center" shrinkToFit="1"/>
    </xf>
    <xf numFmtId="41" fontId="23" fillId="0" borderId="0" xfId="6" applyNumberFormat="1" applyFont="1" applyBorder="1" applyAlignment="1">
      <alignment vertical="center"/>
    </xf>
    <xf numFmtId="41" fontId="23" fillId="0" borderId="0" xfId="6" applyNumberFormat="1" applyFont="1" applyBorder="1" applyAlignment="1">
      <alignment vertical="center" shrinkToFit="1"/>
    </xf>
    <xf numFmtId="41" fontId="23" fillId="0" borderId="0" xfId="6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27" xfId="0" applyNumberFormat="1" applyFont="1" applyBorder="1" applyAlignment="1">
      <alignment horizontal="center" vertical="center"/>
    </xf>
    <xf numFmtId="41" fontId="3" fillId="0" borderId="0" xfId="1" applyNumberFormat="1" applyFont="1" applyAlignment="1">
      <alignment horizontal="right" vertical="center"/>
    </xf>
    <xf numFmtId="41" fontId="3" fillId="0" borderId="0" xfId="1" applyNumberFormat="1" applyFont="1" applyBorder="1" applyAlignment="1">
      <alignment horizontal="right" vertical="center"/>
    </xf>
    <xf numFmtId="41" fontId="3" fillId="0" borderId="0" xfId="1" applyNumberFormat="1" applyFont="1" applyBorder="1" applyAlignment="1" applyProtection="1">
      <alignment horizontal="right" vertical="center"/>
    </xf>
    <xf numFmtId="41" fontId="3" fillId="0" borderId="0" xfId="1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>
      <alignment horizontal="right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41" fontId="3" fillId="0" borderId="22" xfId="0" applyNumberFormat="1" applyFont="1" applyBorder="1" applyAlignment="1">
      <alignment vertical="center"/>
    </xf>
    <xf numFmtId="41" fontId="3" fillId="0" borderId="22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right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180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Border="1" applyAlignment="1"/>
    <xf numFmtId="180" fontId="3" fillId="0" borderId="1" xfId="1" applyNumberFormat="1" applyFont="1" applyBorder="1" applyAlignment="1">
      <alignment horizontal="right"/>
    </xf>
    <xf numFmtId="180" fontId="3" fillId="0" borderId="15" xfId="1" applyNumberFormat="1" applyFont="1" applyBorder="1" applyAlignment="1">
      <alignment horizontal="right"/>
    </xf>
    <xf numFmtId="180" fontId="3" fillId="0" borderId="0" xfId="1" applyNumberFormat="1" applyFont="1" applyBorder="1" applyAlignment="1">
      <alignment horizontal="right"/>
    </xf>
    <xf numFmtId="180" fontId="3" fillId="0" borderId="9" xfId="1" applyNumberFormat="1" applyFont="1" applyBorder="1" applyAlignment="1">
      <alignment horizontal="right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" fillId="0" borderId="22" xfId="0" applyFont="1" applyBorder="1" applyAlignme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22" xfId="0" applyFont="1" applyFill="1" applyBorder="1" applyAlignment="1"/>
    <xf numFmtId="0" fontId="3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81" fontId="3" fillId="0" borderId="0" xfId="0" applyNumberFormat="1" applyFont="1" applyBorder="1" applyAlignment="1">
      <alignment horizontal="right"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2" xfId="0" applyFont="1" applyBorder="1" applyAlignment="1"/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0" fontId="3" fillId="0" borderId="9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vertical="center"/>
    </xf>
    <xf numFmtId="180" fontId="3" fillId="0" borderId="26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9" xfId="0" applyNumberFormat="1" applyFont="1" applyBorder="1" applyAlignment="1">
      <alignment vertical="center"/>
    </xf>
    <xf numFmtId="180" fontId="3" fillId="0" borderId="30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center" vertical="center"/>
    </xf>
    <xf numFmtId="180" fontId="4" fillId="0" borderId="33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49" fontId="3" fillId="0" borderId="2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49" fontId="16" fillId="0" borderId="0" xfId="5" applyNumberFormat="1" applyFont="1" applyFill="1" applyBorder="1" applyAlignment="1">
      <alignment horizontal="distributed" vertical="center"/>
    </xf>
    <xf numFmtId="0" fontId="3" fillId="0" borderId="22" xfId="4" applyFont="1" applyBorder="1" applyAlignment="1">
      <alignment horizontal="left" vertical="center"/>
    </xf>
    <xf numFmtId="0" fontId="13" fillId="0" borderId="0" xfId="5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49" fontId="16" fillId="0" borderId="22" xfId="5" applyNumberFormat="1" applyFont="1" applyFill="1" applyBorder="1" applyAlignment="1">
      <alignment horizontal="center" vertical="top"/>
    </xf>
    <xf numFmtId="49" fontId="16" fillId="0" borderId="19" xfId="5" applyNumberFormat="1" applyFont="1" applyFill="1" applyBorder="1" applyAlignment="1">
      <alignment horizontal="center" vertical="top"/>
    </xf>
    <xf numFmtId="49" fontId="16" fillId="0" borderId="0" xfId="5" applyNumberFormat="1" applyFont="1" applyFill="1" applyBorder="1" applyAlignment="1">
      <alignment horizontal="center" vertical="top"/>
    </xf>
    <xf numFmtId="49" fontId="16" fillId="0" borderId="2" xfId="5" applyNumberFormat="1" applyFont="1" applyFill="1" applyBorder="1" applyAlignment="1">
      <alignment horizontal="center" vertical="top"/>
    </xf>
    <xf numFmtId="49" fontId="16" fillId="0" borderId="5" xfId="5" applyNumberFormat="1" applyFont="1" applyFill="1" applyBorder="1" applyAlignment="1">
      <alignment horizontal="center" vertical="top"/>
    </xf>
    <xf numFmtId="49" fontId="16" fillId="0" borderId="3" xfId="5" applyNumberFormat="1" applyFont="1" applyFill="1" applyBorder="1" applyAlignment="1">
      <alignment horizontal="center" vertical="top"/>
    </xf>
    <xf numFmtId="49" fontId="16" fillId="0" borderId="8" xfId="5" applyNumberFormat="1" applyFont="1" applyFill="1" applyBorder="1" applyAlignment="1">
      <alignment horizontal="distributed" vertical="center"/>
    </xf>
    <xf numFmtId="0" fontId="4" fillId="0" borderId="6" xfId="4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3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right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left" vertical="center"/>
    </xf>
    <xf numFmtId="41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0" xfId="6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1" fontId="3" fillId="0" borderId="19" xfId="6" applyNumberFormat="1" applyFont="1" applyFill="1" applyBorder="1" applyAlignment="1">
      <alignment horizontal="center" vertical="center" shrinkToFit="1"/>
    </xf>
    <xf numFmtId="41" fontId="3" fillId="0" borderId="3" xfId="6" applyNumberFormat="1" applyFont="1" applyFill="1" applyBorder="1" applyAlignment="1">
      <alignment horizontal="center" vertical="center" shrinkToFit="1"/>
    </xf>
    <xf numFmtId="41" fontId="3" fillId="0" borderId="25" xfId="6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1" fontId="3" fillId="0" borderId="29" xfId="6" applyNumberFormat="1" applyFont="1" applyFill="1" applyBorder="1" applyAlignment="1">
      <alignment horizontal="center" vertical="center" shrinkToFit="1"/>
    </xf>
    <xf numFmtId="41" fontId="3" fillId="0" borderId="11" xfId="6" applyNumberFormat="1" applyFont="1" applyFill="1" applyBorder="1" applyAlignment="1">
      <alignment horizontal="center" vertical="center" shrinkToFit="1"/>
    </xf>
    <xf numFmtId="41" fontId="3" fillId="0" borderId="12" xfId="6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6" fillId="0" borderId="0" xfId="6" applyNumberFormat="1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shrinkToFit="1"/>
    </xf>
  </cellXfs>
  <cellStyles count="54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チェック セル 2" xfId="31"/>
    <cellStyle name="どちらでもない 2" xfId="32"/>
    <cellStyle name="ハイパーリンク 2" xfId="33"/>
    <cellStyle name="リンク セル 2" xfId="34"/>
    <cellStyle name="悪い 2" xfId="35"/>
    <cellStyle name="計算 2" xfId="36"/>
    <cellStyle name="警告文 2" xfId="37"/>
    <cellStyle name="桁区切り" xfId="1" builtinId="6"/>
    <cellStyle name="桁区切り 2" xfId="2"/>
    <cellStyle name="桁区切り 2 2" xfId="6"/>
    <cellStyle name="桁区切り 2 2 2" xfId="38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3"/>
    <cellStyle name="標準 2 2" xfId="48"/>
    <cellStyle name="標準 3" xfId="49"/>
    <cellStyle name="標準 4" xfId="50"/>
    <cellStyle name="標準 5" xfId="51"/>
    <cellStyle name="標準 6" xfId="52"/>
    <cellStyle name="標準_Book2" xfId="4"/>
    <cellStyle name="標準_JB16" xfId="5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1"/>
  <sheetViews>
    <sheetView showGridLines="0" zoomScaleNormal="100" workbookViewId="0">
      <selection activeCell="C39" sqref="C39"/>
    </sheetView>
  </sheetViews>
  <sheetFormatPr defaultRowHeight="13.5" x14ac:dyDescent="0.15"/>
  <cols>
    <col min="1" max="1" width="15.625" style="100" customWidth="1"/>
    <col min="2" max="2" width="3.625" style="100" customWidth="1"/>
    <col min="3" max="3" width="5.625" style="100" customWidth="1"/>
    <col min="4" max="11" width="8.375" style="100" customWidth="1"/>
    <col min="12" max="16384" width="9" style="51"/>
  </cols>
  <sheetData>
    <row r="1" spans="1:11" ht="19.5" customHeight="1" x14ac:dyDescent="0.15">
      <c r="A1" s="419" t="s">
        <v>170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1" ht="8.25" customHeight="1" x14ac:dyDescent="0.15">
      <c r="A2" s="400"/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1" ht="17.25" x14ac:dyDescent="0.15">
      <c r="A3" s="417" t="s">
        <v>484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</row>
    <row r="4" spans="1:11" ht="3.75" customHeight="1" x14ac:dyDescent="0.15">
      <c r="A4" s="400"/>
      <c r="B4" s="400"/>
      <c r="C4" s="400"/>
      <c r="D4" s="400"/>
      <c r="E4" s="400"/>
      <c r="F4" s="400"/>
      <c r="G4" s="400"/>
      <c r="H4" s="400"/>
      <c r="I4" s="400"/>
      <c r="J4" s="400"/>
      <c r="K4" s="400"/>
    </row>
    <row r="5" spans="1:11" ht="11.25" customHeight="1" x14ac:dyDescent="0.15">
      <c r="A5" s="418" t="s">
        <v>356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</row>
    <row r="6" spans="1:11" ht="11.25" customHeight="1" x14ac:dyDescent="0.15">
      <c r="A6" s="418" t="s">
        <v>629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</row>
    <row r="7" spans="1:11" ht="11.25" customHeight="1" thickBot="1" x14ac:dyDescent="0.2">
      <c r="A7" s="52"/>
      <c r="B7" s="52"/>
      <c r="C7" s="52"/>
      <c r="D7" s="52"/>
      <c r="E7" s="52"/>
      <c r="F7" s="52"/>
      <c r="G7" s="52"/>
      <c r="H7" s="52"/>
      <c r="I7" s="101"/>
      <c r="J7" s="437" t="s">
        <v>436</v>
      </c>
      <c r="K7" s="437"/>
    </row>
    <row r="8" spans="1:11" ht="13.5" customHeight="1" x14ac:dyDescent="0.15">
      <c r="A8" s="426" t="s">
        <v>126</v>
      </c>
      <c r="B8" s="428" t="s">
        <v>127</v>
      </c>
      <c r="C8" s="429"/>
      <c r="D8" s="434" t="s">
        <v>128</v>
      </c>
      <c r="E8" s="421" t="s">
        <v>129</v>
      </c>
      <c r="F8" s="422"/>
      <c r="G8" s="423"/>
      <c r="H8" s="401" t="s">
        <v>134</v>
      </c>
      <c r="I8" s="401" t="s">
        <v>130</v>
      </c>
      <c r="J8" s="401" t="s">
        <v>132</v>
      </c>
      <c r="K8" s="102" t="s">
        <v>133</v>
      </c>
    </row>
    <row r="9" spans="1:11" ht="13.5" customHeight="1" x14ac:dyDescent="0.15">
      <c r="A9" s="427"/>
      <c r="B9" s="430"/>
      <c r="C9" s="431"/>
      <c r="D9" s="435"/>
      <c r="E9" s="424"/>
      <c r="F9" s="424"/>
      <c r="G9" s="425"/>
      <c r="H9" s="401" t="s">
        <v>122</v>
      </c>
      <c r="I9" s="401"/>
      <c r="J9" s="401"/>
      <c r="K9" s="102"/>
    </row>
    <row r="10" spans="1:11" ht="13.5" customHeight="1" x14ac:dyDescent="0.15">
      <c r="A10" s="425"/>
      <c r="B10" s="432"/>
      <c r="C10" s="433"/>
      <c r="D10" s="436"/>
      <c r="E10" s="403" t="s">
        <v>135</v>
      </c>
      <c r="F10" s="403" t="s">
        <v>120</v>
      </c>
      <c r="G10" s="403" t="s">
        <v>121</v>
      </c>
      <c r="H10" s="402" t="s">
        <v>123</v>
      </c>
      <c r="I10" s="402" t="s">
        <v>131</v>
      </c>
      <c r="J10" s="402" t="s">
        <v>124</v>
      </c>
      <c r="K10" s="99" t="s">
        <v>125</v>
      </c>
    </row>
    <row r="11" spans="1:11" ht="12" customHeight="1" x14ac:dyDescent="0.15">
      <c r="A11" s="104" t="s">
        <v>136</v>
      </c>
      <c r="B11" s="400" t="s">
        <v>169</v>
      </c>
      <c r="C11" s="105">
        <v>7</v>
      </c>
      <c r="D11" s="106">
        <v>9230</v>
      </c>
      <c r="E11" s="106">
        <v>54502</v>
      </c>
      <c r="F11" s="106">
        <v>27563</v>
      </c>
      <c r="G11" s="106">
        <v>26939</v>
      </c>
      <c r="H11" s="107">
        <v>22.5</v>
      </c>
      <c r="I11" s="106" t="s">
        <v>423</v>
      </c>
      <c r="J11" s="107">
        <v>102.3</v>
      </c>
      <c r="K11" s="106">
        <v>7786</v>
      </c>
    </row>
    <row r="12" spans="1:11" ht="12" customHeight="1" x14ac:dyDescent="0.15">
      <c r="A12" s="104" t="s">
        <v>137</v>
      </c>
      <c r="B12" s="400"/>
      <c r="C12" s="105">
        <v>7</v>
      </c>
      <c r="D12" s="106">
        <v>9183</v>
      </c>
      <c r="E12" s="106">
        <v>57500</v>
      </c>
      <c r="F12" s="106" t="s">
        <v>424</v>
      </c>
      <c r="G12" s="106" t="s">
        <v>425</v>
      </c>
      <c r="H12" s="107">
        <v>23.8</v>
      </c>
      <c r="I12" s="106">
        <v>2998</v>
      </c>
      <c r="J12" s="107" t="s">
        <v>426</v>
      </c>
      <c r="K12" s="106">
        <v>8214</v>
      </c>
    </row>
    <row r="13" spans="1:11" ht="12" customHeight="1" x14ac:dyDescent="0.15">
      <c r="A13" s="104" t="s">
        <v>138</v>
      </c>
      <c r="B13" s="400"/>
      <c r="C13" s="105">
        <v>7</v>
      </c>
      <c r="D13" s="106">
        <v>9294</v>
      </c>
      <c r="E13" s="106">
        <v>59627</v>
      </c>
      <c r="F13" s="106" t="s">
        <v>424</v>
      </c>
      <c r="G13" s="106" t="s">
        <v>425</v>
      </c>
      <c r="H13" s="107">
        <v>24.7</v>
      </c>
      <c r="I13" s="106">
        <v>2127</v>
      </c>
      <c r="J13" s="107" t="s">
        <v>427</v>
      </c>
      <c r="K13" s="106">
        <v>8518</v>
      </c>
    </row>
    <row r="14" spans="1:11" ht="12" customHeight="1" x14ac:dyDescent="0.15">
      <c r="A14" s="108" t="s">
        <v>139</v>
      </c>
      <c r="B14" s="400"/>
      <c r="C14" s="105">
        <v>7</v>
      </c>
      <c r="D14" s="106">
        <v>9368</v>
      </c>
      <c r="E14" s="106">
        <v>61999</v>
      </c>
      <c r="F14" s="106" t="s">
        <v>425</v>
      </c>
      <c r="G14" s="106" t="s">
        <v>425</v>
      </c>
      <c r="H14" s="107">
        <v>25.6</v>
      </c>
      <c r="I14" s="106">
        <v>2372</v>
      </c>
      <c r="J14" s="107" t="s">
        <v>428</v>
      </c>
      <c r="K14" s="106">
        <v>8857</v>
      </c>
    </row>
    <row r="15" spans="1:11" ht="7.5" customHeight="1" x14ac:dyDescent="0.15">
      <c r="A15" s="108"/>
      <c r="B15" s="400"/>
      <c r="C15" s="105"/>
      <c r="D15" s="106"/>
      <c r="E15" s="106"/>
      <c r="F15" s="106"/>
      <c r="G15" s="106"/>
      <c r="H15" s="107"/>
      <c r="I15" s="106"/>
      <c r="J15" s="107"/>
      <c r="K15" s="106"/>
    </row>
    <row r="16" spans="1:11" ht="12" customHeight="1" x14ac:dyDescent="0.15">
      <c r="A16" s="108" t="s">
        <v>140</v>
      </c>
      <c r="B16" s="400"/>
      <c r="C16" s="105">
        <v>7</v>
      </c>
      <c r="D16" s="106">
        <v>9480</v>
      </c>
      <c r="E16" s="106">
        <v>64283</v>
      </c>
      <c r="F16" s="106" t="s">
        <v>425</v>
      </c>
      <c r="G16" s="106" t="s">
        <v>429</v>
      </c>
      <c r="H16" s="107">
        <v>26.6</v>
      </c>
      <c r="I16" s="106">
        <v>2284</v>
      </c>
      <c r="J16" s="107" t="s">
        <v>425</v>
      </c>
      <c r="K16" s="106">
        <v>9183</v>
      </c>
    </row>
    <row r="17" spans="1:11" ht="12" customHeight="1" x14ac:dyDescent="0.15">
      <c r="A17" s="108" t="s">
        <v>141</v>
      </c>
      <c r="B17" s="400"/>
      <c r="C17" s="105">
        <v>7</v>
      </c>
      <c r="D17" s="106">
        <v>9555</v>
      </c>
      <c r="E17" s="106">
        <v>66861</v>
      </c>
      <c r="F17" s="106">
        <v>35083</v>
      </c>
      <c r="G17" s="106">
        <v>31778</v>
      </c>
      <c r="H17" s="107">
        <v>27.7</v>
      </c>
      <c r="I17" s="106">
        <v>2578</v>
      </c>
      <c r="J17" s="107">
        <v>110.4</v>
      </c>
      <c r="K17" s="106">
        <v>9552</v>
      </c>
    </row>
    <row r="18" spans="1:11" ht="12" customHeight="1" x14ac:dyDescent="0.15">
      <c r="A18" s="108" t="s">
        <v>142</v>
      </c>
      <c r="B18" s="400"/>
      <c r="C18" s="105">
        <v>7</v>
      </c>
      <c r="D18" s="106">
        <v>9557</v>
      </c>
      <c r="E18" s="106">
        <v>71485</v>
      </c>
      <c r="F18" s="106">
        <v>37807</v>
      </c>
      <c r="G18" s="106">
        <v>33678</v>
      </c>
      <c r="H18" s="107">
        <v>29.6</v>
      </c>
      <c r="I18" s="106">
        <v>4624</v>
      </c>
      <c r="J18" s="107">
        <v>112.3</v>
      </c>
      <c r="K18" s="106">
        <v>10212</v>
      </c>
    </row>
    <row r="19" spans="1:11" ht="12" customHeight="1" x14ac:dyDescent="0.15">
      <c r="A19" s="108" t="s">
        <v>143</v>
      </c>
      <c r="B19" s="400"/>
      <c r="C19" s="105">
        <v>7</v>
      </c>
      <c r="D19" s="106">
        <v>9590</v>
      </c>
      <c r="E19" s="106">
        <v>71730</v>
      </c>
      <c r="F19" s="106">
        <v>38650</v>
      </c>
      <c r="G19" s="106">
        <v>33080</v>
      </c>
      <c r="H19" s="107">
        <v>29.7</v>
      </c>
      <c r="I19" s="106">
        <v>245</v>
      </c>
      <c r="J19" s="107">
        <v>116.8</v>
      </c>
      <c r="K19" s="106">
        <v>10247</v>
      </c>
    </row>
    <row r="20" spans="1:11" ht="12" customHeight="1" x14ac:dyDescent="0.15">
      <c r="A20" s="108" t="s">
        <v>144</v>
      </c>
      <c r="B20" s="400"/>
      <c r="C20" s="105">
        <v>7</v>
      </c>
      <c r="D20" s="106">
        <v>9638</v>
      </c>
      <c r="E20" s="106">
        <v>73974</v>
      </c>
      <c r="F20" s="106">
        <v>39936</v>
      </c>
      <c r="G20" s="106">
        <v>34038</v>
      </c>
      <c r="H20" s="107">
        <v>30.6</v>
      </c>
      <c r="I20" s="106">
        <v>2244</v>
      </c>
      <c r="J20" s="107">
        <v>117.3</v>
      </c>
      <c r="K20" s="106">
        <v>10568</v>
      </c>
    </row>
    <row r="21" spans="1:11" ht="7.5" customHeight="1" x14ac:dyDescent="0.15">
      <c r="A21" s="108"/>
      <c r="B21" s="400"/>
      <c r="C21" s="105"/>
      <c r="D21" s="106"/>
      <c r="E21" s="106"/>
      <c r="F21" s="106"/>
      <c r="G21" s="106"/>
      <c r="H21" s="107"/>
      <c r="I21" s="106"/>
      <c r="J21" s="107"/>
      <c r="K21" s="106"/>
    </row>
    <row r="22" spans="1:11" ht="12" customHeight="1" x14ac:dyDescent="0.15">
      <c r="A22" s="108" t="s">
        <v>145</v>
      </c>
      <c r="B22" s="400" t="s">
        <v>169</v>
      </c>
      <c r="C22" s="105">
        <v>16</v>
      </c>
      <c r="D22" s="106">
        <v>16559</v>
      </c>
      <c r="E22" s="106">
        <v>113307</v>
      </c>
      <c r="F22" s="106">
        <v>60613</v>
      </c>
      <c r="G22" s="106">
        <v>52694</v>
      </c>
      <c r="H22" s="107">
        <v>46.9</v>
      </c>
      <c r="I22" s="106">
        <v>39333</v>
      </c>
      <c r="J22" s="107">
        <v>115</v>
      </c>
      <c r="K22" s="106">
        <v>7082</v>
      </c>
    </row>
    <row r="23" spans="1:11" ht="12" customHeight="1" x14ac:dyDescent="0.15">
      <c r="A23" s="108" t="s">
        <v>146</v>
      </c>
      <c r="B23" s="400"/>
      <c r="C23" s="105">
        <v>16</v>
      </c>
      <c r="D23" s="106">
        <v>18514</v>
      </c>
      <c r="E23" s="106">
        <v>120865</v>
      </c>
      <c r="F23" s="106">
        <v>64743</v>
      </c>
      <c r="G23" s="106">
        <v>56122</v>
      </c>
      <c r="H23" s="107">
        <v>50</v>
      </c>
      <c r="I23" s="106">
        <v>7558</v>
      </c>
      <c r="J23" s="107">
        <v>115.4</v>
      </c>
      <c r="K23" s="106">
        <v>7554</v>
      </c>
    </row>
    <row r="24" spans="1:11" ht="12" customHeight="1" x14ac:dyDescent="0.15">
      <c r="A24" s="108" t="s">
        <v>147</v>
      </c>
      <c r="B24" s="400"/>
      <c r="C24" s="105">
        <v>16</v>
      </c>
      <c r="D24" s="106">
        <v>18580</v>
      </c>
      <c r="E24" s="106">
        <v>129597</v>
      </c>
      <c r="F24" s="106">
        <v>69118</v>
      </c>
      <c r="G24" s="106">
        <v>60479</v>
      </c>
      <c r="H24" s="107">
        <v>53.6</v>
      </c>
      <c r="I24" s="106">
        <v>8732</v>
      </c>
      <c r="J24" s="107">
        <v>114.3</v>
      </c>
      <c r="K24" s="106">
        <v>8100</v>
      </c>
    </row>
    <row r="25" spans="1:11" ht="12" customHeight="1" x14ac:dyDescent="0.15">
      <c r="A25" s="108" t="s">
        <v>148</v>
      </c>
      <c r="B25" s="400"/>
      <c r="C25" s="105">
        <v>16</v>
      </c>
      <c r="D25" s="106">
        <v>19970</v>
      </c>
      <c r="E25" s="106">
        <v>142811</v>
      </c>
      <c r="F25" s="106">
        <v>77243</v>
      </c>
      <c r="G25" s="106">
        <v>65568</v>
      </c>
      <c r="H25" s="107">
        <v>59.1</v>
      </c>
      <c r="I25" s="106">
        <v>13214</v>
      </c>
      <c r="J25" s="107">
        <v>117.8</v>
      </c>
      <c r="K25" s="106">
        <v>8926</v>
      </c>
    </row>
    <row r="26" spans="1:11" ht="12" customHeight="1" x14ac:dyDescent="0.15">
      <c r="A26" s="108" t="s">
        <v>149</v>
      </c>
      <c r="B26" s="400"/>
      <c r="C26" s="105">
        <v>16</v>
      </c>
      <c r="D26" s="106">
        <v>20483</v>
      </c>
      <c r="E26" s="106">
        <v>148883</v>
      </c>
      <c r="F26" s="106">
        <v>80895</v>
      </c>
      <c r="G26" s="106">
        <v>67988</v>
      </c>
      <c r="H26" s="107">
        <v>61.6</v>
      </c>
      <c r="I26" s="106">
        <v>6072</v>
      </c>
      <c r="J26" s="107">
        <v>119</v>
      </c>
      <c r="K26" s="106">
        <v>9305</v>
      </c>
    </row>
    <row r="27" spans="1:11" ht="7.5" customHeight="1" x14ac:dyDescent="0.15">
      <c r="A27" s="108"/>
      <c r="B27" s="400"/>
      <c r="C27" s="105"/>
      <c r="D27" s="106"/>
      <c r="E27" s="106"/>
      <c r="F27" s="106"/>
      <c r="G27" s="106"/>
      <c r="H27" s="107"/>
      <c r="I27" s="106"/>
      <c r="J27" s="107"/>
      <c r="K27" s="106"/>
    </row>
    <row r="28" spans="1:11" ht="12" customHeight="1" x14ac:dyDescent="0.15">
      <c r="A28" s="108" t="s">
        <v>150</v>
      </c>
      <c r="B28" s="400"/>
      <c r="C28" s="105">
        <v>16</v>
      </c>
      <c r="D28" s="106">
        <v>21558</v>
      </c>
      <c r="E28" s="106">
        <v>154727</v>
      </c>
      <c r="F28" s="106">
        <v>84204</v>
      </c>
      <c r="G28" s="106">
        <v>70523</v>
      </c>
      <c r="H28" s="107">
        <v>64</v>
      </c>
      <c r="I28" s="106">
        <v>5844</v>
      </c>
      <c r="J28" s="107">
        <v>119.4</v>
      </c>
      <c r="K28" s="106">
        <v>9670</v>
      </c>
    </row>
    <row r="29" spans="1:11" ht="12" customHeight="1" x14ac:dyDescent="0.15">
      <c r="A29" s="108" t="s">
        <v>151</v>
      </c>
      <c r="B29" s="400" t="s">
        <v>169</v>
      </c>
      <c r="C29" s="105">
        <v>17</v>
      </c>
      <c r="D29" s="106">
        <v>22005</v>
      </c>
      <c r="E29" s="106">
        <v>159041</v>
      </c>
      <c r="F29" s="106">
        <v>86608</v>
      </c>
      <c r="G29" s="106">
        <v>72433</v>
      </c>
      <c r="H29" s="107">
        <v>65.8</v>
      </c>
      <c r="I29" s="106">
        <v>4314</v>
      </c>
      <c r="J29" s="107">
        <v>119.6</v>
      </c>
      <c r="K29" s="106">
        <v>9355</v>
      </c>
    </row>
    <row r="30" spans="1:11" ht="12" customHeight="1" x14ac:dyDescent="0.15">
      <c r="A30" s="108" t="s">
        <v>152</v>
      </c>
      <c r="B30" s="400"/>
      <c r="C30" s="105">
        <v>17</v>
      </c>
      <c r="D30" s="106">
        <v>21774</v>
      </c>
      <c r="E30" s="106">
        <v>163324</v>
      </c>
      <c r="F30" s="106">
        <v>88824</v>
      </c>
      <c r="G30" s="106">
        <v>74500</v>
      </c>
      <c r="H30" s="107">
        <v>67.5</v>
      </c>
      <c r="I30" s="106">
        <v>4283</v>
      </c>
      <c r="J30" s="107">
        <v>119.2</v>
      </c>
      <c r="K30" s="106">
        <v>9607</v>
      </c>
    </row>
    <row r="31" spans="1:11" ht="12" customHeight="1" x14ac:dyDescent="0.15">
      <c r="A31" s="108" t="s">
        <v>153</v>
      </c>
      <c r="B31" s="400"/>
      <c r="C31" s="105">
        <v>17</v>
      </c>
      <c r="D31" s="106">
        <v>23136</v>
      </c>
      <c r="E31" s="106">
        <v>168436</v>
      </c>
      <c r="F31" s="106">
        <v>91632</v>
      </c>
      <c r="G31" s="106">
        <v>76804</v>
      </c>
      <c r="H31" s="107">
        <v>69.7</v>
      </c>
      <c r="I31" s="106">
        <v>5112</v>
      </c>
      <c r="J31" s="107">
        <v>119.3</v>
      </c>
      <c r="K31" s="106">
        <v>9908</v>
      </c>
    </row>
    <row r="32" spans="1:11" ht="12" customHeight="1" x14ac:dyDescent="0.15">
      <c r="A32" s="108" t="s">
        <v>154</v>
      </c>
      <c r="B32" s="400"/>
      <c r="C32" s="105">
        <v>17</v>
      </c>
      <c r="D32" s="106">
        <v>23838</v>
      </c>
      <c r="E32" s="106">
        <v>173118</v>
      </c>
      <c r="F32" s="106">
        <v>94100</v>
      </c>
      <c r="G32" s="106">
        <v>79018</v>
      </c>
      <c r="H32" s="107">
        <v>71.599999999999994</v>
      </c>
      <c r="I32" s="106">
        <v>4682</v>
      </c>
      <c r="J32" s="107">
        <v>119.1</v>
      </c>
      <c r="K32" s="106">
        <v>10183</v>
      </c>
    </row>
    <row r="33" spans="1:11" ht="7.5" customHeight="1" x14ac:dyDescent="0.15">
      <c r="A33" s="108"/>
      <c r="B33" s="400"/>
      <c r="C33" s="105"/>
      <c r="D33" s="106"/>
      <c r="E33" s="106"/>
      <c r="F33" s="106"/>
      <c r="G33" s="106"/>
      <c r="H33" s="107"/>
      <c r="I33" s="106"/>
      <c r="J33" s="107"/>
      <c r="K33" s="106"/>
    </row>
    <row r="34" spans="1:11" ht="12" customHeight="1" x14ac:dyDescent="0.15">
      <c r="A34" s="108" t="s">
        <v>155</v>
      </c>
      <c r="B34" s="400"/>
      <c r="C34" s="105">
        <v>17</v>
      </c>
      <c r="D34" s="106">
        <v>23816</v>
      </c>
      <c r="E34" s="106">
        <v>175936</v>
      </c>
      <c r="F34" s="106">
        <v>95410</v>
      </c>
      <c r="G34" s="106">
        <v>80526</v>
      </c>
      <c r="H34" s="107">
        <v>72.8</v>
      </c>
      <c r="I34" s="106">
        <v>2818</v>
      </c>
      <c r="J34" s="107">
        <v>118.5</v>
      </c>
      <c r="K34" s="106">
        <v>10349</v>
      </c>
    </row>
    <row r="35" spans="1:11" ht="12" customHeight="1" x14ac:dyDescent="0.15">
      <c r="A35" s="108" t="s">
        <v>156</v>
      </c>
      <c r="B35" s="400"/>
      <c r="C35" s="105">
        <v>17</v>
      </c>
      <c r="D35" s="106">
        <v>22671</v>
      </c>
      <c r="E35" s="106">
        <v>176970</v>
      </c>
      <c r="F35" s="106">
        <v>95787</v>
      </c>
      <c r="G35" s="106">
        <v>81183</v>
      </c>
      <c r="H35" s="107">
        <v>73.2</v>
      </c>
      <c r="I35" s="106">
        <v>1034</v>
      </c>
      <c r="J35" s="107">
        <v>118</v>
      </c>
      <c r="K35" s="106">
        <v>10410</v>
      </c>
    </row>
    <row r="36" spans="1:11" ht="12" customHeight="1" x14ac:dyDescent="0.15">
      <c r="A36" s="108" t="s">
        <v>157</v>
      </c>
      <c r="B36" s="400"/>
      <c r="C36" s="105">
        <v>17</v>
      </c>
      <c r="D36" s="106">
        <v>22343</v>
      </c>
      <c r="E36" s="106">
        <v>178074</v>
      </c>
      <c r="F36" s="106">
        <v>96294</v>
      </c>
      <c r="G36" s="106">
        <v>81780</v>
      </c>
      <c r="H36" s="107">
        <v>73.599999999999994</v>
      </c>
      <c r="I36" s="106">
        <v>1104</v>
      </c>
      <c r="J36" s="107">
        <v>117.7</v>
      </c>
      <c r="K36" s="106">
        <v>10475</v>
      </c>
    </row>
    <row r="37" spans="1:11" ht="12" customHeight="1" x14ac:dyDescent="0.15">
      <c r="A37" s="108" t="s">
        <v>158</v>
      </c>
      <c r="B37" s="400"/>
      <c r="C37" s="105">
        <v>17</v>
      </c>
      <c r="D37" s="106">
        <v>22372</v>
      </c>
      <c r="E37" s="106">
        <v>179257</v>
      </c>
      <c r="F37" s="106">
        <v>96904</v>
      </c>
      <c r="G37" s="106">
        <v>82353</v>
      </c>
      <c r="H37" s="107">
        <v>74.099999999999994</v>
      </c>
      <c r="I37" s="106">
        <v>1183</v>
      </c>
      <c r="J37" s="107">
        <v>117.7</v>
      </c>
      <c r="K37" s="106">
        <v>10545</v>
      </c>
    </row>
    <row r="38" spans="1:11" ht="7.5" customHeight="1" x14ac:dyDescent="0.15">
      <c r="A38" s="104"/>
      <c r="B38" s="400"/>
      <c r="C38" s="105"/>
      <c r="D38" s="106"/>
      <c r="E38" s="106"/>
      <c r="F38" s="106"/>
      <c r="G38" s="106"/>
      <c r="H38" s="107"/>
      <c r="I38" s="106"/>
      <c r="J38" s="107"/>
      <c r="K38" s="106"/>
    </row>
    <row r="39" spans="1:11" ht="12" customHeight="1" x14ac:dyDescent="0.15">
      <c r="A39" s="104" t="s">
        <v>1060</v>
      </c>
      <c r="B39" s="400"/>
      <c r="C39" s="105">
        <v>17</v>
      </c>
      <c r="D39" s="106">
        <v>22816</v>
      </c>
      <c r="E39" s="106">
        <v>154351</v>
      </c>
      <c r="F39" s="106">
        <v>83580</v>
      </c>
      <c r="G39" s="106">
        <v>70771</v>
      </c>
      <c r="H39" s="107">
        <v>63.8</v>
      </c>
      <c r="I39" s="106" t="s">
        <v>430</v>
      </c>
      <c r="J39" s="107">
        <v>118.1</v>
      </c>
      <c r="K39" s="106">
        <v>9080</v>
      </c>
    </row>
    <row r="40" spans="1:11" ht="12" customHeight="1" x14ac:dyDescent="0.15">
      <c r="A40" s="104" t="s">
        <v>159</v>
      </c>
      <c r="B40" s="400"/>
      <c r="C40" s="105">
        <v>17</v>
      </c>
      <c r="D40" s="106">
        <v>23551</v>
      </c>
      <c r="E40" s="106">
        <v>160450</v>
      </c>
      <c r="F40" s="106">
        <v>86484</v>
      </c>
      <c r="G40" s="106">
        <v>73966</v>
      </c>
      <c r="H40" s="107">
        <v>66.400000000000006</v>
      </c>
      <c r="I40" s="106">
        <v>6099</v>
      </c>
      <c r="J40" s="107">
        <v>116.9</v>
      </c>
      <c r="K40" s="106">
        <v>9438</v>
      </c>
    </row>
    <row r="41" spans="1:11" ht="12" customHeight="1" x14ac:dyDescent="0.15">
      <c r="A41" s="104" t="s">
        <v>160</v>
      </c>
      <c r="B41" s="400"/>
      <c r="C41" s="105">
        <v>17</v>
      </c>
      <c r="D41" s="106">
        <v>24144</v>
      </c>
      <c r="E41" s="106">
        <v>164272</v>
      </c>
      <c r="F41" s="106">
        <v>88606</v>
      </c>
      <c r="G41" s="106">
        <v>75666</v>
      </c>
      <c r="H41" s="107">
        <v>67.900000000000006</v>
      </c>
      <c r="I41" s="106">
        <v>3822</v>
      </c>
      <c r="J41" s="107">
        <v>117.1</v>
      </c>
      <c r="K41" s="106">
        <v>9663</v>
      </c>
    </row>
    <row r="42" spans="1:11" ht="12" customHeight="1" x14ac:dyDescent="0.15">
      <c r="A42" s="104" t="s">
        <v>161</v>
      </c>
      <c r="B42" s="400"/>
      <c r="C42" s="105">
        <v>17</v>
      </c>
      <c r="D42" s="106">
        <v>25107</v>
      </c>
      <c r="E42" s="106">
        <v>174077</v>
      </c>
      <c r="F42" s="106">
        <v>92930</v>
      </c>
      <c r="G42" s="106">
        <v>81147</v>
      </c>
      <c r="H42" s="107">
        <v>72</v>
      </c>
      <c r="I42" s="106">
        <v>9805</v>
      </c>
      <c r="J42" s="107">
        <v>114.5</v>
      </c>
      <c r="K42" s="106">
        <v>10240</v>
      </c>
    </row>
    <row r="43" spans="1:11" ht="12" customHeight="1" x14ac:dyDescent="0.15">
      <c r="A43" s="104" t="s">
        <v>162</v>
      </c>
      <c r="B43" s="400"/>
      <c r="C43" s="105">
        <v>17</v>
      </c>
      <c r="D43" s="106">
        <v>26484</v>
      </c>
      <c r="E43" s="106">
        <v>182695</v>
      </c>
      <c r="F43" s="106">
        <v>97601</v>
      </c>
      <c r="G43" s="106">
        <v>85094</v>
      </c>
      <c r="H43" s="107">
        <v>75.599999999999994</v>
      </c>
      <c r="I43" s="106">
        <v>8618</v>
      </c>
      <c r="J43" s="107">
        <v>114.7</v>
      </c>
      <c r="K43" s="106">
        <v>10747</v>
      </c>
    </row>
    <row r="44" spans="1:11" ht="7.5" customHeight="1" x14ac:dyDescent="0.15">
      <c r="A44" s="104"/>
      <c r="B44" s="400"/>
      <c r="C44" s="105"/>
      <c r="D44" s="106"/>
      <c r="E44" s="106"/>
      <c r="F44" s="106"/>
      <c r="G44" s="106"/>
      <c r="H44" s="107"/>
      <c r="I44" s="106"/>
      <c r="J44" s="107"/>
      <c r="K44" s="106"/>
    </row>
    <row r="45" spans="1:11" ht="12" customHeight="1" x14ac:dyDescent="0.15">
      <c r="A45" s="104" t="s">
        <v>163</v>
      </c>
      <c r="B45" s="400"/>
      <c r="C45" s="105">
        <v>17</v>
      </c>
      <c r="D45" s="106">
        <v>27209</v>
      </c>
      <c r="E45" s="106">
        <v>188006</v>
      </c>
      <c r="F45" s="106">
        <v>100282</v>
      </c>
      <c r="G45" s="106">
        <v>87724</v>
      </c>
      <c r="H45" s="107">
        <v>77.8</v>
      </c>
      <c r="I45" s="106">
        <v>5311</v>
      </c>
      <c r="J45" s="107">
        <v>114.3</v>
      </c>
      <c r="K45" s="106">
        <v>11059</v>
      </c>
    </row>
    <row r="46" spans="1:11" ht="12" customHeight="1" x14ac:dyDescent="0.15">
      <c r="A46" s="104" t="s">
        <v>164</v>
      </c>
      <c r="B46" s="400"/>
      <c r="C46" s="105">
        <v>17</v>
      </c>
      <c r="D46" s="106">
        <v>27759</v>
      </c>
      <c r="E46" s="106">
        <v>197500</v>
      </c>
      <c r="F46" s="106">
        <v>104889</v>
      </c>
      <c r="G46" s="106">
        <v>92611</v>
      </c>
      <c r="H46" s="107">
        <v>81.7</v>
      </c>
      <c r="I46" s="106">
        <v>9494</v>
      </c>
      <c r="J46" s="107">
        <v>113.3</v>
      </c>
      <c r="K46" s="106">
        <v>11618</v>
      </c>
    </row>
    <row r="47" spans="1:11" ht="12" customHeight="1" x14ac:dyDescent="0.15">
      <c r="A47" s="104" t="s">
        <v>165</v>
      </c>
      <c r="B47" s="400"/>
      <c r="C47" s="105">
        <v>17</v>
      </c>
      <c r="D47" s="106">
        <v>28657</v>
      </c>
      <c r="E47" s="106">
        <v>205958</v>
      </c>
      <c r="F47" s="106">
        <v>110380</v>
      </c>
      <c r="G47" s="106">
        <v>95578</v>
      </c>
      <c r="H47" s="107">
        <v>85.2</v>
      </c>
      <c r="I47" s="106">
        <v>8458</v>
      </c>
      <c r="J47" s="107">
        <v>115.5</v>
      </c>
      <c r="K47" s="106">
        <v>12115</v>
      </c>
    </row>
    <row r="48" spans="1:11" ht="12" customHeight="1" x14ac:dyDescent="0.15">
      <c r="A48" s="104" t="s">
        <v>549</v>
      </c>
      <c r="B48" s="400"/>
      <c r="C48" s="105">
        <v>41.1</v>
      </c>
      <c r="D48" s="106">
        <v>37039</v>
      </c>
      <c r="E48" s="106">
        <v>176534</v>
      </c>
      <c r="F48" s="106">
        <v>90937</v>
      </c>
      <c r="G48" s="106">
        <v>85597</v>
      </c>
      <c r="H48" s="107">
        <v>73</v>
      </c>
      <c r="I48" s="106" t="s">
        <v>431</v>
      </c>
      <c r="J48" s="107">
        <v>106.2</v>
      </c>
      <c r="K48" s="106">
        <v>4295</v>
      </c>
    </row>
    <row r="49" spans="1:11" ht="12" customHeight="1" x14ac:dyDescent="0.15">
      <c r="A49" s="104" t="s">
        <v>1069</v>
      </c>
      <c r="B49" s="400"/>
      <c r="C49" s="105">
        <v>41.1</v>
      </c>
      <c r="D49" s="106">
        <v>33240</v>
      </c>
      <c r="E49" s="106">
        <v>232912</v>
      </c>
      <c r="F49" s="106">
        <v>123971</v>
      </c>
      <c r="G49" s="106">
        <v>108941</v>
      </c>
      <c r="H49" s="107">
        <v>96.3</v>
      </c>
      <c r="I49" s="106">
        <v>26954</v>
      </c>
      <c r="J49" s="107">
        <v>113.8</v>
      </c>
      <c r="K49" s="106">
        <v>5667</v>
      </c>
    </row>
    <row r="50" spans="1:11" ht="12" customHeight="1" x14ac:dyDescent="0.15">
      <c r="A50" s="104" t="s">
        <v>1070</v>
      </c>
      <c r="B50" s="400"/>
      <c r="C50" s="105">
        <v>41.1</v>
      </c>
      <c r="D50" s="106">
        <v>35676</v>
      </c>
      <c r="E50" s="106">
        <v>245954</v>
      </c>
      <c r="F50" s="106">
        <v>130026</v>
      </c>
      <c r="G50" s="106">
        <v>115928</v>
      </c>
      <c r="H50" s="107">
        <v>101.7</v>
      </c>
      <c r="I50" s="106">
        <v>13042</v>
      </c>
      <c r="J50" s="107">
        <v>112.2</v>
      </c>
      <c r="K50" s="106">
        <v>5984</v>
      </c>
    </row>
    <row r="51" spans="1:11" ht="7.5" customHeight="1" x14ac:dyDescent="0.15">
      <c r="A51" s="104"/>
      <c r="B51" s="400"/>
      <c r="C51" s="105"/>
      <c r="D51" s="106"/>
      <c r="E51" s="106"/>
      <c r="F51" s="106"/>
      <c r="G51" s="106"/>
      <c r="H51" s="107"/>
      <c r="I51" s="106"/>
      <c r="J51" s="107"/>
      <c r="K51" s="106"/>
    </row>
    <row r="52" spans="1:11" ht="12" customHeight="1" x14ac:dyDescent="0.15">
      <c r="A52" s="104" t="s">
        <v>1071</v>
      </c>
      <c r="B52" s="400"/>
      <c r="C52" s="105">
        <v>41.1</v>
      </c>
      <c r="D52" s="106">
        <v>37337</v>
      </c>
      <c r="E52" s="106">
        <v>256316</v>
      </c>
      <c r="F52" s="106">
        <v>135388</v>
      </c>
      <c r="G52" s="106">
        <v>120928</v>
      </c>
      <c r="H52" s="107">
        <v>106</v>
      </c>
      <c r="I52" s="106">
        <v>10362</v>
      </c>
      <c r="J52" s="107">
        <v>112</v>
      </c>
      <c r="K52" s="106">
        <v>6236</v>
      </c>
    </row>
    <row r="53" spans="1:11" ht="12" customHeight="1" x14ac:dyDescent="0.15">
      <c r="A53" s="104" t="s">
        <v>1072</v>
      </c>
      <c r="B53" s="400"/>
      <c r="C53" s="105">
        <v>41.1</v>
      </c>
      <c r="D53" s="106">
        <v>37642</v>
      </c>
      <c r="E53" s="106">
        <v>264669</v>
      </c>
      <c r="F53" s="106">
        <v>139868</v>
      </c>
      <c r="G53" s="106">
        <v>124801</v>
      </c>
      <c r="H53" s="107">
        <v>109.5</v>
      </c>
      <c r="I53" s="106">
        <v>8353</v>
      </c>
      <c r="J53" s="107">
        <v>112.1</v>
      </c>
      <c r="K53" s="106">
        <v>6440</v>
      </c>
    </row>
    <row r="54" spans="1:11" ht="12" customHeight="1" x14ac:dyDescent="0.15">
      <c r="A54" s="104" t="s">
        <v>1073</v>
      </c>
      <c r="B54" s="400"/>
      <c r="C54" s="105">
        <v>41.1</v>
      </c>
      <c r="D54" s="106">
        <v>38335</v>
      </c>
      <c r="E54" s="106">
        <v>268876</v>
      </c>
      <c r="F54" s="106">
        <v>142669</v>
      </c>
      <c r="G54" s="106">
        <v>126207</v>
      </c>
      <c r="H54" s="107">
        <v>111.2</v>
      </c>
      <c r="I54" s="106">
        <v>4207</v>
      </c>
      <c r="J54" s="107">
        <v>113</v>
      </c>
      <c r="K54" s="106">
        <v>6542</v>
      </c>
    </row>
    <row r="55" spans="1:11" ht="12" customHeight="1" x14ac:dyDescent="0.15">
      <c r="A55" s="104" t="s">
        <v>1074</v>
      </c>
      <c r="B55" s="400"/>
      <c r="C55" s="105">
        <v>41.1</v>
      </c>
      <c r="D55" s="106">
        <v>40560</v>
      </c>
      <c r="E55" s="106">
        <v>189071</v>
      </c>
      <c r="F55" s="106">
        <v>94346</v>
      </c>
      <c r="G55" s="106">
        <v>94725</v>
      </c>
      <c r="H55" s="107">
        <v>78.2</v>
      </c>
      <c r="I55" s="106" t="s">
        <v>431</v>
      </c>
      <c r="J55" s="107">
        <v>99.6</v>
      </c>
      <c r="K55" s="106">
        <v>4600</v>
      </c>
    </row>
    <row r="56" spans="1:11" ht="12" customHeight="1" x14ac:dyDescent="0.15">
      <c r="A56" s="104" t="s">
        <v>1075</v>
      </c>
      <c r="B56" s="400"/>
      <c r="C56" s="105">
        <v>41.1</v>
      </c>
      <c r="D56" s="106">
        <v>39186</v>
      </c>
      <c r="E56" s="106">
        <v>272624</v>
      </c>
      <c r="F56" s="106">
        <v>144126</v>
      </c>
      <c r="G56" s="106">
        <v>128498</v>
      </c>
      <c r="H56" s="107">
        <v>112.7</v>
      </c>
      <c r="I56" s="106">
        <v>3748</v>
      </c>
      <c r="J56" s="107">
        <v>112.2</v>
      </c>
      <c r="K56" s="106">
        <v>6633</v>
      </c>
    </row>
    <row r="57" spans="1:11" s="1" customFormat="1" ht="7.5" customHeight="1" x14ac:dyDescent="0.15">
      <c r="A57" s="406"/>
      <c r="B57" s="411"/>
      <c r="C57" s="411"/>
      <c r="D57" s="411"/>
      <c r="E57" s="411"/>
      <c r="F57" s="411"/>
      <c r="G57" s="411"/>
      <c r="H57" s="411"/>
      <c r="I57" s="411"/>
      <c r="J57" s="411"/>
      <c r="K57" s="411"/>
    </row>
    <row r="58" spans="1:11" ht="12" customHeight="1" x14ac:dyDescent="0.15">
      <c r="A58" s="104" t="s">
        <v>1076</v>
      </c>
      <c r="B58" s="400"/>
      <c r="C58" s="105">
        <v>41.1</v>
      </c>
      <c r="D58" s="106">
        <v>38465</v>
      </c>
      <c r="E58" s="106">
        <v>230124</v>
      </c>
      <c r="F58" s="106">
        <v>113509</v>
      </c>
      <c r="G58" s="106">
        <v>116615</v>
      </c>
      <c r="H58" s="107">
        <v>95.2</v>
      </c>
      <c r="I58" s="106" t="s">
        <v>432</v>
      </c>
      <c r="J58" s="107">
        <v>97.3</v>
      </c>
      <c r="K58" s="106">
        <v>5599</v>
      </c>
    </row>
    <row r="59" spans="1:11" ht="12" customHeight="1" x14ac:dyDescent="0.15">
      <c r="A59" s="104" t="s">
        <v>1077</v>
      </c>
      <c r="B59" s="400"/>
      <c r="C59" s="105">
        <v>41.1</v>
      </c>
      <c r="D59" s="106">
        <v>38588</v>
      </c>
      <c r="E59" s="106">
        <v>235683</v>
      </c>
      <c r="F59" s="106">
        <v>116169</v>
      </c>
      <c r="G59" s="106">
        <v>119514</v>
      </c>
      <c r="H59" s="107">
        <v>97.5</v>
      </c>
      <c r="I59" s="106">
        <v>5559</v>
      </c>
      <c r="J59" s="107">
        <v>97.2</v>
      </c>
      <c r="K59" s="106">
        <v>5734</v>
      </c>
    </row>
    <row r="60" spans="1:11" ht="12" customHeight="1" x14ac:dyDescent="0.15">
      <c r="A60" s="104" t="s">
        <v>1078</v>
      </c>
      <c r="B60" s="400"/>
      <c r="C60" s="105">
        <v>41.1</v>
      </c>
      <c r="D60" s="106">
        <v>39503</v>
      </c>
      <c r="E60" s="106">
        <v>240847</v>
      </c>
      <c r="F60" s="106">
        <v>118892</v>
      </c>
      <c r="G60" s="106">
        <v>121955</v>
      </c>
      <c r="H60" s="107">
        <v>99.6</v>
      </c>
      <c r="I60" s="106">
        <v>5164</v>
      </c>
      <c r="J60" s="107">
        <v>97.5</v>
      </c>
      <c r="K60" s="106">
        <v>5860</v>
      </c>
    </row>
    <row r="61" spans="1:11" ht="12" customHeight="1" x14ac:dyDescent="0.15">
      <c r="A61" s="104" t="s">
        <v>1079</v>
      </c>
      <c r="B61" s="400"/>
      <c r="C61" s="105">
        <v>41.1</v>
      </c>
      <c r="D61" s="106">
        <v>39865</v>
      </c>
      <c r="E61" s="106">
        <v>249816</v>
      </c>
      <c r="F61" s="106">
        <v>123603</v>
      </c>
      <c r="G61" s="106">
        <v>126213</v>
      </c>
      <c r="H61" s="107">
        <v>103.3</v>
      </c>
      <c r="I61" s="106">
        <v>8969</v>
      </c>
      <c r="J61" s="107">
        <v>97.9</v>
      </c>
      <c r="K61" s="106">
        <v>6078</v>
      </c>
    </row>
    <row r="62" spans="1:11" ht="12" customHeight="1" x14ac:dyDescent="0.15">
      <c r="A62" s="104" t="s">
        <v>1080</v>
      </c>
      <c r="B62" s="400"/>
      <c r="C62" s="105">
        <v>41.1</v>
      </c>
      <c r="D62" s="106">
        <v>42833</v>
      </c>
      <c r="E62" s="106">
        <v>204626</v>
      </c>
      <c r="F62" s="106">
        <v>102563</v>
      </c>
      <c r="G62" s="106">
        <v>102063</v>
      </c>
      <c r="H62" s="107">
        <v>84.6</v>
      </c>
      <c r="I62" s="106" t="s">
        <v>11</v>
      </c>
      <c r="J62" s="107">
        <v>100.5</v>
      </c>
      <c r="K62" s="106">
        <v>4979</v>
      </c>
    </row>
    <row r="63" spans="1:11" ht="12" customHeight="1" x14ac:dyDescent="0.15">
      <c r="A63" s="104" t="s">
        <v>1081</v>
      </c>
      <c r="B63" s="400"/>
      <c r="C63" s="105">
        <v>41.1</v>
      </c>
      <c r="D63" s="106">
        <v>40865</v>
      </c>
      <c r="E63" s="106">
        <v>256225</v>
      </c>
      <c r="F63" s="106">
        <v>127033</v>
      </c>
      <c r="G63" s="106">
        <v>129192</v>
      </c>
      <c r="H63" s="107">
        <v>106</v>
      </c>
      <c r="I63" s="106">
        <v>6409</v>
      </c>
      <c r="J63" s="107">
        <v>98.3</v>
      </c>
      <c r="K63" s="106">
        <v>6234</v>
      </c>
    </row>
    <row r="64" spans="1:11" ht="7.5" customHeight="1" x14ac:dyDescent="0.15">
      <c r="A64" s="104"/>
      <c r="B64" s="400"/>
      <c r="C64" s="105"/>
      <c r="D64" s="106"/>
      <c r="E64" s="106"/>
      <c r="F64" s="106"/>
      <c r="G64" s="106"/>
      <c r="H64" s="107"/>
      <c r="I64" s="106"/>
      <c r="J64" s="107"/>
      <c r="K64" s="106"/>
    </row>
    <row r="65" spans="1:11" ht="12" customHeight="1" x14ac:dyDescent="0.15">
      <c r="A65" s="104" t="s">
        <v>512</v>
      </c>
      <c r="B65" s="400"/>
      <c r="C65" s="105">
        <v>41.1</v>
      </c>
      <c r="D65" s="106">
        <v>40395</v>
      </c>
      <c r="E65" s="106">
        <v>239169</v>
      </c>
      <c r="F65" s="106">
        <v>117320</v>
      </c>
      <c r="G65" s="106">
        <v>121849</v>
      </c>
      <c r="H65" s="107">
        <v>98.9</v>
      </c>
      <c r="I65" s="106" t="s">
        <v>433</v>
      </c>
      <c r="J65" s="107">
        <v>96.3</v>
      </c>
      <c r="K65" s="106">
        <v>5819</v>
      </c>
    </row>
    <row r="66" spans="1:11" ht="12" customHeight="1" x14ac:dyDescent="0.15">
      <c r="A66" s="104" t="s">
        <v>511</v>
      </c>
      <c r="B66" s="400"/>
      <c r="C66" s="105">
        <v>41.1</v>
      </c>
      <c r="D66" s="106">
        <v>40620</v>
      </c>
      <c r="E66" s="106">
        <v>245161</v>
      </c>
      <c r="F66" s="106">
        <v>120328</v>
      </c>
      <c r="G66" s="106">
        <v>124833</v>
      </c>
      <c r="H66" s="107">
        <v>101.4</v>
      </c>
      <c r="I66" s="106">
        <v>5992</v>
      </c>
      <c r="J66" s="107">
        <v>96.4</v>
      </c>
      <c r="K66" s="106">
        <v>5965</v>
      </c>
    </row>
    <row r="67" spans="1:11" ht="12" customHeight="1" x14ac:dyDescent="0.15">
      <c r="A67" s="104" t="s">
        <v>513</v>
      </c>
      <c r="B67" s="400"/>
      <c r="C67" s="105">
        <v>41.1</v>
      </c>
      <c r="D67" s="106">
        <v>41168</v>
      </c>
      <c r="E67" s="106">
        <v>250067</v>
      </c>
      <c r="F67" s="106">
        <v>122746</v>
      </c>
      <c r="G67" s="106">
        <v>127321</v>
      </c>
      <c r="H67" s="107">
        <v>103.4</v>
      </c>
      <c r="I67" s="106">
        <v>4906</v>
      </c>
      <c r="J67" s="107">
        <v>96.4</v>
      </c>
      <c r="K67" s="106">
        <v>6084</v>
      </c>
    </row>
    <row r="68" spans="1:11" s="1" customFormat="1" ht="12" customHeight="1" x14ac:dyDescent="0.15">
      <c r="A68" s="221" t="s">
        <v>510</v>
      </c>
      <c r="B68" s="438">
        <v>41.1</v>
      </c>
      <c r="C68" s="438"/>
      <c r="D68" s="54">
        <v>42870</v>
      </c>
      <c r="E68" s="54">
        <v>256328</v>
      </c>
      <c r="F68" s="54">
        <v>126064</v>
      </c>
      <c r="G68" s="54">
        <v>130264</v>
      </c>
      <c r="H68" s="56">
        <v>106</v>
      </c>
      <c r="I68" s="54">
        <v>6261</v>
      </c>
      <c r="J68" s="56">
        <v>96.8</v>
      </c>
      <c r="K68" s="54">
        <v>6237</v>
      </c>
    </row>
    <row r="69" spans="1:11" s="1" customFormat="1" ht="12" customHeight="1" x14ac:dyDescent="0.15">
      <c r="A69" s="221" t="s">
        <v>1082</v>
      </c>
      <c r="B69" s="439">
        <v>41.1</v>
      </c>
      <c r="C69" s="440"/>
      <c r="D69" s="54">
        <v>43470</v>
      </c>
      <c r="E69" s="54">
        <v>211702</v>
      </c>
      <c r="F69" s="54">
        <v>106258</v>
      </c>
      <c r="G69" s="54">
        <v>105444</v>
      </c>
      <c r="H69" s="56">
        <v>87.6</v>
      </c>
      <c r="I69" s="54" t="s">
        <v>11</v>
      </c>
      <c r="J69" s="56">
        <v>100.8</v>
      </c>
      <c r="K69" s="54">
        <v>5151</v>
      </c>
    </row>
    <row r="70" spans="1:11" s="1" customFormat="1" ht="12" customHeight="1" thickBot="1" x14ac:dyDescent="0.2">
      <c r="A70" s="221" t="s">
        <v>501</v>
      </c>
      <c r="B70" s="439">
        <v>41.1</v>
      </c>
      <c r="C70" s="440"/>
      <c r="D70" s="54">
        <v>43470</v>
      </c>
      <c r="E70" s="54">
        <v>262773</v>
      </c>
      <c r="F70" s="54">
        <v>129397</v>
      </c>
      <c r="G70" s="54">
        <v>133376</v>
      </c>
      <c r="H70" s="56">
        <v>108.7</v>
      </c>
      <c r="I70" s="54">
        <v>6445</v>
      </c>
      <c r="J70" s="56">
        <v>97</v>
      </c>
      <c r="K70" s="54">
        <v>6394</v>
      </c>
    </row>
    <row r="71" spans="1:11" ht="10.5" customHeight="1" x14ac:dyDescent="0.15">
      <c r="A71" s="420" t="s">
        <v>1176</v>
      </c>
      <c r="B71" s="420"/>
      <c r="C71" s="420"/>
      <c r="D71" s="420"/>
      <c r="E71" s="420"/>
      <c r="F71" s="420"/>
      <c r="G71" s="420"/>
      <c r="H71" s="420"/>
      <c r="I71" s="420"/>
      <c r="J71" s="420"/>
      <c r="K71" s="420"/>
    </row>
  </sheetData>
  <mergeCells count="13">
    <mergeCell ref="A3:K3"/>
    <mergeCell ref="A5:K5"/>
    <mergeCell ref="A6:K6"/>
    <mergeCell ref="A1:K1"/>
    <mergeCell ref="A71:K71"/>
    <mergeCell ref="E8:G9"/>
    <mergeCell ref="A8:A10"/>
    <mergeCell ref="B8:C10"/>
    <mergeCell ref="D8:D10"/>
    <mergeCell ref="J7:K7"/>
    <mergeCell ref="B68:C68"/>
    <mergeCell ref="B69:C69"/>
    <mergeCell ref="B70:C70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45"/>
  <sheetViews>
    <sheetView showGridLines="0" tabSelected="1" zoomScaleNormal="100" zoomScaleSheetLayoutView="75" workbookViewId="0">
      <selection activeCell="K14" sqref="K14"/>
    </sheetView>
  </sheetViews>
  <sheetFormatPr defaultRowHeight="13.5" x14ac:dyDescent="0.15"/>
  <cols>
    <col min="1" max="1" width="11.5" style="198" customWidth="1"/>
    <col min="2" max="5" width="12.125" style="198" customWidth="1"/>
    <col min="6" max="15" width="10.625" style="198" customWidth="1"/>
    <col min="16" max="16" width="10" style="198" customWidth="1"/>
    <col min="17" max="17" width="7.5" style="198" customWidth="1"/>
    <col min="18" max="16384" width="9" style="1"/>
  </cols>
  <sheetData>
    <row r="1" spans="1:17" ht="17.25" x14ac:dyDescent="0.15">
      <c r="A1" s="535" t="s">
        <v>631</v>
      </c>
      <c r="B1" s="535"/>
      <c r="C1" s="535"/>
      <c r="D1" s="535"/>
      <c r="E1" s="535"/>
      <c r="F1" s="535"/>
      <c r="G1" s="535"/>
      <c r="H1" s="535"/>
      <c r="I1" s="537" t="s">
        <v>634</v>
      </c>
      <c r="J1" s="537"/>
      <c r="K1" s="537"/>
      <c r="L1" s="537"/>
      <c r="M1" s="537"/>
      <c r="N1" s="537"/>
      <c r="O1" s="537"/>
      <c r="P1" s="537"/>
      <c r="Q1" s="537"/>
    </row>
    <row r="2" spans="1:17" ht="6" customHeight="1" x14ac:dyDescent="0.15"/>
    <row r="3" spans="1:17" s="61" customFormat="1" ht="14.25" customHeight="1" x14ac:dyDescent="0.15">
      <c r="A3" s="202" t="s">
        <v>1085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</row>
    <row r="4" spans="1:17" ht="6" customHeight="1" x14ac:dyDescent="0.15"/>
    <row r="5" spans="1:17" ht="14.25" customHeight="1" x14ac:dyDescent="0.15">
      <c r="A5" s="536" t="s">
        <v>637</v>
      </c>
      <c r="B5" s="536"/>
      <c r="C5" s="536"/>
      <c r="D5" s="536"/>
      <c r="E5" s="536"/>
      <c r="F5" s="536"/>
      <c r="G5" s="536"/>
      <c r="H5" s="536"/>
      <c r="I5" s="525" t="s">
        <v>636</v>
      </c>
      <c r="J5" s="525"/>
      <c r="K5" s="525"/>
      <c r="L5" s="525"/>
      <c r="M5" s="525"/>
      <c r="N5" s="525"/>
      <c r="O5" s="525"/>
      <c r="P5" s="525"/>
      <c r="Q5" s="525"/>
    </row>
    <row r="6" spans="1:17" ht="16.5" customHeight="1" thickBo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204"/>
      <c r="L6" s="204"/>
      <c r="M6" s="204"/>
      <c r="N6" s="204"/>
      <c r="O6" s="204"/>
      <c r="P6" s="204"/>
      <c r="Q6" s="197" t="s">
        <v>1052</v>
      </c>
    </row>
    <row r="7" spans="1:17" ht="16.5" customHeight="1" x14ac:dyDescent="0.15">
      <c r="A7" s="503" t="s">
        <v>278</v>
      </c>
      <c r="B7" s="453" t="s">
        <v>635</v>
      </c>
      <c r="C7" s="453" t="s">
        <v>405</v>
      </c>
      <c r="D7" s="453" t="s">
        <v>120</v>
      </c>
      <c r="E7" s="453" t="s">
        <v>121</v>
      </c>
      <c r="F7" s="478" t="s">
        <v>286</v>
      </c>
      <c r="G7" s="479"/>
      <c r="H7" s="479"/>
      <c r="I7" s="479" t="s">
        <v>563</v>
      </c>
      <c r="J7" s="479"/>
      <c r="K7" s="479"/>
      <c r="L7" s="479"/>
      <c r="M7" s="479"/>
      <c r="N7" s="479"/>
      <c r="O7" s="480"/>
      <c r="P7" s="503" t="s">
        <v>405</v>
      </c>
      <c r="Q7" s="538" t="s">
        <v>624</v>
      </c>
    </row>
    <row r="8" spans="1:17" ht="16.5" customHeight="1" x14ac:dyDescent="0.15">
      <c r="A8" s="443"/>
      <c r="B8" s="533"/>
      <c r="C8" s="533"/>
      <c r="D8" s="533"/>
      <c r="E8" s="533"/>
      <c r="F8" s="533" t="s">
        <v>283</v>
      </c>
      <c r="G8" s="503" t="s">
        <v>284</v>
      </c>
      <c r="H8" s="532" t="s">
        <v>419</v>
      </c>
      <c r="I8" s="538" t="s">
        <v>277</v>
      </c>
      <c r="J8" s="538"/>
      <c r="K8" s="503"/>
      <c r="L8" s="538" t="s">
        <v>313</v>
      </c>
      <c r="M8" s="538"/>
      <c r="N8" s="503"/>
      <c r="O8" s="200"/>
      <c r="P8" s="503"/>
      <c r="Q8" s="538"/>
    </row>
    <row r="9" spans="1:17" ht="16.5" customHeight="1" x14ac:dyDescent="0.15">
      <c r="A9" s="443"/>
      <c r="B9" s="533"/>
      <c r="C9" s="533"/>
      <c r="D9" s="533"/>
      <c r="E9" s="533"/>
      <c r="F9" s="533"/>
      <c r="G9" s="503"/>
      <c r="H9" s="461"/>
      <c r="I9" s="504"/>
      <c r="J9" s="504"/>
      <c r="K9" s="477"/>
      <c r="L9" s="504"/>
      <c r="M9" s="504"/>
      <c r="N9" s="477"/>
      <c r="O9" s="200" t="s">
        <v>420</v>
      </c>
      <c r="P9" s="503" t="s">
        <v>420</v>
      </c>
      <c r="Q9" s="538"/>
    </row>
    <row r="10" spans="1:17" ht="16.5" customHeight="1" x14ac:dyDescent="0.15">
      <c r="A10" s="444"/>
      <c r="B10" s="534"/>
      <c r="C10" s="534"/>
      <c r="D10" s="534"/>
      <c r="E10" s="534"/>
      <c r="F10" s="534"/>
      <c r="G10" s="477"/>
      <c r="H10" s="506"/>
      <c r="I10" s="201" t="s">
        <v>135</v>
      </c>
      <c r="J10" s="27" t="s">
        <v>285</v>
      </c>
      <c r="K10" s="48" t="s">
        <v>314</v>
      </c>
      <c r="L10" s="199" t="s">
        <v>135</v>
      </c>
      <c r="M10" s="199" t="s">
        <v>285</v>
      </c>
      <c r="N10" s="199" t="s">
        <v>314</v>
      </c>
      <c r="O10" s="199"/>
      <c r="P10" s="477"/>
      <c r="Q10" s="504"/>
    </row>
    <row r="11" spans="1:17" ht="15.75" customHeight="1" x14ac:dyDescent="0.15">
      <c r="A11" s="45" t="s">
        <v>1170</v>
      </c>
      <c r="B11" s="49">
        <v>188822</v>
      </c>
      <c r="C11" s="49">
        <v>421612</v>
      </c>
      <c r="D11" s="49">
        <v>194869</v>
      </c>
      <c r="E11" s="49">
        <v>226743</v>
      </c>
      <c r="F11" s="49">
        <v>3140</v>
      </c>
      <c r="G11" s="49">
        <v>5229</v>
      </c>
      <c r="H11" s="49">
        <v>-2089</v>
      </c>
      <c r="I11" s="49">
        <v>13613</v>
      </c>
      <c r="J11" s="49">
        <v>5077</v>
      </c>
      <c r="K11" s="49">
        <v>8536</v>
      </c>
      <c r="L11" s="49">
        <v>16981</v>
      </c>
      <c r="M11" s="49">
        <v>4814</v>
      </c>
      <c r="N11" s="49">
        <v>12167</v>
      </c>
      <c r="O11" s="49">
        <v>-3368</v>
      </c>
      <c r="P11" s="49">
        <v>-5457</v>
      </c>
      <c r="Q11" s="24" t="s">
        <v>643</v>
      </c>
    </row>
    <row r="12" spans="1:17" ht="15.75" customHeight="1" x14ac:dyDescent="0.15">
      <c r="A12" s="45" t="s">
        <v>1062</v>
      </c>
      <c r="B12" s="49">
        <v>187655</v>
      </c>
      <c r="C12" s="49">
        <v>416419</v>
      </c>
      <c r="D12" s="49">
        <v>192062</v>
      </c>
      <c r="E12" s="49">
        <v>224357</v>
      </c>
      <c r="F12" s="49">
        <v>2999</v>
      </c>
      <c r="G12" s="49">
        <v>5167</v>
      </c>
      <c r="H12" s="49">
        <v>-2168</v>
      </c>
      <c r="I12" s="49">
        <v>13150</v>
      </c>
      <c r="J12" s="49">
        <v>4975</v>
      </c>
      <c r="K12" s="49">
        <v>8175</v>
      </c>
      <c r="L12" s="49">
        <v>15814</v>
      </c>
      <c r="M12" s="49">
        <v>4901</v>
      </c>
      <c r="N12" s="49">
        <v>10913</v>
      </c>
      <c r="O12" s="49">
        <v>-2664</v>
      </c>
      <c r="P12" s="146">
        <v>-4832</v>
      </c>
      <c r="Q12" s="24" t="s">
        <v>1063</v>
      </c>
    </row>
    <row r="13" spans="1:17" ht="15.75" customHeight="1" x14ac:dyDescent="0.15">
      <c r="A13" s="45" t="s">
        <v>1112</v>
      </c>
      <c r="B13" s="49">
        <v>186840</v>
      </c>
      <c r="C13" s="49">
        <v>411421</v>
      </c>
      <c r="D13" s="49">
        <v>189356</v>
      </c>
      <c r="E13" s="49">
        <v>222065</v>
      </c>
      <c r="F13" s="49">
        <v>2782</v>
      </c>
      <c r="G13" s="49">
        <v>5243</v>
      </c>
      <c r="H13" s="49">
        <v>-2461</v>
      </c>
      <c r="I13" s="49">
        <v>12399</v>
      </c>
      <c r="J13" s="49">
        <v>4736</v>
      </c>
      <c r="K13" s="49">
        <v>7663</v>
      </c>
      <c r="L13" s="49">
        <v>15332</v>
      </c>
      <c r="M13" s="49">
        <v>4807</v>
      </c>
      <c r="N13" s="49">
        <v>10525</v>
      </c>
      <c r="O13" s="49">
        <v>-2933</v>
      </c>
      <c r="P13" s="146">
        <v>-5394</v>
      </c>
      <c r="Q13" s="24" t="s">
        <v>1131</v>
      </c>
    </row>
    <row r="14" spans="1:17" ht="15.75" customHeight="1" x14ac:dyDescent="0.15">
      <c r="A14" s="45" t="s">
        <v>1149</v>
      </c>
      <c r="B14" s="49">
        <v>186162</v>
      </c>
      <c r="C14" s="49">
        <v>406313</v>
      </c>
      <c r="D14" s="49">
        <v>186861</v>
      </c>
      <c r="E14" s="49">
        <v>219452</v>
      </c>
      <c r="F14" s="49">
        <v>2638</v>
      </c>
      <c r="G14" s="49">
        <v>5185</v>
      </c>
      <c r="H14" s="49">
        <v>-2547</v>
      </c>
      <c r="I14" s="49">
        <v>12185</v>
      </c>
      <c r="J14" s="49">
        <v>4836</v>
      </c>
      <c r="K14" s="49">
        <v>7349</v>
      </c>
      <c r="L14" s="49">
        <v>14538</v>
      </c>
      <c r="M14" s="49">
        <v>4939</v>
      </c>
      <c r="N14" s="49">
        <v>9599</v>
      </c>
      <c r="O14" s="49">
        <v>-2353</v>
      </c>
      <c r="P14" s="47">
        <v>-4900</v>
      </c>
      <c r="Q14" s="24" t="s">
        <v>1152</v>
      </c>
    </row>
    <row r="15" spans="1:17" ht="15.75" customHeight="1" x14ac:dyDescent="0.15">
      <c r="A15" s="45" t="s">
        <v>1171</v>
      </c>
      <c r="B15" s="54">
        <f>SUM(B26)</f>
        <v>186728</v>
      </c>
      <c r="C15" s="54">
        <f>SUM(C26)</f>
        <v>403950</v>
      </c>
      <c r="D15" s="54">
        <f>SUM(D26)</f>
        <v>186069</v>
      </c>
      <c r="E15" s="54">
        <f>SUM(E26)</f>
        <v>217881</v>
      </c>
      <c r="F15" s="49">
        <f>SUM(F17:F28)</f>
        <v>2550</v>
      </c>
      <c r="G15" s="49">
        <f t="shared" ref="G15:P15" si="0">SUM(G17:G28)</f>
        <v>5455</v>
      </c>
      <c r="H15" s="49">
        <f t="shared" si="0"/>
        <v>-2905</v>
      </c>
      <c r="I15" s="49">
        <f t="shared" si="0"/>
        <v>11197</v>
      </c>
      <c r="J15" s="49">
        <f t="shared" si="0"/>
        <v>4483</v>
      </c>
      <c r="K15" s="49">
        <f t="shared" si="0"/>
        <v>6714</v>
      </c>
      <c r="L15" s="49">
        <f t="shared" si="0"/>
        <v>13682</v>
      </c>
      <c r="M15" s="49">
        <f>SUM(M17:M28)</f>
        <v>4753</v>
      </c>
      <c r="N15" s="49">
        <f t="shared" si="0"/>
        <v>8929</v>
      </c>
      <c r="O15" s="49">
        <f t="shared" si="0"/>
        <v>-2485</v>
      </c>
      <c r="P15" s="47">
        <f t="shared" si="0"/>
        <v>-5390</v>
      </c>
      <c r="Q15" s="24" t="s">
        <v>1172</v>
      </c>
    </row>
    <row r="16" spans="1:17" ht="7.5" customHeight="1" x14ac:dyDescent="0.15">
      <c r="A16" s="45"/>
      <c r="B16" s="54"/>
      <c r="C16" s="54"/>
      <c r="D16" s="54"/>
      <c r="E16" s="54"/>
      <c r="F16" s="49"/>
      <c r="G16" s="49"/>
      <c r="H16" s="49"/>
      <c r="I16" s="49"/>
      <c r="J16" s="47"/>
      <c r="K16" s="47"/>
      <c r="L16" s="47"/>
      <c r="M16" s="47"/>
      <c r="N16" s="47"/>
      <c r="O16" s="49"/>
      <c r="P16" s="47"/>
      <c r="Q16" s="24"/>
    </row>
    <row r="17" spans="1:17" ht="15.75" customHeight="1" x14ac:dyDescent="0.15">
      <c r="A17" s="45" t="s">
        <v>1150</v>
      </c>
      <c r="B17" s="399">
        <v>187175</v>
      </c>
      <c r="C17" s="398">
        <v>408350</v>
      </c>
      <c r="D17" s="398">
        <v>188151</v>
      </c>
      <c r="E17" s="398">
        <v>220199</v>
      </c>
      <c r="F17" s="184">
        <v>176</v>
      </c>
      <c r="G17" s="184">
        <v>564</v>
      </c>
      <c r="H17" s="127">
        <f>SUM(F17-G17)</f>
        <v>-388</v>
      </c>
      <c r="I17" s="128">
        <f>J17+K17</f>
        <v>607</v>
      </c>
      <c r="J17" s="49">
        <f>'12 人口異動（Ⅰ）その２'!B13</f>
        <v>204</v>
      </c>
      <c r="K17" s="171">
        <f>'12 人口異動（Ⅱ）'!I10</f>
        <v>403</v>
      </c>
      <c r="L17" s="128">
        <f>M17+N17</f>
        <v>674</v>
      </c>
      <c r="M17" s="49">
        <f>'12 人口異動（Ⅰ）その２'!U13</f>
        <v>234</v>
      </c>
      <c r="N17" s="170">
        <f>'12 人口異動（Ⅱ）'!AC10</f>
        <v>440</v>
      </c>
      <c r="O17" s="119">
        <f>SUM(I17-L17)</f>
        <v>-67</v>
      </c>
      <c r="P17" s="128">
        <f>SUM(H17+O17)</f>
        <v>-455</v>
      </c>
      <c r="Q17" s="24" t="s">
        <v>1132</v>
      </c>
    </row>
    <row r="18" spans="1:17" ht="15.75" customHeight="1" x14ac:dyDescent="0.15">
      <c r="A18" s="45" t="s">
        <v>395</v>
      </c>
      <c r="B18" s="399">
        <v>187009</v>
      </c>
      <c r="C18" s="398">
        <v>407895</v>
      </c>
      <c r="D18" s="398">
        <v>187947</v>
      </c>
      <c r="E18" s="398">
        <v>219948</v>
      </c>
      <c r="F18" s="184">
        <v>171</v>
      </c>
      <c r="G18" s="184">
        <v>423</v>
      </c>
      <c r="H18" s="127">
        <f>SUM(F18-G18)</f>
        <v>-252</v>
      </c>
      <c r="I18" s="128">
        <f>J18+K18</f>
        <v>600</v>
      </c>
      <c r="J18" s="49">
        <f>'12 人口異動（Ⅰ）その２'!B14</f>
        <v>242</v>
      </c>
      <c r="K18" s="171">
        <f>'12 人口異動（Ⅱ）'!J10</f>
        <v>358</v>
      </c>
      <c r="L18" s="128">
        <f t="shared" ref="L18:L28" si="1">M18+N18</f>
        <v>782</v>
      </c>
      <c r="M18" s="49">
        <f>'12 人口異動（Ⅰ）その２'!U14</f>
        <v>283</v>
      </c>
      <c r="N18" s="170">
        <f>'12 人口異動（Ⅱ）'!AD10</f>
        <v>499</v>
      </c>
      <c r="O18" s="119">
        <f>SUM(I18-L18)</f>
        <v>-182</v>
      </c>
      <c r="P18" s="128">
        <f>SUM(H18+O18)</f>
        <v>-434</v>
      </c>
      <c r="Q18" s="24" t="s">
        <v>1133</v>
      </c>
    </row>
    <row r="19" spans="1:17" s="51" customFormat="1" ht="15.75" customHeight="1" x14ac:dyDescent="0.15">
      <c r="A19" s="45" t="s">
        <v>396</v>
      </c>
      <c r="B19" s="399">
        <v>186819</v>
      </c>
      <c r="C19" s="398">
        <v>407461</v>
      </c>
      <c r="D19" s="398">
        <v>187708</v>
      </c>
      <c r="E19" s="398">
        <v>219753</v>
      </c>
      <c r="F19" s="184">
        <v>238</v>
      </c>
      <c r="G19" s="184">
        <v>475</v>
      </c>
      <c r="H19" s="129">
        <f t="shared" ref="H19:H28" si="2">SUM(F19-G19)</f>
        <v>-237</v>
      </c>
      <c r="I19" s="129">
        <f t="shared" ref="I19:I28" si="3">J19+K19</f>
        <v>2720</v>
      </c>
      <c r="J19" s="205">
        <f>'12 人口異動（Ⅰ）その２'!B15</f>
        <v>1363</v>
      </c>
      <c r="K19" s="171">
        <f>'12 人口異動（Ⅱ）'!K10</f>
        <v>1357</v>
      </c>
      <c r="L19" s="129">
        <f t="shared" si="1"/>
        <v>3942</v>
      </c>
      <c r="M19" s="205">
        <f>'12 人口異動（Ⅰ）その２'!U15</f>
        <v>1324</v>
      </c>
      <c r="N19" s="184">
        <f>'12 人口異動（Ⅱ）'!AE10</f>
        <v>2618</v>
      </c>
      <c r="O19" s="352">
        <f t="shared" ref="O19:O28" si="4">SUM(I19-L19)</f>
        <v>-1222</v>
      </c>
      <c r="P19" s="353">
        <f>SUM(H19+O19)</f>
        <v>-1459</v>
      </c>
      <c r="Q19" s="24" t="s">
        <v>1134</v>
      </c>
    </row>
    <row r="20" spans="1:17" ht="15.75" customHeight="1" x14ac:dyDescent="0.15">
      <c r="A20" s="45" t="s">
        <v>397</v>
      </c>
      <c r="B20" s="399">
        <v>186767</v>
      </c>
      <c r="C20" s="398">
        <v>406002</v>
      </c>
      <c r="D20" s="398">
        <v>186975</v>
      </c>
      <c r="E20" s="398">
        <v>219027</v>
      </c>
      <c r="F20" s="184">
        <v>224</v>
      </c>
      <c r="G20" s="184">
        <v>438</v>
      </c>
      <c r="H20" s="128">
        <f t="shared" si="2"/>
        <v>-214</v>
      </c>
      <c r="I20" s="128">
        <f t="shared" si="3"/>
        <v>2089</v>
      </c>
      <c r="J20" s="49">
        <f>'12 人口異動（Ⅰ）その２'!B16</f>
        <v>746</v>
      </c>
      <c r="K20" s="171">
        <f>'12 人口異動（Ⅱ）'!L10</f>
        <v>1343</v>
      </c>
      <c r="L20" s="128">
        <f t="shared" si="1"/>
        <v>2177</v>
      </c>
      <c r="M20" s="49">
        <f>'12 人口異動（Ⅰ）その２'!U16</f>
        <v>638</v>
      </c>
      <c r="N20" s="170">
        <f>'12 人口異動（Ⅱ）'!AF10</f>
        <v>1539</v>
      </c>
      <c r="O20" s="119">
        <f t="shared" si="4"/>
        <v>-88</v>
      </c>
      <c r="P20" s="160">
        <f t="shared" ref="P20:P28" si="5">SUM(H20+O20)</f>
        <v>-302</v>
      </c>
      <c r="Q20" s="24" t="s">
        <v>1135</v>
      </c>
    </row>
    <row r="21" spans="1:17" ht="15.75" customHeight="1" x14ac:dyDescent="0.15">
      <c r="A21" s="45" t="s">
        <v>1151</v>
      </c>
      <c r="B21" s="399">
        <v>187146</v>
      </c>
      <c r="C21" s="398">
        <v>405700</v>
      </c>
      <c r="D21" s="398">
        <v>186866</v>
      </c>
      <c r="E21" s="398">
        <v>218834</v>
      </c>
      <c r="F21" s="184">
        <v>217</v>
      </c>
      <c r="G21" s="184">
        <v>470</v>
      </c>
      <c r="H21" s="128">
        <f t="shared" si="2"/>
        <v>-253</v>
      </c>
      <c r="I21" s="128">
        <f t="shared" si="3"/>
        <v>696</v>
      </c>
      <c r="J21" s="49">
        <f>'12 人口異動（Ⅰ）その２'!B17</f>
        <v>266</v>
      </c>
      <c r="K21" s="171">
        <f>'12 人口異動（Ⅱ）'!M10</f>
        <v>430</v>
      </c>
      <c r="L21" s="128">
        <f t="shared" si="1"/>
        <v>832</v>
      </c>
      <c r="M21" s="49">
        <f>'12 人口異動（Ⅰ）その２'!U17</f>
        <v>297</v>
      </c>
      <c r="N21" s="170">
        <f>'12 人口異動（Ⅱ）'!AG10</f>
        <v>535</v>
      </c>
      <c r="O21" s="119">
        <f t="shared" si="4"/>
        <v>-136</v>
      </c>
      <c r="P21" s="160">
        <f t="shared" si="5"/>
        <v>-389</v>
      </c>
      <c r="Q21" s="24" t="s">
        <v>1136</v>
      </c>
    </row>
    <row r="22" spans="1:17" ht="15.75" customHeight="1" x14ac:dyDescent="0.15">
      <c r="A22" s="45" t="s">
        <v>398</v>
      </c>
      <c r="B22" s="399">
        <v>187069</v>
      </c>
      <c r="C22" s="398">
        <v>405311</v>
      </c>
      <c r="D22" s="398">
        <v>186698</v>
      </c>
      <c r="E22" s="398">
        <v>218613</v>
      </c>
      <c r="F22" s="184">
        <v>217</v>
      </c>
      <c r="G22" s="184">
        <v>457</v>
      </c>
      <c r="H22" s="128">
        <f t="shared" si="2"/>
        <v>-240</v>
      </c>
      <c r="I22" s="128">
        <f t="shared" si="3"/>
        <v>573</v>
      </c>
      <c r="J22" s="49">
        <f>'12 人口異動（Ⅰ）その２'!B18</f>
        <v>246</v>
      </c>
      <c r="K22" s="171">
        <f>'12 人口異動（Ⅱ）'!N10</f>
        <v>327</v>
      </c>
      <c r="L22" s="128">
        <f t="shared" si="1"/>
        <v>739</v>
      </c>
      <c r="M22" s="49">
        <f>'12 人口異動（Ⅰ）その２'!U18</f>
        <v>267</v>
      </c>
      <c r="N22" s="170">
        <f>'12 人口異動（Ⅱ）'!AH10</f>
        <v>472</v>
      </c>
      <c r="O22" s="119">
        <f t="shared" si="4"/>
        <v>-166</v>
      </c>
      <c r="P22" s="160">
        <f t="shared" si="5"/>
        <v>-406</v>
      </c>
      <c r="Q22" s="24" t="s">
        <v>1137</v>
      </c>
    </row>
    <row r="23" spans="1:17" ht="15.75" customHeight="1" x14ac:dyDescent="0.15">
      <c r="A23" s="45" t="s">
        <v>399</v>
      </c>
      <c r="B23" s="399">
        <v>186974</v>
      </c>
      <c r="C23" s="398">
        <v>404905</v>
      </c>
      <c r="D23" s="398">
        <v>186487</v>
      </c>
      <c r="E23" s="398">
        <v>218418</v>
      </c>
      <c r="F23" s="184">
        <v>209</v>
      </c>
      <c r="G23" s="184">
        <v>423</v>
      </c>
      <c r="H23" s="128">
        <f t="shared" si="2"/>
        <v>-214</v>
      </c>
      <c r="I23" s="128">
        <f t="shared" si="3"/>
        <v>715</v>
      </c>
      <c r="J23" s="49">
        <f>'12 人口異動（Ⅰ）その２'!B19</f>
        <v>249</v>
      </c>
      <c r="K23" s="171">
        <f>'12 人口異動（Ⅱ）'!O10</f>
        <v>466</v>
      </c>
      <c r="L23" s="128">
        <f t="shared" si="1"/>
        <v>798</v>
      </c>
      <c r="M23" s="49">
        <f>'12 人口異動（Ⅰ）その２'!U19</f>
        <v>264</v>
      </c>
      <c r="N23" s="170">
        <f>'12 人口異動（Ⅱ）'!AI10</f>
        <v>534</v>
      </c>
      <c r="O23" s="119">
        <f t="shared" si="4"/>
        <v>-83</v>
      </c>
      <c r="P23" s="160">
        <f t="shared" si="5"/>
        <v>-297</v>
      </c>
      <c r="Q23" s="24" t="s">
        <v>1138</v>
      </c>
    </row>
    <row r="24" spans="1:17" ht="15.75" customHeight="1" x14ac:dyDescent="0.15">
      <c r="A24" s="45" t="s">
        <v>400</v>
      </c>
      <c r="B24" s="399">
        <v>186949</v>
      </c>
      <c r="C24" s="398">
        <v>404608</v>
      </c>
      <c r="D24" s="398">
        <v>186339</v>
      </c>
      <c r="E24" s="398">
        <v>218269</v>
      </c>
      <c r="F24" s="184">
        <v>235</v>
      </c>
      <c r="G24" s="184">
        <v>430</v>
      </c>
      <c r="H24" s="128">
        <f t="shared" si="2"/>
        <v>-195</v>
      </c>
      <c r="I24" s="128">
        <f t="shared" si="3"/>
        <v>696</v>
      </c>
      <c r="J24" s="49">
        <f>'12 人口異動（Ⅰ）その２'!B20</f>
        <v>263</v>
      </c>
      <c r="K24" s="170">
        <f>'12 人口異動（Ⅱ）'!P10</f>
        <v>433</v>
      </c>
      <c r="L24" s="128">
        <f t="shared" si="1"/>
        <v>789</v>
      </c>
      <c r="M24" s="49">
        <f>'12 人口異動（Ⅰ）その２'!U20</f>
        <v>296</v>
      </c>
      <c r="N24" s="170">
        <f>'12 人口異動（Ⅱ）'!AJ10</f>
        <v>493</v>
      </c>
      <c r="O24" s="119">
        <f t="shared" si="4"/>
        <v>-93</v>
      </c>
      <c r="P24" s="160">
        <f t="shared" si="5"/>
        <v>-288</v>
      </c>
      <c r="Q24" s="24" t="s">
        <v>1139</v>
      </c>
    </row>
    <row r="25" spans="1:17" ht="15.75" customHeight="1" x14ac:dyDescent="0.15">
      <c r="A25" s="45" t="s">
        <v>401</v>
      </c>
      <c r="B25" s="399">
        <v>186869</v>
      </c>
      <c r="C25" s="398">
        <v>404320</v>
      </c>
      <c r="D25" s="398">
        <v>186221</v>
      </c>
      <c r="E25" s="398">
        <v>218099</v>
      </c>
      <c r="F25" s="184">
        <v>221</v>
      </c>
      <c r="G25" s="184">
        <v>412</v>
      </c>
      <c r="H25" s="128">
        <f t="shared" si="2"/>
        <v>-191</v>
      </c>
      <c r="I25" s="128">
        <f t="shared" si="3"/>
        <v>646</v>
      </c>
      <c r="J25" s="49">
        <f>'12 人口異動（Ⅰ）その２'!B21</f>
        <v>216</v>
      </c>
      <c r="K25" s="170">
        <f>'12 人口異動（Ⅱ）'!Q10</f>
        <v>430</v>
      </c>
      <c r="L25" s="128">
        <f t="shared" si="1"/>
        <v>825</v>
      </c>
      <c r="M25" s="49">
        <f>'12 人口異動（Ⅰ）その２'!U21</f>
        <v>302</v>
      </c>
      <c r="N25" s="170">
        <f>'12 人口異動（Ⅱ）'!AK10</f>
        <v>523</v>
      </c>
      <c r="O25" s="119">
        <f t="shared" si="4"/>
        <v>-179</v>
      </c>
      <c r="P25" s="160">
        <f t="shared" si="5"/>
        <v>-370</v>
      </c>
      <c r="Q25" s="24" t="s">
        <v>1140</v>
      </c>
    </row>
    <row r="26" spans="1:17" x14ac:dyDescent="0.15">
      <c r="A26" s="45" t="s">
        <v>402</v>
      </c>
      <c r="B26" s="399">
        <v>186728</v>
      </c>
      <c r="C26" s="398">
        <v>403950</v>
      </c>
      <c r="D26" s="398">
        <v>186069</v>
      </c>
      <c r="E26" s="398">
        <v>217881</v>
      </c>
      <c r="F26" s="184">
        <v>229</v>
      </c>
      <c r="G26" s="184">
        <v>445</v>
      </c>
      <c r="H26" s="128">
        <f t="shared" si="2"/>
        <v>-216</v>
      </c>
      <c r="I26" s="128">
        <f t="shared" si="3"/>
        <v>693</v>
      </c>
      <c r="J26" s="49">
        <f>'12 人口異動（Ⅰ）その２'!B22</f>
        <v>243</v>
      </c>
      <c r="K26" s="184">
        <f>'12 人口異動（Ⅱ）'!R10</f>
        <v>450</v>
      </c>
      <c r="L26" s="129">
        <f t="shared" si="1"/>
        <v>826</v>
      </c>
      <c r="M26" s="49">
        <f>'12 人口異動（Ⅰ）その２'!U22</f>
        <v>329</v>
      </c>
      <c r="N26" s="184">
        <f>'12 人口異動（Ⅱ）'!AL10</f>
        <v>497</v>
      </c>
      <c r="O26" s="119">
        <f t="shared" si="4"/>
        <v>-133</v>
      </c>
      <c r="P26" s="160">
        <f t="shared" si="5"/>
        <v>-349</v>
      </c>
      <c r="Q26" s="24" t="s">
        <v>1141</v>
      </c>
    </row>
    <row r="27" spans="1:17" ht="15.75" customHeight="1" x14ac:dyDescent="0.15">
      <c r="A27" s="45" t="s">
        <v>403</v>
      </c>
      <c r="B27" s="399">
        <v>186600</v>
      </c>
      <c r="C27" s="398">
        <v>403601</v>
      </c>
      <c r="D27" s="398">
        <v>185931</v>
      </c>
      <c r="E27" s="398">
        <v>217670</v>
      </c>
      <c r="F27" s="184">
        <v>213</v>
      </c>
      <c r="G27" s="244">
        <v>491</v>
      </c>
      <c r="H27" s="128">
        <f t="shared" si="2"/>
        <v>-278</v>
      </c>
      <c r="I27" s="128">
        <f t="shared" si="3"/>
        <v>580</v>
      </c>
      <c r="J27" s="49">
        <f>'12 人口異動（Ⅰ）その２'!B23</f>
        <v>221</v>
      </c>
      <c r="K27" s="129">
        <f>'12 人口異動（Ⅱ）'!S10</f>
        <v>359</v>
      </c>
      <c r="L27" s="129">
        <f t="shared" si="1"/>
        <v>637</v>
      </c>
      <c r="M27" s="49">
        <f>'12 人口異動（Ⅰ）その２'!U23</f>
        <v>274</v>
      </c>
      <c r="N27" s="129">
        <f>'12 人口異動（Ⅱ）'!AM10</f>
        <v>363</v>
      </c>
      <c r="O27" s="119">
        <f>SUM(I27-L27)</f>
        <v>-57</v>
      </c>
      <c r="P27" s="160">
        <f t="shared" si="5"/>
        <v>-335</v>
      </c>
      <c r="Q27" s="24" t="s">
        <v>1142</v>
      </c>
    </row>
    <row r="28" spans="1:17" ht="15.75" customHeight="1" thickBot="1" x14ac:dyDescent="0.2">
      <c r="A28" s="45" t="s">
        <v>404</v>
      </c>
      <c r="B28" s="397">
        <v>186483</v>
      </c>
      <c r="C28" s="396">
        <v>403266</v>
      </c>
      <c r="D28" s="396">
        <v>185817</v>
      </c>
      <c r="E28" s="396">
        <v>217449</v>
      </c>
      <c r="F28" s="184">
        <v>200</v>
      </c>
      <c r="G28" s="245">
        <v>427</v>
      </c>
      <c r="H28" s="159">
        <f t="shared" si="2"/>
        <v>-227</v>
      </c>
      <c r="I28" s="128">
        <f t="shared" si="3"/>
        <v>582</v>
      </c>
      <c r="J28" s="49">
        <f>'12 人口異動（Ⅰ）その２'!B24</f>
        <v>224</v>
      </c>
      <c r="K28" s="231">
        <f>'12 人口異動（Ⅱ）'!T10</f>
        <v>358</v>
      </c>
      <c r="L28" s="231">
        <f t="shared" si="1"/>
        <v>661</v>
      </c>
      <c r="M28" s="276">
        <f>'12 人口異動（Ⅰ）その２'!U24</f>
        <v>245</v>
      </c>
      <c r="N28" s="231">
        <f>'12 人口異動（Ⅱ）'!AN10</f>
        <v>416</v>
      </c>
      <c r="O28" s="232">
        <f t="shared" si="4"/>
        <v>-79</v>
      </c>
      <c r="P28" s="233">
        <f t="shared" si="5"/>
        <v>-306</v>
      </c>
      <c r="Q28" s="88" t="s">
        <v>1143</v>
      </c>
    </row>
    <row r="29" spans="1:17" ht="14.25" customHeight="1" x14ac:dyDescent="0.15">
      <c r="A29" s="196" t="s">
        <v>1173</v>
      </c>
      <c r="B29" s="395"/>
      <c r="C29" s="203"/>
      <c r="D29" s="395"/>
      <c r="E29" s="395"/>
      <c r="F29" s="196"/>
      <c r="G29" s="196"/>
      <c r="H29" s="196"/>
      <c r="I29" s="196"/>
      <c r="J29" s="87"/>
    </row>
    <row r="30" spans="1:17" x14ac:dyDescent="0.15">
      <c r="C30" s="49"/>
      <c r="L30" s="49"/>
    </row>
    <row r="31" spans="1:17" x14ac:dyDescent="0.15">
      <c r="C31" s="49"/>
      <c r="I31" s="49"/>
      <c r="J31" s="49"/>
      <c r="K31" s="49"/>
      <c r="L31" s="49"/>
      <c r="M31" s="49"/>
      <c r="N31" s="49"/>
      <c r="O31" s="49"/>
      <c r="P31" s="49"/>
    </row>
    <row r="32" spans="1:17" x14ac:dyDescent="0.15">
      <c r="C32" s="49"/>
      <c r="I32" s="49"/>
      <c r="L32" s="49"/>
    </row>
    <row r="33" spans="3:12" x14ac:dyDescent="0.15">
      <c r="C33" s="49"/>
      <c r="I33" s="49"/>
      <c r="L33" s="49"/>
    </row>
    <row r="34" spans="3:12" x14ac:dyDescent="0.15">
      <c r="C34" s="49"/>
      <c r="I34" s="49"/>
      <c r="L34" s="49"/>
    </row>
    <row r="35" spans="3:12" x14ac:dyDescent="0.15">
      <c r="C35" s="49"/>
      <c r="I35" s="49"/>
      <c r="L35" s="49"/>
    </row>
    <row r="36" spans="3:12" x14ac:dyDescent="0.15">
      <c r="C36" s="49"/>
      <c r="I36" s="49"/>
      <c r="L36" s="49"/>
    </row>
    <row r="37" spans="3:12" x14ac:dyDescent="0.15">
      <c r="C37" s="49"/>
      <c r="I37" s="49"/>
      <c r="L37" s="49"/>
    </row>
    <row r="38" spans="3:12" x14ac:dyDescent="0.15">
      <c r="C38" s="49"/>
      <c r="I38" s="49"/>
      <c r="L38" s="49"/>
    </row>
    <row r="39" spans="3:12" x14ac:dyDescent="0.15">
      <c r="C39" s="49"/>
      <c r="I39" s="49"/>
      <c r="L39" s="49"/>
    </row>
    <row r="40" spans="3:12" x14ac:dyDescent="0.15">
      <c r="C40" s="49"/>
      <c r="I40" s="49"/>
      <c r="L40" s="49"/>
    </row>
    <row r="41" spans="3:12" x14ac:dyDescent="0.15">
      <c r="C41" s="49"/>
      <c r="I41" s="49"/>
      <c r="L41" s="49"/>
    </row>
    <row r="42" spans="3:12" x14ac:dyDescent="0.15">
      <c r="I42" s="49"/>
    </row>
    <row r="43" spans="3:12" x14ac:dyDescent="0.15">
      <c r="I43" s="49"/>
    </row>
    <row r="44" spans="3:12" x14ac:dyDescent="0.15">
      <c r="I44" s="49"/>
    </row>
    <row r="45" spans="3:12" x14ac:dyDescent="0.15">
      <c r="I45" s="49"/>
    </row>
  </sheetData>
  <mergeCells count="19">
    <mergeCell ref="A7:A10"/>
    <mergeCell ref="A1:H1"/>
    <mergeCell ref="A5:H5"/>
    <mergeCell ref="I5:Q5"/>
    <mergeCell ref="I1:Q1"/>
    <mergeCell ref="Q7:Q10"/>
    <mergeCell ref="P7:P8"/>
    <mergeCell ref="P9:P10"/>
    <mergeCell ref="L8:N9"/>
    <mergeCell ref="B7:B10"/>
    <mergeCell ref="C7:C10"/>
    <mergeCell ref="I8:K9"/>
    <mergeCell ref="G8:G10"/>
    <mergeCell ref="H8:H10"/>
    <mergeCell ref="F7:H7"/>
    <mergeCell ref="D7:D10"/>
    <mergeCell ref="E7:E10"/>
    <mergeCell ref="I7:O7"/>
    <mergeCell ref="F8:F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L25"/>
  <sheetViews>
    <sheetView showGridLines="0" zoomScale="120" zoomScaleNormal="120" workbookViewId="0">
      <selection activeCell="I18" sqref="I18"/>
    </sheetView>
  </sheetViews>
  <sheetFormatPr defaultRowHeight="10.5" x14ac:dyDescent="0.15"/>
  <cols>
    <col min="1" max="1" width="8.25" style="120" customWidth="1"/>
    <col min="2" max="2" width="5.625" style="120" customWidth="1"/>
    <col min="3" max="19" width="4.875" style="120" customWidth="1"/>
    <col min="20" max="20" width="8.25" style="120" customWidth="1"/>
    <col min="21" max="21" width="5.625" style="120" customWidth="1"/>
    <col min="22" max="38" width="4.875" style="120" customWidth="1"/>
    <col min="39" max="16384" width="9" style="120"/>
  </cols>
  <sheetData>
    <row r="1" spans="1:38" ht="14.25" customHeight="1" x14ac:dyDescent="0.15">
      <c r="A1" s="541" t="s">
        <v>638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3" t="s">
        <v>639</v>
      </c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</row>
    <row r="2" spans="1:38" ht="12" customHeight="1" x14ac:dyDescent="0.15">
      <c r="A2" s="544" t="s">
        <v>1057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 t="s">
        <v>1058</v>
      </c>
      <c r="U2" s="544"/>
      <c r="V2" s="544"/>
      <c r="W2" s="544"/>
      <c r="X2" s="544"/>
      <c r="Y2" s="544"/>
      <c r="Z2" s="544"/>
      <c r="AA2" s="544"/>
      <c r="AB2" s="544"/>
      <c r="AC2" s="544"/>
      <c r="AD2" s="544"/>
      <c r="AE2" s="544"/>
      <c r="AF2" s="544"/>
      <c r="AG2" s="544"/>
      <c r="AH2" s="544"/>
      <c r="AI2" s="544"/>
      <c r="AJ2" s="544"/>
      <c r="AK2" s="544"/>
      <c r="AL2" s="544"/>
    </row>
    <row r="3" spans="1:38" ht="14.25" customHeight="1" thickBot="1" x14ac:dyDescent="0.2">
      <c r="A3" s="363"/>
      <c r="B3" s="363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363"/>
      <c r="S3" s="364" t="s">
        <v>622</v>
      </c>
      <c r="T3" s="363"/>
      <c r="U3" s="363"/>
      <c r="V3" s="542"/>
      <c r="W3" s="542"/>
      <c r="X3" s="542"/>
      <c r="Y3" s="542"/>
      <c r="Z3" s="542"/>
      <c r="AA3" s="542"/>
      <c r="AB3" s="542"/>
      <c r="AC3" s="542"/>
      <c r="AD3" s="542"/>
      <c r="AE3" s="542"/>
      <c r="AF3" s="542"/>
      <c r="AG3" s="542"/>
      <c r="AH3" s="542"/>
      <c r="AI3" s="542"/>
      <c r="AJ3" s="542"/>
      <c r="AK3" s="363"/>
      <c r="AL3" s="364" t="s">
        <v>623</v>
      </c>
    </row>
    <row r="4" spans="1:38" ht="19.5" customHeight="1" x14ac:dyDescent="0.15">
      <c r="A4" s="539" t="s">
        <v>422</v>
      </c>
      <c r="B4" s="381" t="s">
        <v>287</v>
      </c>
      <c r="C4" s="365" t="s">
        <v>289</v>
      </c>
      <c r="D4" s="381" t="s">
        <v>292</v>
      </c>
      <c r="E4" s="381" t="s">
        <v>294</v>
      </c>
      <c r="F4" s="381" t="s">
        <v>296</v>
      </c>
      <c r="G4" s="381" t="s">
        <v>298</v>
      </c>
      <c r="H4" s="381" t="s">
        <v>300</v>
      </c>
      <c r="I4" s="366" t="s">
        <v>312</v>
      </c>
      <c r="J4" s="381" t="s">
        <v>310</v>
      </c>
      <c r="K4" s="381" t="s">
        <v>1</v>
      </c>
      <c r="L4" s="366" t="s">
        <v>302</v>
      </c>
      <c r="M4" s="366" t="s">
        <v>238</v>
      </c>
      <c r="N4" s="381" t="s">
        <v>309</v>
      </c>
      <c r="O4" s="381" t="s">
        <v>302</v>
      </c>
      <c r="P4" s="381" t="s">
        <v>307</v>
      </c>
      <c r="Q4" s="381" t="s">
        <v>308</v>
      </c>
      <c r="R4" s="365" t="s">
        <v>309</v>
      </c>
      <c r="S4" s="384" t="s">
        <v>545</v>
      </c>
      <c r="T4" s="539" t="s">
        <v>422</v>
      </c>
      <c r="U4" s="381" t="s">
        <v>287</v>
      </c>
      <c r="V4" s="381" t="s">
        <v>289</v>
      </c>
      <c r="W4" s="381" t="s">
        <v>292</v>
      </c>
      <c r="X4" s="381" t="s">
        <v>294</v>
      </c>
      <c r="Y4" s="381" t="s">
        <v>296</v>
      </c>
      <c r="Z4" s="381" t="s">
        <v>298</v>
      </c>
      <c r="AA4" s="381" t="s">
        <v>300</v>
      </c>
      <c r="AB4" s="384" t="s">
        <v>312</v>
      </c>
      <c r="AC4" s="366" t="s">
        <v>310</v>
      </c>
      <c r="AD4" s="381" t="s">
        <v>1</v>
      </c>
      <c r="AE4" s="366" t="s">
        <v>302</v>
      </c>
      <c r="AF4" s="381" t="s">
        <v>238</v>
      </c>
      <c r="AG4" s="381" t="s">
        <v>309</v>
      </c>
      <c r="AH4" s="381" t="s">
        <v>302</v>
      </c>
      <c r="AI4" s="381" t="s">
        <v>307</v>
      </c>
      <c r="AJ4" s="381" t="s">
        <v>308</v>
      </c>
      <c r="AK4" s="365" t="s">
        <v>309</v>
      </c>
      <c r="AL4" s="367" t="s">
        <v>545</v>
      </c>
    </row>
    <row r="5" spans="1:38" ht="19.5" customHeight="1" x14ac:dyDescent="0.15">
      <c r="A5" s="539"/>
      <c r="B5" s="381"/>
      <c r="C5" s="381" t="s">
        <v>290</v>
      </c>
      <c r="D5" s="381"/>
      <c r="E5" s="381"/>
      <c r="F5" s="381"/>
      <c r="G5" s="381"/>
      <c r="H5" s="381"/>
      <c r="I5" s="366"/>
      <c r="J5" s="381"/>
      <c r="K5" s="381"/>
      <c r="L5" s="366"/>
      <c r="M5" s="366"/>
      <c r="N5" s="381" t="s">
        <v>292</v>
      </c>
      <c r="O5" s="381" t="s">
        <v>304</v>
      </c>
      <c r="P5" s="381" t="s">
        <v>304</v>
      </c>
      <c r="Q5" s="381" t="s">
        <v>300</v>
      </c>
      <c r="R5" s="366" t="s">
        <v>300</v>
      </c>
      <c r="S5" s="228"/>
      <c r="T5" s="539"/>
      <c r="U5" s="381"/>
      <c r="V5" s="381" t="s">
        <v>290</v>
      </c>
      <c r="W5" s="381"/>
      <c r="X5" s="381"/>
      <c r="Y5" s="381"/>
      <c r="Z5" s="381"/>
      <c r="AA5" s="381"/>
      <c r="AB5" s="384"/>
      <c r="AC5" s="366"/>
      <c r="AD5" s="381"/>
      <c r="AE5" s="366"/>
      <c r="AF5" s="381"/>
      <c r="AG5" s="381" t="s">
        <v>292</v>
      </c>
      <c r="AH5" s="381" t="s">
        <v>304</v>
      </c>
      <c r="AI5" s="381" t="s">
        <v>303</v>
      </c>
      <c r="AJ5" s="381" t="s">
        <v>300</v>
      </c>
      <c r="AK5" s="366" t="s">
        <v>300</v>
      </c>
      <c r="AL5" s="368"/>
    </row>
    <row r="6" spans="1:38" ht="19.5" customHeight="1" x14ac:dyDescent="0.15">
      <c r="A6" s="540"/>
      <c r="B6" s="383" t="s">
        <v>288</v>
      </c>
      <c r="C6" s="383" t="s">
        <v>291</v>
      </c>
      <c r="D6" s="383" t="s">
        <v>293</v>
      </c>
      <c r="E6" s="383" t="s">
        <v>295</v>
      </c>
      <c r="F6" s="383" t="s">
        <v>297</v>
      </c>
      <c r="G6" s="383" t="s">
        <v>299</v>
      </c>
      <c r="H6" s="383" t="s">
        <v>301</v>
      </c>
      <c r="I6" s="369" t="s">
        <v>168</v>
      </c>
      <c r="J6" s="383" t="s">
        <v>311</v>
      </c>
      <c r="K6" s="383" t="s">
        <v>292</v>
      </c>
      <c r="L6" s="369" t="s">
        <v>240</v>
      </c>
      <c r="M6" s="369" t="s">
        <v>239</v>
      </c>
      <c r="N6" s="383" t="s">
        <v>293</v>
      </c>
      <c r="O6" s="383" t="s">
        <v>306</v>
      </c>
      <c r="P6" s="383" t="s">
        <v>306</v>
      </c>
      <c r="Q6" s="383" t="s">
        <v>301</v>
      </c>
      <c r="R6" s="369" t="s">
        <v>301</v>
      </c>
      <c r="S6" s="370" t="s">
        <v>546</v>
      </c>
      <c r="T6" s="540"/>
      <c r="U6" s="383" t="s">
        <v>288</v>
      </c>
      <c r="V6" s="383" t="s">
        <v>291</v>
      </c>
      <c r="W6" s="383" t="s">
        <v>293</v>
      </c>
      <c r="X6" s="383" t="s">
        <v>295</v>
      </c>
      <c r="Y6" s="383" t="s">
        <v>297</v>
      </c>
      <c r="Z6" s="383" t="s">
        <v>299</v>
      </c>
      <c r="AA6" s="383" t="s">
        <v>301</v>
      </c>
      <c r="AB6" s="370" t="s">
        <v>168</v>
      </c>
      <c r="AC6" s="369" t="s">
        <v>311</v>
      </c>
      <c r="AD6" s="383" t="s">
        <v>292</v>
      </c>
      <c r="AE6" s="369" t="s">
        <v>240</v>
      </c>
      <c r="AF6" s="383" t="s">
        <v>239</v>
      </c>
      <c r="AG6" s="383" t="s">
        <v>293</v>
      </c>
      <c r="AH6" s="383" t="s">
        <v>306</v>
      </c>
      <c r="AI6" s="383" t="s">
        <v>305</v>
      </c>
      <c r="AJ6" s="383" t="s">
        <v>301</v>
      </c>
      <c r="AK6" s="369" t="s">
        <v>301</v>
      </c>
      <c r="AL6" s="371" t="s">
        <v>546</v>
      </c>
    </row>
    <row r="7" spans="1:38" ht="15.75" customHeight="1" x14ac:dyDescent="0.15">
      <c r="A7" s="385" t="s">
        <v>1174</v>
      </c>
      <c r="B7" s="372">
        <v>5077</v>
      </c>
      <c r="C7" s="372">
        <v>910</v>
      </c>
      <c r="D7" s="372">
        <v>185</v>
      </c>
      <c r="E7" s="372">
        <v>803</v>
      </c>
      <c r="F7" s="372">
        <v>425</v>
      </c>
      <c r="G7" s="372">
        <v>89</v>
      </c>
      <c r="H7" s="372">
        <v>46</v>
      </c>
      <c r="I7" s="372">
        <v>147</v>
      </c>
      <c r="J7" s="372">
        <v>83</v>
      </c>
      <c r="K7" s="372">
        <v>275</v>
      </c>
      <c r="L7" s="372">
        <v>185</v>
      </c>
      <c r="M7" s="372">
        <v>142</v>
      </c>
      <c r="N7" s="372">
        <v>108</v>
      </c>
      <c r="O7" s="372">
        <v>1383</v>
      </c>
      <c r="P7" s="372">
        <v>90</v>
      </c>
      <c r="Q7" s="372">
        <v>34</v>
      </c>
      <c r="R7" s="372">
        <v>169</v>
      </c>
      <c r="S7" s="382">
        <v>3</v>
      </c>
      <c r="T7" s="385" t="s">
        <v>1153</v>
      </c>
      <c r="U7" s="372">
        <v>4814</v>
      </c>
      <c r="V7" s="372">
        <v>772</v>
      </c>
      <c r="W7" s="372">
        <v>142</v>
      </c>
      <c r="X7" s="372">
        <v>864</v>
      </c>
      <c r="Y7" s="372">
        <v>556</v>
      </c>
      <c r="Z7" s="372">
        <v>74</v>
      </c>
      <c r="AA7" s="372">
        <v>42</v>
      </c>
      <c r="AB7" s="372">
        <v>156</v>
      </c>
      <c r="AC7" s="372">
        <v>84</v>
      </c>
      <c r="AD7" s="372">
        <v>267</v>
      </c>
      <c r="AE7" s="372">
        <v>145</v>
      </c>
      <c r="AF7" s="372">
        <v>115</v>
      </c>
      <c r="AG7" s="372">
        <v>92</v>
      </c>
      <c r="AH7" s="372">
        <v>1268</v>
      </c>
      <c r="AI7" s="372">
        <v>74</v>
      </c>
      <c r="AJ7" s="372">
        <v>40</v>
      </c>
      <c r="AK7" s="372">
        <v>120</v>
      </c>
      <c r="AL7" s="382">
        <v>3</v>
      </c>
    </row>
    <row r="8" spans="1:38" ht="15.75" customHeight="1" x14ac:dyDescent="0.15">
      <c r="A8" s="385" t="s">
        <v>1154</v>
      </c>
      <c r="B8" s="372">
        <v>4975</v>
      </c>
      <c r="C8" s="372">
        <v>824</v>
      </c>
      <c r="D8" s="372">
        <v>188</v>
      </c>
      <c r="E8" s="372">
        <v>822</v>
      </c>
      <c r="F8" s="372">
        <v>433</v>
      </c>
      <c r="G8" s="372">
        <v>79</v>
      </c>
      <c r="H8" s="372">
        <v>37</v>
      </c>
      <c r="I8" s="372">
        <v>123</v>
      </c>
      <c r="J8" s="372">
        <v>81</v>
      </c>
      <c r="K8" s="372">
        <v>309</v>
      </c>
      <c r="L8" s="372">
        <v>227</v>
      </c>
      <c r="M8" s="372">
        <v>142</v>
      </c>
      <c r="N8" s="372">
        <v>95</v>
      </c>
      <c r="O8" s="372">
        <v>1324</v>
      </c>
      <c r="P8" s="372">
        <v>82</v>
      </c>
      <c r="Q8" s="372">
        <v>56</v>
      </c>
      <c r="R8" s="372">
        <v>144</v>
      </c>
      <c r="S8" s="382">
        <v>9</v>
      </c>
      <c r="T8" s="385" t="s">
        <v>1154</v>
      </c>
      <c r="U8" s="372">
        <v>4901</v>
      </c>
      <c r="V8" s="372">
        <v>811</v>
      </c>
      <c r="W8" s="372">
        <v>170</v>
      </c>
      <c r="X8" s="372">
        <v>882</v>
      </c>
      <c r="Y8" s="372">
        <v>627</v>
      </c>
      <c r="Z8" s="372">
        <v>53</v>
      </c>
      <c r="AA8" s="372">
        <v>35</v>
      </c>
      <c r="AB8" s="372">
        <v>137</v>
      </c>
      <c r="AC8" s="372">
        <v>80</v>
      </c>
      <c r="AD8" s="372">
        <v>251</v>
      </c>
      <c r="AE8" s="372">
        <v>172</v>
      </c>
      <c r="AF8" s="372">
        <v>162</v>
      </c>
      <c r="AG8" s="372">
        <v>116</v>
      </c>
      <c r="AH8" s="372">
        <v>1132</v>
      </c>
      <c r="AI8" s="372">
        <v>89</v>
      </c>
      <c r="AJ8" s="372">
        <v>50</v>
      </c>
      <c r="AK8" s="372">
        <v>125</v>
      </c>
      <c r="AL8" s="382">
        <v>9</v>
      </c>
    </row>
    <row r="9" spans="1:38" ht="15.75" customHeight="1" x14ac:dyDescent="0.15">
      <c r="A9" s="385" t="s">
        <v>1115</v>
      </c>
      <c r="B9" s="372">
        <v>4736</v>
      </c>
      <c r="C9" s="372">
        <v>804</v>
      </c>
      <c r="D9" s="372">
        <v>138</v>
      </c>
      <c r="E9" s="372">
        <v>771</v>
      </c>
      <c r="F9" s="372">
        <v>366</v>
      </c>
      <c r="G9" s="372">
        <v>81</v>
      </c>
      <c r="H9" s="372">
        <v>51</v>
      </c>
      <c r="I9" s="372">
        <v>166</v>
      </c>
      <c r="J9" s="372">
        <v>89</v>
      </c>
      <c r="K9" s="372">
        <v>270</v>
      </c>
      <c r="L9" s="372">
        <v>191</v>
      </c>
      <c r="M9" s="372">
        <v>149</v>
      </c>
      <c r="N9" s="372">
        <v>108</v>
      </c>
      <c r="O9" s="372">
        <v>1270</v>
      </c>
      <c r="P9" s="372">
        <v>91</v>
      </c>
      <c r="Q9" s="372">
        <v>61</v>
      </c>
      <c r="R9" s="372">
        <v>130</v>
      </c>
      <c r="S9" s="382">
        <v>0</v>
      </c>
      <c r="T9" s="385" t="s">
        <v>1115</v>
      </c>
      <c r="U9" s="372">
        <v>4807</v>
      </c>
      <c r="V9" s="372">
        <v>850</v>
      </c>
      <c r="W9" s="372">
        <v>158</v>
      </c>
      <c r="X9" s="372">
        <v>846</v>
      </c>
      <c r="Y9" s="372">
        <v>603</v>
      </c>
      <c r="Z9" s="372">
        <v>62</v>
      </c>
      <c r="AA9" s="372">
        <v>40</v>
      </c>
      <c r="AB9" s="372">
        <v>119</v>
      </c>
      <c r="AC9" s="372">
        <v>71</v>
      </c>
      <c r="AD9" s="372">
        <v>233</v>
      </c>
      <c r="AE9" s="372">
        <v>166</v>
      </c>
      <c r="AF9" s="372">
        <v>122</v>
      </c>
      <c r="AG9" s="372">
        <v>88</v>
      </c>
      <c r="AH9" s="372">
        <v>1222</v>
      </c>
      <c r="AI9" s="372">
        <v>70</v>
      </c>
      <c r="AJ9" s="372">
        <v>56</v>
      </c>
      <c r="AK9" s="372">
        <v>101</v>
      </c>
      <c r="AL9" s="382">
        <v>0</v>
      </c>
    </row>
    <row r="10" spans="1:38" ht="15.75" customHeight="1" x14ac:dyDescent="0.15">
      <c r="A10" s="385" t="s">
        <v>1155</v>
      </c>
      <c r="B10" s="372">
        <v>4836</v>
      </c>
      <c r="C10" s="372">
        <v>915</v>
      </c>
      <c r="D10" s="372">
        <v>185</v>
      </c>
      <c r="E10" s="372">
        <v>746</v>
      </c>
      <c r="F10" s="372">
        <v>418</v>
      </c>
      <c r="G10" s="372">
        <v>53</v>
      </c>
      <c r="H10" s="372">
        <v>35</v>
      </c>
      <c r="I10" s="372">
        <v>173</v>
      </c>
      <c r="J10" s="372">
        <v>98</v>
      </c>
      <c r="K10" s="372">
        <v>267</v>
      </c>
      <c r="L10" s="372">
        <v>202</v>
      </c>
      <c r="M10" s="372">
        <v>168</v>
      </c>
      <c r="N10" s="372">
        <v>92</v>
      </c>
      <c r="O10" s="372">
        <v>1229</v>
      </c>
      <c r="P10" s="372">
        <v>83</v>
      </c>
      <c r="Q10" s="372">
        <v>34</v>
      </c>
      <c r="R10" s="372">
        <v>138</v>
      </c>
      <c r="S10" s="382">
        <v>0</v>
      </c>
      <c r="T10" s="385" t="s">
        <v>1155</v>
      </c>
      <c r="U10" s="372">
        <v>4939</v>
      </c>
      <c r="V10" s="372">
        <v>769</v>
      </c>
      <c r="W10" s="372">
        <v>157</v>
      </c>
      <c r="X10" s="372">
        <v>915</v>
      </c>
      <c r="Y10" s="372">
        <v>626</v>
      </c>
      <c r="Z10" s="372">
        <v>65</v>
      </c>
      <c r="AA10" s="372">
        <v>37</v>
      </c>
      <c r="AB10" s="372">
        <v>126</v>
      </c>
      <c r="AC10" s="372">
        <v>100</v>
      </c>
      <c r="AD10" s="372">
        <v>254</v>
      </c>
      <c r="AE10" s="372">
        <v>179</v>
      </c>
      <c r="AF10" s="372">
        <v>109</v>
      </c>
      <c r="AG10" s="372">
        <v>63</v>
      </c>
      <c r="AH10" s="372">
        <v>1274</v>
      </c>
      <c r="AI10" s="372">
        <v>103</v>
      </c>
      <c r="AJ10" s="372">
        <v>43</v>
      </c>
      <c r="AK10" s="372">
        <v>119</v>
      </c>
      <c r="AL10" s="382">
        <v>0</v>
      </c>
    </row>
    <row r="11" spans="1:38" ht="15.75" customHeight="1" x14ac:dyDescent="0.15">
      <c r="A11" s="385" t="s">
        <v>1175</v>
      </c>
      <c r="B11" s="373">
        <f>SUM(C11:S11)</f>
        <v>4483</v>
      </c>
      <c r="C11" s="373">
        <f>SUM(C13:C24)</f>
        <v>751</v>
      </c>
      <c r="D11" s="373">
        <f t="shared" ref="D11:S11" si="0">SUM(D13:D24)</f>
        <v>167</v>
      </c>
      <c r="E11" s="373">
        <f t="shared" si="0"/>
        <v>657</v>
      </c>
      <c r="F11" s="373">
        <f t="shared" si="0"/>
        <v>413</v>
      </c>
      <c r="G11" s="373">
        <f t="shared" si="0"/>
        <v>83</v>
      </c>
      <c r="H11" s="373">
        <f t="shared" si="0"/>
        <v>55</v>
      </c>
      <c r="I11" s="373">
        <f t="shared" si="0"/>
        <v>129</v>
      </c>
      <c r="J11" s="373">
        <f t="shared" si="0"/>
        <v>106</v>
      </c>
      <c r="K11" s="373">
        <f t="shared" si="0"/>
        <v>314</v>
      </c>
      <c r="L11" s="373">
        <f t="shared" si="0"/>
        <v>195</v>
      </c>
      <c r="M11" s="373">
        <f t="shared" si="0"/>
        <v>150</v>
      </c>
      <c r="N11" s="373">
        <f t="shared" si="0"/>
        <v>108</v>
      </c>
      <c r="O11" s="373">
        <f t="shared" si="0"/>
        <v>1103</v>
      </c>
      <c r="P11" s="373">
        <f t="shared" si="0"/>
        <v>76</v>
      </c>
      <c r="Q11" s="373">
        <f t="shared" si="0"/>
        <v>43</v>
      </c>
      <c r="R11" s="373">
        <f t="shared" si="0"/>
        <v>133</v>
      </c>
      <c r="S11" s="373">
        <f t="shared" si="0"/>
        <v>0</v>
      </c>
      <c r="T11" s="385" t="s">
        <v>1175</v>
      </c>
      <c r="U11" s="374">
        <f>SUM(V11:AL11)</f>
        <v>4753</v>
      </c>
      <c r="V11" s="374">
        <f>SUM(V13:V24)</f>
        <v>778</v>
      </c>
      <c r="W11" s="374">
        <f t="shared" ref="W11:AL11" si="1">SUM(W13:W24)</f>
        <v>170</v>
      </c>
      <c r="X11" s="374">
        <f t="shared" si="1"/>
        <v>936</v>
      </c>
      <c r="Y11" s="374">
        <f t="shared" si="1"/>
        <v>644</v>
      </c>
      <c r="Z11" s="374">
        <f t="shared" si="1"/>
        <v>62</v>
      </c>
      <c r="AA11" s="374">
        <f t="shared" si="1"/>
        <v>52</v>
      </c>
      <c r="AB11" s="374">
        <f t="shared" si="1"/>
        <v>115</v>
      </c>
      <c r="AC11" s="374">
        <f t="shared" si="1"/>
        <v>65</v>
      </c>
      <c r="AD11" s="374">
        <f t="shared" si="1"/>
        <v>222</v>
      </c>
      <c r="AE11" s="374">
        <f t="shared" si="1"/>
        <v>166</v>
      </c>
      <c r="AF11" s="374">
        <f t="shared" si="1"/>
        <v>151</v>
      </c>
      <c r="AG11" s="374">
        <f t="shared" si="1"/>
        <v>80</v>
      </c>
      <c r="AH11" s="374">
        <f t="shared" si="1"/>
        <v>1089</v>
      </c>
      <c r="AI11" s="374">
        <f t="shared" si="1"/>
        <v>104</v>
      </c>
      <c r="AJ11" s="374">
        <f t="shared" si="1"/>
        <v>33</v>
      </c>
      <c r="AK11" s="374">
        <f t="shared" si="1"/>
        <v>86</v>
      </c>
      <c r="AL11" s="374">
        <f t="shared" si="1"/>
        <v>0</v>
      </c>
    </row>
    <row r="12" spans="1:38" ht="7.5" customHeight="1" x14ac:dyDescent="0.15">
      <c r="A12" s="121"/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82"/>
      <c r="T12" s="121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</row>
    <row r="13" spans="1:38" ht="15.75" customHeight="1" x14ac:dyDescent="0.15">
      <c r="A13" s="385" t="s">
        <v>1132</v>
      </c>
      <c r="B13" s="372">
        <f>SUM(C13:S13)</f>
        <v>204</v>
      </c>
      <c r="C13" s="382">
        <v>24</v>
      </c>
      <c r="D13" s="382">
        <v>4</v>
      </c>
      <c r="E13" s="382">
        <v>39</v>
      </c>
      <c r="F13" s="382">
        <v>27</v>
      </c>
      <c r="G13" s="382">
        <v>1</v>
      </c>
      <c r="H13" s="382">
        <v>0</v>
      </c>
      <c r="I13" s="382">
        <v>0</v>
      </c>
      <c r="J13" s="382">
        <v>0</v>
      </c>
      <c r="K13" s="382">
        <v>8</v>
      </c>
      <c r="L13" s="382">
        <v>10</v>
      </c>
      <c r="M13" s="382">
        <v>7</v>
      </c>
      <c r="N13" s="382">
        <v>3</v>
      </c>
      <c r="O13" s="382">
        <v>73</v>
      </c>
      <c r="P13" s="382">
        <v>1</v>
      </c>
      <c r="Q13" s="382">
        <v>3</v>
      </c>
      <c r="R13" s="382">
        <v>4</v>
      </c>
      <c r="S13" s="382">
        <v>0</v>
      </c>
      <c r="T13" s="385" t="s">
        <v>1132</v>
      </c>
      <c r="U13" s="372">
        <f t="shared" ref="U13:U24" si="2">SUM(V13:AL13)</f>
        <v>234</v>
      </c>
      <c r="V13" s="382">
        <v>20</v>
      </c>
      <c r="W13" s="382">
        <v>7</v>
      </c>
      <c r="X13" s="382">
        <v>50</v>
      </c>
      <c r="Y13" s="382">
        <v>39</v>
      </c>
      <c r="Z13" s="382">
        <v>0</v>
      </c>
      <c r="AA13" s="382">
        <v>4</v>
      </c>
      <c r="AB13" s="382">
        <v>1</v>
      </c>
      <c r="AC13" s="382">
        <v>0</v>
      </c>
      <c r="AD13" s="382">
        <v>4</v>
      </c>
      <c r="AE13" s="382">
        <v>8</v>
      </c>
      <c r="AF13" s="382">
        <v>13</v>
      </c>
      <c r="AG13" s="382">
        <v>2</v>
      </c>
      <c r="AH13" s="382">
        <v>83</v>
      </c>
      <c r="AI13" s="382">
        <v>1</v>
      </c>
      <c r="AJ13" s="382">
        <v>1</v>
      </c>
      <c r="AK13" s="382">
        <v>1</v>
      </c>
      <c r="AL13" s="382">
        <v>0</v>
      </c>
    </row>
    <row r="14" spans="1:38" ht="15.75" customHeight="1" x14ac:dyDescent="0.15">
      <c r="A14" s="385" t="s">
        <v>1116</v>
      </c>
      <c r="B14" s="372">
        <f t="shared" ref="B14:B24" si="3">SUM(C14:S14)</f>
        <v>242</v>
      </c>
      <c r="C14" s="382">
        <v>42</v>
      </c>
      <c r="D14" s="382">
        <v>6</v>
      </c>
      <c r="E14" s="382">
        <v>44</v>
      </c>
      <c r="F14" s="382">
        <v>18</v>
      </c>
      <c r="G14" s="382">
        <v>4</v>
      </c>
      <c r="H14" s="382">
        <v>3</v>
      </c>
      <c r="I14" s="382">
        <v>4</v>
      </c>
      <c r="J14" s="382">
        <v>0</v>
      </c>
      <c r="K14" s="382">
        <v>20</v>
      </c>
      <c r="L14" s="382">
        <v>19</v>
      </c>
      <c r="M14" s="382">
        <v>1</v>
      </c>
      <c r="N14" s="382">
        <v>7</v>
      </c>
      <c r="O14" s="382">
        <v>70</v>
      </c>
      <c r="P14" s="382">
        <v>1</v>
      </c>
      <c r="Q14" s="382">
        <v>0</v>
      </c>
      <c r="R14" s="382">
        <v>3</v>
      </c>
      <c r="S14" s="382">
        <v>0</v>
      </c>
      <c r="T14" s="385" t="s">
        <v>1116</v>
      </c>
      <c r="U14" s="372">
        <f t="shared" si="2"/>
        <v>283</v>
      </c>
      <c r="V14" s="382">
        <v>40</v>
      </c>
      <c r="W14" s="382">
        <v>9</v>
      </c>
      <c r="X14" s="382">
        <v>88</v>
      </c>
      <c r="Y14" s="382">
        <v>38</v>
      </c>
      <c r="Z14" s="382">
        <v>0</v>
      </c>
      <c r="AA14" s="382">
        <v>1</v>
      </c>
      <c r="AB14" s="382">
        <v>2</v>
      </c>
      <c r="AC14" s="382">
        <v>1</v>
      </c>
      <c r="AD14" s="382">
        <v>5</v>
      </c>
      <c r="AE14" s="382">
        <v>9</v>
      </c>
      <c r="AF14" s="382">
        <v>8</v>
      </c>
      <c r="AG14" s="382">
        <v>11</v>
      </c>
      <c r="AH14" s="382">
        <v>59</v>
      </c>
      <c r="AI14" s="382">
        <v>8</v>
      </c>
      <c r="AJ14" s="382">
        <v>2</v>
      </c>
      <c r="AK14" s="382">
        <v>2</v>
      </c>
      <c r="AL14" s="382">
        <v>0</v>
      </c>
    </row>
    <row r="15" spans="1:38" s="260" customFormat="1" ht="15.75" customHeight="1" x14ac:dyDescent="0.15">
      <c r="A15" s="385" t="s">
        <v>1117</v>
      </c>
      <c r="B15" s="158">
        <f t="shared" si="3"/>
        <v>1363</v>
      </c>
      <c r="C15" s="376">
        <v>290</v>
      </c>
      <c r="D15" s="376">
        <v>59</v>
      </c>
      <c r="E15" s="376">
        <v>131</v>
      </c>
      <c r="F15" s="376">
        <v>101</v>
      </c>
      <c r="G15" s="376">
        <v>53</v>
      </c>
      <c r="H15" s="376">
        <v>28</v>
      </c>
      <c r="I15" s="376">
        <v>81</v>
      </c>
      <c r="J15" s="376">
        <v>63</v>
      </c>
      <c r="K15" s="376">
        <v>139</v>
      </c>
      <c r="L15" s="376">
        <v>39</v>
      </c>
      <c r="M15" s="376">
        <v>58</v>
      </c>
      <c r="N15" s="376">
        <v>39</v>
      </c>
      <c r="O15" s="376">
        <v>174</v>
      </c>
      <c r="P15" s="376">
        <v>29</v>
      </c>
      <c r="Q15" s="376">
        <v>17</v>
      </c>
      <c r="R15" s="376">
        <v>62</v>
      </c>
      <c r="S15" s="376">
        <v>0</v>
      </c>
      <c r="T15" s="385" t="s">
        <v>1117</v>
      </c>
      <c r="U15" s="158">
        <f t="shared" si="2"/>
        <v>1324</v>
      </c>
      <c r="V15" s="376">
        <v>301</v>
      </c>
      <c r="W15" s="376">
        <v>55</v>
      </c>
      <c r="X15" s="376">
        <v>186</v>
      </c>
      <c r="Y15" s="376">
        <v>139</v>
      </c>
      <c r="Z15" s="376">
        <v>32</v>
      </c>
      <c r="AA15" s="376">
        <v>24</v>
      </c>
      <c r="AB15" s="376">
        <v>66</v>
      </c>
      <c r="AC15" s="376">
        <v>46</v>
      </c>
      <c r="AD15" s="376">
        <v>106</v>
      </c>
      <c r="AE15" s="376">
        <v>41</v>
      </c>
      <c r="AF15" s="376">
        <v>41</v>
      </c>
      <c r="AG15" s="376">
        <v>29</v>
      </c>
      <c r="AH15" s="376">
        <v>174</v>
      </c>
      <c r="AI15" s="376">
        <v>33</v>
      </c>
      <c r="AJ15" s="376">
        <v>15</v>
      </c>
      <c r="AK15" s="376">
        <v>36</v>
      </c>
      <c r="AL15" s="376">
        <v>0</v>
      </c>
    </row>
    <row r="16" spans="1:38" ht="15.75" customHeight="1" x14ac:dyDescent="0.15">
      <c r="A16" s="385" t="s">
        <v>1118</v>
      </c>
      <c r="B16" s="372">
        <f t="shared" si="3"/>
        <v>746</v>
      </c>
      <c r="C16" s="382">
        <v>140</v>
      </c>
      <c r="D16" s="382">
        <v>46</v>
      </c>
      <c r="E16" s="382">
        <v>77</v>
      </c>
      <c r="F16" s="382">
        <v>75</v>
      </c>
      <c r="G16" s="382">
        <v>8</v>
      </c>
      <c r="H16" s="382">
        <v>16</v>
      </c>
      <c r="I16" s="382">
        <v>23</v>
      </c>
      <c r="J16" s="382">
        <v>26</v>
      </c>
      <c r="K16" s="382">
        <v>66</v>
      </c>
      <c r="L16" s="382">
        <v>26</v>
      </c>
      <c r="M16" s="382">
        <v>24</v>
      </c>
      <c r="N16" s="382">
        <v>23</v>
      </c>
      <c r="O16" s="382">
        <v>140</v>
      </c>
      <c r="P16" s="382">
        <v>20</v>
      </c>
      <c r="Q16" s="382">
        <v>12</v>
      </c>
      <c r="R16" s="382">
        <v>24</v>
      </c>
      <c r="S16" s="376">
        <v>0</v>
      </c>
      <c r="T16" s="385" t="s">
        <v>1118</v>
      </c>
      <c r="U16" s="372">
        <f t="shared" si="2"/>
        <v>638</v>
      </c>
      <c r="V16" s="382">
        <v>148</v>
      </c>
      <c r="W16" s="382">
        <v>35</v>
      </c>
      <c r="X16" s="382">
        <v>103</v>
      </c>
      <c r="Y16" s="382">
        <v>80</v>
      </c>
      <c r="Z16" s="382">
        <v>6</v>
      </c>
      <c r="AA16" s="382">
        <v>8</v>
      </c>
      <c r="AB16" s="382">
        <v>33</v>
      </c>
      <c r="AC16" s="382">
        <v>8</v>
      </c>
      <c r="AD16" s="382">
        <v>33</v>
      </c>
      <c r="AE16" s="382">
        <v>22</v>
      </c>
      <c r="AF16" s="382">
        <v>15</v>
      </c>
      <c r="AG16" s="382">
        <v>7</v>
      </c>
      <c r="AH16" s="382">
        <v>93</v>
      </c>
      <c r="AI16" s="382">
        <v>20</v>
      </c>
      <c r="AJ16" s="382">
        <v>5</v>
      </c>
      <c r="AK16" s="382">
        <v>22</v>
      </c>
      <c r="AL16" s="382">
        <v>0</v>
      </c>
    </row>
    <row r="17" spans="1:38" ht="15.75" customHeight="1" x14ac:dyDescent="0.15">
      <c r="A17" s="385" t="s">
        <v>572</v>
      </c>
      <c r="B17" s="372">
        <f t="shared" si="3"/>
        <v>266</v>
      </c>
      <c r="C17" s="382">
        <v>36</v>
      </c>
      <c r="D17" s="382">
        <v>6</v>
      </c>
      <c r="E17" s="382">
        <v>35</v>
      </c>
      <c r="F17" s="382">
        <v>26</v>
      </c>
      <c r="G17" s="382">
        <v>1</v>
      </c>
      <c r="H17" s="382">
        <v>0</v>
      </c>
      <c r="I17" s="382">
        <v>4</v>
      </c>
      <c r="J17" s="382">
        <v>2</v>
      </c>
      <c r="K17" s="382">
        <v>10</v>
      </c>
      <c r="L17" s="382">
        <v>17</v>
      </c>
      <c r="M17" s="382">
        <v>7</v>
      </c>
      <c r="N17" s="382">
        <v>4</v>
      </c>
      <c r="O17" s="382">
        <v>107</v>
      </c>
      <c r="P17" s="382">
        <v>7</v>
      </c>
      <c r="Q17" s="382">
        <v>0</v>
      </c>
      <c r="R17" s="382">
        <v>4</v>
      </c>
      <c r="S17" s="376">
        <v>0</v>
      </c>
      <c r="T17" s="385" t="s">
        <v>572</v>
      </c>
      <c r="U17" s="372">
        <f t="shared" si="2"/>
        <v>297</v>
      </c>
      <c r="V17" s="382">
        <v>39</v>
      </c>
      <c r="W17" s="382">
        <v>10</v>
      </c>
      <c r="X17" s="382">
        <v>58</v>
      </c>
      <c r="Y17" s="382">
        <v>43</v>
      </c>
      <c r="Z17" s="382">
        <v>5</v>
      </c>
      <c r="AA17" s="382">
        <v>4</v>
      </c>
      <c r="AB17" s="382">
        <v>4</v>
      </c>
      <c r="AC17" s="382">
        <v>2</v>
      </c>
      <c r="AD17" s="382">
        <v>11</v>
      </c>
      <c r="AE17" s="382">
        <v>8</v>
      </c>
      <c r="AF17" s="382">
        <v>12</v>
      </c>
      <c r="AG17" s="382">
        <v>0</v>
      </c>
      <c r="AH17" s="382">
        <v>91</v>
      </c>
      <c r="AI17" s="382">
        <v>4</v>
      </c>
      <c r="AJ17" s="382">
        <v>1</v>
      </c>
      <c r="AK17" s="382">
        <v>5</v>
      </c>
      <c r="AL17" s="382">
        <v>0</v>
      </c>
    </row>
    <row r="18" spans="1:38" ht="15.75" customHeight="1" x14ac:dyDescent="0.15">
      <c r="A18" s="385" t="s">
        <v>1119</v>
      </c>
      <c r="B18" s="372">
        <f t="shared" si="3"/>
        <v>246</v>
      </c>
      <c r="C18" s="382">
        <v>28</v>
      </c>
      <c r="D18" s="382">
        <v>5</v>
      </c>
      <c r="E18" s="382">
        <v>47</v>
      </c>
      <c r="F18" s="382">
        <v>35</v>
      </c>
      <c r="G18" s="382">
        <v>2</v>
      </c>
      <c r="H18" s="382">
        <v>2</v>
      </c>
      <c r="I18" s="382">
        <v>1</v>
      </c>
      <c r="J18" s="382">
        <v>0</v>
      </c>
      <c r="K18" s="382">
        <v>15</v>
      </c>
      <c r="L18" s="382">
        <v>18</v>
      </c>
      <c r="M18" s="382">
        <v>11</v>
      </c>
      <c r="N18" s="382">
        <v>5</v>
      </c>
      <c r="O18" s="382">
        <v>68</v>
      </c>
      <c r="P18" s="382">
        <v>2</v>
      </c>
      <c r="Q18" s="382">
        <v>1</v>
      </c>
      <c r="R18" s="382">
        <v>6</v>
      </c>
      <c r="S18" s="376">
        <v>0</v>
      </c>
      <c r="T18" s="385" t="s">
        <v>1119</v>
      </c>
      <c r="U18" s="372">
        <f t="shared" si="2"/>
        <v>267</v>
      </c>
      <c r="V18" s="382">
        <v>27</v>
      </c>
      <c r="W18" s="382">
        <v>3</v>
      </c>
      <c r="X18" s="382">
        <v>38</v>
      </c>
      <c r="Y18" s="382">
        <v>45</v>
      </c>
      <c r="Z18" s="382">
        <v>2</v>
      </c>
      <c r="AA18" s="382">
        <v>2</v>
      </c>
      <c r="AB18" s="382">
        <v>1</v>
      </c>
      <c r="AC18" s="382">
        <v>0</v>
      </c>
      <c r="AD18" s="382">
        <v>10</v>
      </c>
      <c r="AE18" s="382">
        <v>15</v>
      </c>
      <c r="AF18" s="382">
        <v>13</v>
      </c>
      <c r="AG18" s="382">
        <v>3</v>
      </c>
      <c r="AH18" s="382">
        <v>103</v>
      </c>
      <c r="AI18" s="382">
        <v>4</v>
      </c>
      <c r="AJ18" s="382">
        <v>0</v>
      </c>
      <c r="AK18" s="382">
        <v>1</v>
      </c>
      <c r="AL18" s="382">
        <v>0</v>
      </c>
    </row>
    <row r="19" spans="1:38" s="260" customFormat="1" ht="15.75" customHeight="1" x14ac:dyDescent="0.15">
      <c r="A19" s="385" t="s">
        <v>1120</v>
      </c>
      <c r="B19" s="158">
        <f t="shared" si="3"/>
        <v>249</v>
      </c>
      <c r="C19" s="382">
        <v>27</v>
      </c>
      <c r="D19" s="382">
        <v>6</v>
      </c>
      <c r="E19" s="382">
        <v>45</v>
      </c>
      <c r="F19" s="382">
        <v>28</v>
      </c>
      <c r="G19" s="382">
        <v>2</v>
      </c>
      <c r="H19" s="382">
        <v>0</v>
      </c>
      <c r="I19" s="382">
        <v>1</v>
      </c>
      <c r="J19" s="382">
        <v>10</v>
      </c>
      <c r="K19" s="382">
        <v>7</v>
      </c>
      <c r="L19" s="382">
        <v>5</v>
      </c>
      <c r="M19" s="382">
        <v>9</v>
      </c>
      <c r="N19" s="382">
        <v>10</v>
      </c>
      <c r="O19" s="382">
        <v>84</v>
      </c>
      <c r="P19" s="382">
        <v>4</v>
      </c>
      <c r="Q19" s="382">
        <v>4</v>
      </c>
      <c r="R19" s="382">
        <v>7</v>
      </c>
      <c r="S19" s="376">
        <v>0</v>
      </c>
      <c r="T19" s="385" t="s">
        <v>1120</v>
      </c>
      <c r="U19" s="158">
        <f t="shared" si="2"/>
        <v>264</v>
      </c>
      <c r="V19" s="382">
        <v>31</v>
      </c>
      <c r="W19" s="382">
        <v>5</v>
      </c>
      <c r="X19" s="382">
        <v>57</v>
      </c>
      <c r="Y19" s="382">
        <v>39</v>
      </c>
      <c r="Z19" s="382">
        <v>1</v>
      </c>
      <c r="AA19" s="382">
        <v>2</v>
      </c>
      <c r="AB19" s="382">
        <v>3</v>
      </c>
      <c r="AC19" s="382">
        <v>0</v>
      </c>
      <c r="AD19" s="382">
        <v>7</v>
      </c>
      <c r="AE19" s="382">
        <v>11</v>
      </c>
      <c r="AF19" s="382">
        <v>9</v>
      </c>
      <c r="AG19" s="382">
        <v>1</v>
      </c>
      <c r="AH19" s="382">
        <v>88</v>
      </c>
      <c r="AI19" s="382">
        <v>5</v>
      </c>
      <c r="AJ19" s="382">
        <v>0</v>
      </c>
      <c r="AK19" s="382">
        <v>5</v>
      </c>
      <c r="AL19" s="382">
        <v>0</v>
      </c>
    </row>
    <row r="20" spans="1:38" s="260" customFormat="1" ht="15.75" customHeight="1" x14ac:dyDescent="0.15">
      <c r="A20" s="385" t="s">
        <v>1121</v>
      </c>
      <c r="B20" s="158">
        <f t="shared" si="3"/>
        <v>263</v>
      </c>
      <c r="C20" s="382">
        <v>38</v>
      </c>
      <c r="D20" s="382">
        <v>11</v>
      </c>
      <c r="E20" s="382">
        <v>69</v>
      </c>
      <c r="F20" s="382">
        <v>29</v>
      </c>
      <c r="G20" s="382">
        <v>3</v>
      </c>
      <c r="H20" s="382">
        <v>2</v>
      </c>
      <c r="I20" s="382">
        <v>3</v>
      </c>
      <c r="J20" s="382">
        <v>1</v>
      </c>
      <c r="K20" s="382">
        <v>9</v>
      </c>
      <c r="L20" s="382">
        <v>13</v>
      </c>
      <c r="M20" s="382">
        <v>8</v>
      </c>
      <c r="N20" s="382">
        <v>5</v>
      </c>
      <c r="O20" s="382">
        <v>61</v>
      </c>
      <c r="P20" s="382">
        <v>2</v>
      </c>
      <c r="Q20" s="382">
        <v>3</v>
      </c>
      <c r="R20" s="382">
        <v>6</v>
      </c>
      <c r="S20" s="376">
        <v>0</v>
      </c>
      <c r="T20" s="385" t="s">
        <v>1121</v>
      </c>
      <c r="U20" s="158">
        <f t="shared" si="2"/>
        <v>296</v>
      </c>
      <c r="V20" s="382">
        <v>38</v>
      </c>
      <c r="W20" s="382">
        <v>15</v>
      </c>
      <c r="X20" s="382">
        <v>52</v>
      </c>
      <c r="Y20" s="382">
        <v>45</v>
      </c>
      <c r="Z20" s="382">
        <v>10</v>
      </c>
      <c r="AA20" s="382">
        <v>1</v>
      </c>
      <c r="AB20" s="382">
        <v>3</v>
      </c>
      <c r="AC20" s="382">
        <v>3</v>
      </c>
      <c r="AD20" s="382">
        <v>18</v>
      </c>
      <c r="AE20" s="382">
        <v>7</v>
      </c>
      <c r="AF20" s="382">
        <v>10</v>
      </c>
      <c r="AG20" s="382">
        <v>10</v>
      </c>
      <c r="AH20" s="382">
        <v>74</v>
      </c>
      <c r="AI20" s="382">
        <v>9</v>
      </c>
      <c r="AJ20" s="382">
        <v>0</v>
      </c>
      <c r="AK20" s="382">
        <v>1</v>
      </c>
      <c r="AL20" s="382">
        <v>0</v>
      </c>
    </row>
    <row r="21" spans="1:38" s="260" customFormat="1" ht="15.75" customHeight="1" x14ac:dyDescent="0.15">
      <c r="A21" s="385" t="s">
        <v>1122</v>
      </c>
      <c r="B21" s="158">
        <f t="shared" si="3"/>
        <v>216</v>
      </c>
      <c r="C21" s="382">
        <v>31</v>
      </c>
      <c r="D21" s="382">
        <v>8</v>
      </c>
      <c r="E21" s="382">
        <v>45</v>
      </c>
      <c r="F21" s="382">
        <v>6</v>
      </c>
      <c r="G21" s="382">
        <v>2</v>
      </c>
      <c r="H21" s="382">
        <v>1</v>
      </c>
      <c r="I21" s="382">
        <v>1</v>
      </c>
      <c r="J21" s="382">
        <v>3</v>
      </c>
      <c r="K21" s="382">
        <v>7</v>
      </c>
      <c r="L21" s="382">
        <v>11</v>
      </c>
      <c r="M21" s="382">
        <v>11</v>
      </c>
      <c r="N21" s="382">
        <v>3</v>
      </c>
      <c r="O21" s="382">
        <v>81</v>
      </c>
      <c r="P21" s="382">
        <v>2</v>
      </c>
      <c r="Q21" s="382">
        <v>1</v>
      </c>
      <c r="R21" s="382">
        <v>3</v>
      </c>
      <c r="S21" s="376">
        <v>0</v>
      </c>
      <c r="T21" s="385" t="s">
        <v>1122</v>
      </c>
      <c r="U21" s="158">
        <f t="shared" si="2"/>
        <v>302</v>
      </c>
      <c r="V21" s="382">
        <v>25</v>
      </c>
      <c r="W21" s="382">
        <v>6</v>
      </c>
      <c r="X21" s="382">
        <v>89</v>
      </c>
      <c r="Y21" s="382">
        <v>45</v>
      </c>
      <c r="Z21" s="382">
        <v>2</v>
      </c>
      <c r="AA21" s="382">
        <v>0</v>
      </c>
      <c r="AB21" s="382">
        <v>1</v>
      </c>
      <c r="AC21" s="382">
        <v>0</v>
      </c>
      <c r="AD21" s="382">
        <v>5</v>
      </c>
      <c r="AE21" s="382">
        <v>16</v>
      </c>
      <c r="AF21" s="382">
        <v>4</v>
      </c>
      <c r="AG21" s="382">
        <v>1</v>
      </c>
      <c r="AH21" s="382">
        <v>98</v>
      </c>
      <c r="AI21" s="382">
        <v>3</v>
      </c>
      <c r="AJ21" s="382">
        <v>6</v>
      </c>
      <c r="AK21" s="382">
        <v>1</v>
      </c>
      <c r="AL21" s="382">
        <v>0</v>
      </c>
    </row>
    <row r="22" spans="1:38" s="260" customFormat="1" ht="15.75" customHeight="1" x14ac:dyDescent="0.15">
      <c r="A22" s="385" t="s">
        <v>1123</v>
      </c>
      <c r="B22" s="157">
        <f t="shared" si="3"/>
        <v>243</v>
      </c>
      <c r="C22" s="382">
        <v>43</v>
      </c>
      <c r="D22" s="382">
        <v>6</v>
      </c>
      <c r="E22" s="382">
        <v>53</v>
      </c>
      <c r="F22" s="382">
        <v>22</v>
      </c>
      <c r="G22" s="382">
        <v>3</v>
      </c>
      <c r="H22" s="382">
        <v>2</v>
      </c>
      <c r="I22" s="382">
        <v>7</v>
      </c>
      <c r="J22" s="382">
        <v>0</v>
      </c>
      <c r="K22" s="382">
        <v>13</v>
      </c>
      <c r="L22" s="382">
        <v>10</v>
      </c>
      <c r="M22" s="382">
        <v>5</v>
      </c>
      <c r="N22" s="382">
        <v>1</v>
      </c>
      <c r="O22" s="382">
        <v>73</v>
      </c>
      <c r="P22" s="382">
        <v>2</v>
      </c>
      <c r="Q22" s="382">
        <v>0</v>
      </c>
      <c r="R22" s="382">
        <v>3</v>
      </c>
      <c r="S22" s="376">
        <v>0</v>
      </c>
      <c r="T22" s="385" t="s">
        <v>1123</v>
      </c>
      <c r="U22" s="382">
        <f t="shared" si="2"/>
        <v>329</v>
      </c>
      <c r="V22" s="382">
        <v>43</v>
      </c>
      <c r="W22" s="382">
        <v>15</v>
      </c>
      <c r="X22" s="382">
        <v>95</v>
      </c>
      <c r="Y22" s="382">
        <v>43</v>
      </c>
      <c r="Z22" s="382">
        <v>3</v>
      </c>
      <c r="AA22" s="382">
        <v>3</v>
      </c>
      <c r="AB22" s="382">
        <v>1</v>
      </c>
      <c r="AC22" s="382">
        <v>3</v>
      </c>
      <c r="AD22" s="382">
        <v>13</v>
      </c>
      <c r="AE22" s="382">
        <v>7</v>
      </c>
      <c r="AF22" s="382">
        <v>13</v>
      </c>
      <c r="AG22" s="382">
        <v>7</v>
      </c>
      <c r="AH22" s="382">
        <v>67</v>
      </c>
      <c r="AI22" s="382">
        <v>6</v>
      </c>
      <c r="AJ22" s="382">
        <v>1</v>
      </c>
      <c r="AK22" s="382">
        <v>9</v>
      </c>
      <c r="AL22" s="382">
        <v>0</v>
      </c>
    </row>
    <row r="23" spans="1:38" s="260" customFormat="1" ht="15.75" customHeight="1" x14ac:dyDescent="0.15">
      <c r="A23" s="385" t="s">
        <v>1124</v>
      </c>
      <c r="B23" s="157">
        <f t="shared" si="3"/>
        <v>221</v>
      </c>
      <c r="C23" s="382">
        <v>18</v>
      </c>
      <c r="D23" s="382">
        <v>6</v>
      </c>
      <c r="E23" s="382">
        <v>43</v>
      </c>
      <c r="F23" s="382">
        <v>23</v>
      </c>
      <c r="G23" s="382">
        <v>3</v>
      </c>
      <c r="H23" s="382">
        <v>1</v>
      </c>
      <c r="I23" s="382">
        <v>0</v>
      </c>
      <c r="J23" s="382">
        <v>1</v>
      </c>
      <c r="K23" s="382">
        <v>6</v>
      </c>
      <c r="L23" s="382">
        <v>7</v>
      </c>
      <c r="M23" s="382">
        <v>5</v>
      </c>
      <c r="N23" s="382">
        <v>4</v>
      </c>
      <c r="O23" s="382">
        <v>95</v>
      </c>
      <c r="P23" s="382">
        <v>3</v>
      </c>
      <c r="Q23" s="382">
        <v>0</v>
      </c>
      <c r="R23" s="382">
        <v>6</v>
      </c>
      <c r="S23" s="376">
        <v>0</v>
      </c>
      <c r="T23" s="385" t="s">
        <v>1124</v>
      </c>
      <c r="U23" s="158">
        <f t="shared" si="2"/>
        <v>274</v>
      </c>
      <c r="V23" s="382">
        <v>28</v>
      </c>
      <c r="W23" s="382">
        <v>6</v>
      </c>
      <c r="X23" s="382">
        <v>60</v>
      </c>
      <c r="Y23" s="382">
        <v>46</v>
      </c>
      <c r="Z23" s="382">
        <v>0</v>
      </c>
      <c r="AA23" s="382">
        <v>1</v>
      </c>
      <c r="AB23" s="382">
        <v>0</v>
      </c>
      <c r="AC23" s="382">
        <v>0</v>
      </c>
      <c r="AD23" s="382">
        <v>8</v>
      </c>
      <c r="AE23" s="382">
        <v>11</v>
      </c>
      <c r="AF23" s="382">
        <v>4</v>
      </c>
      <c r="AG23" s="382">
        <v>3</v>
      </c>
      <c r="AH23" s="382">
        <v>100</v>
      </c>
      <c r="AI23" s="382">
        <v>4</v>
      </c>
      <c r="AJ23" s="382">
        <v>1</v>
      </c>
      <c r="AK23" s="382">
        <v>2</v>
      </c>
      <c r="AL23" s="382">
        <v>0</v>
      </c>
    </row>
    <row r="24" spans="1:38" s="260" customFormat="1" ht="15.75" customHeight="1" thickBot="1" x14ac:dyDescent="0.2">
      <c r="A24" s="385" t="s">
        <v>1125</v>
      </c>
      <c r="B24" s="377">
        <f t="shared" si="3"/>
        <v>224</v>
      </c>
      <c r="C24" s="364">
        <v>34</v>
      </c>
      <c r="D24" s="364">
        <v>4</v>
      </c>
      <c r="E24" s="364">
        <v>29</v>
      </c>
      <c r="F24" s="364">
        <v>23</v>
      </c>
      <c r="G24" s="364">
        <v>1</v>
      </c>
      <c r="H24" s="364">
        <v>0</v>
      </c>
      <c r="I24" s="364">
        <v>4</v>
      </c>
      <c r="J24" s="364">
        <v>0</v>
      </c>
      <c r="K24" s="364">
        <v>14</v>
      </c>
      <c r="L24" s="364">
        <v>20</v>
      </c>
      <c r="M24" s="364">
        <v>4</v>
      </c>
      <c r="N24" s="364">
        <v>4</v>
      </c>
      <c r="O24" s="364">
        <v>77</v>
      </c>
      <c r="P24" s="364">
        <v>3</v>
      </c>
      <c r="Q24" s="364">
        <v>2</v>
      </c>
      <c r="R24" s="364">
        <v>5</v>
      </c>
      <c r="S24" s="378">
        <v>0</v>
      </c>
      <c r="T24" s="385" t="s">
        <v>1125</v>
      </c>
      <c r="U24" s="158">
        <f t="shared" si="2"/>
        <v>245</v>
      </c>
      <c r="V24" s="364">
        <v>38</v>
      </c>
      <c r="W24" s="364">
        <v>4</v>
      </c>
      <c r="X24" s="364">
        <v>60</v>
      </c>
      <c r="Y24" s="364">
        <v>42</v>
      </c>
      <c r="Z24" s="364">
        <v>1</v>
      </c>
      <c r="AA24" s="364">
        <v>2</v>
      </c>
      <c r="AB24" s="364">
        <v>0</v>
      </c>
      <c r="AC24" s="364">
        <v>2</v>
      </c>
      <c r="AD24" s="364">
        <v>2</v>
      </c>
      <c r="AE24" s="364">
        <v>11</v>
      </c>
      <c r="AF24" s="364">
        <v>9</v>
      </c>
      <c r="AG24" s="364">
        <v>6</v>
      </c>
      <c r="AH24" s="364">
        <v>59</v>
      </c>
      <c r="AI24" s="364">
        <v>7</v>
      </c>
      <c r="AJ24" s="364">
        <v>1</v>
      </c>
      <c r="AK24" s="364">
        <v>1</v>
      </c>
      <c r="AL24" s="364">
        <v>0</v>
      </c>
    </row>
    <row r="25" spans="1:38" ht="14.25" customHeight="1" x14ac:dyDescent="0.15">
      <c r="A25" s="379" t="s">
        <v>1176</v>
      </c>
      <c r="B25" s="157"/>
      <c r="C25" s="382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T25" s="379" t="s">
        <v>1177</v>
      </c>
      <c r="U25" s="379"/>
      <c r="V25" s="379"/>
      <c r="W25" s="380"/>
      <c r="X25" s="379"/>
      <c r="Y25" s="379"/>
      <c r="Z25" s="379"/>
      <c r="AA25" s="379"/>
      <c r="AB25" s="379"/>
      <c r="AC25" s="379"/>
      <c r="AD25" s="379"/>
      <c r="AE25" s="379"/>
      <c r="AF25" s="379"/>
      <c r="AG25" s="379"/>
      <c r="AH25" s="379"/>
      <c r="AI25" s="379"/>
      <c r="AJ25" s="379"/>
      <c r="AK25" s="379"/>
      <c r="AL25" s="379"/>
    </row>
  </sheetData>
  <mergeCells count="8">
    <mergeCell ref="A4:A6"/>
    <mergeCell ref="A1:S1"/>
    <mergeCell ref="C3:Q3"/>
    <mergeCell ref="T1:AK1"/>
    <mergeCell ref="V3:AJ3"/>
    <mergeCell ref="T4:T6"/>
    <mergeCell ref="A2:S2"/>
    <mergeCell ref="T2:AL2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3"/>
  <sheetViews>
    <sheetView showGridLines="0" topLeftCell="N5" zoomScale="115" zoomScaleNormal="115" workbookViewId="0">
      <selection activeCell="AF19" sqref="AF19"/>
    </sheetView>
  </sheetViews>
  <sheetFormatPr defaultRowHeight="13.5" x14ac:dyDescent="0.15"/>
  <cols>
    <col min="1" max="1" width="2.5" style="388" customWidth="1"/>
    <col min="2" max="2" width="5" style="388" customWidth="1"/>
    <col min="3" max="3" width="0.125" style="388" customWidth="1"/>
    <col min="4" max="8" width="5.625" style="388" customWidth="1"/>
    <col min="9" max="10" width="4.875" style="388" customWidth="1"/>
    <col min="11" max="11" width="4.875" style="386" customWidth="1"/>
    <col min="12" max="20" width="4.875" style="388" customWidth="1"/>
    <col min="21" max="21" width="2.5" style="388" customWidth="1"/>
    <col min="22" max="22" width="5" style="388" customWidth="1"/>
    <col min="23" max="23" width="0.125" style="388" customWidth="1"/>
    <col min="24" max="28" width="5.625" style="388" customWidth="1"/>
    <col min="29" max="30" width="4.875" style="388" customWidth="1"/>
    <col min="31" max="31" width="4.875" style="386" customWidth="1"/>
    <col min="32" max="40" width="4.875" style="388" customWidth="1"/>
    <col min="41" max="16384" width="9" style="1"/>
  </cols>
  <sheetData>
    <row r="1" spans="1:40" ht="17.25" x14ac:dyDescent="0.15">
      <c r="A1" s="553" t="s">
        <v>631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37" t="s">
        <v>633</v>
      </c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7"/>
      <c r="AH1" s="537"/>
      <c r="AI1" s="537"/>
      <c r="AJ1" s="537"/>
      <c r="AK1" s="537"/>
      <c r="AL1" s="537"/>
      <c r="AM1" s="537"/>
      <c r="AN1" s="537"/>
    </row>
    <row r="2" spans="1:40" ht="7.5" customHeight="1" x14ac:dyDescent="0.15"/>
    <row r="3" spans="1:40" ht="13.5" customHeight="1" x14ac:dyDescent="0.15">
      <c r="A3" s="536" t="s">
        <v>640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25" t="s">
        <v>641</v>
      </c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</row>
    <row r="4" spans="1:40" ht="7.5" customHeight="1" x14ac:dyDescent="0.15"/>
    <row r="5" spans="1:40" ht="13.5" customHeight="1" x14ac:dyDescent="0.15">
      <c r="A5" s="536" t="s">
        <v>315</v>
      </c>
      <c r="B5" s="536"/>
      <c r="C5" s="536"/>
      <c r="D5" s="536"/>
      <c r="E5" s="536"/>
      <c r="F5" s="536"/>
      <c r="G5" s="536"/>
      <c r="H5" s="536"/>
      <c r="I5" s="536"/>
      <c r="J5" s="536"/>
      <c r="K5" s="470" t="s">
        <v>316</v>
      </c>
      <c r="L5" s="470"/>
      <c r="M5" s="470"/>
      <c r="N5" s="470"/>
      <c r="O5" s="470"/>
      <c r="P5" s="470"/>
      <c r="Q5" s="470"/>
      <c r="R5" s="470"/>
      <c r="S5" s="470"/>
      <c r="T5" s="470"/>
      <c r="U5" s="536" t="s">
        <v>315</v>
      </c>
      <c r="V5" s="536"/>
      <c r="W5" s="536"/>
      <c r="X5" s="536"/>
      <c r="Y5" s="536"/>
      <c r="Z5" s="536"/>
      <c r="AA5" s="536"/>
      <c r="AB5" s="536"/>
      <c r="AC5" s="536"/>
      <c r="AD5" s="536"/>
      <c r="AE5" s="470" t="s">
        <v>594</v>
      </c>
      <c r="AF5" s="470"/>
      <c r="AG5" s="470"/>
      <c r="AH5" s="470"/>
      <c r="AI5" s="470"/>
      <c r="AJ5" s="470"/>
      <c r="AK5" s="470"/>
      <c r="AL5" s="470"/>
      <c r="AM5" s="470"/>
      <c r="AN5" s="470"/>
    </row>
    <row r="6" spans="1:40" ht="13.5" customHeight="1" thickBot="1" x14ac:dyDescent="0.2">
      <c r="A6" s="548"/>
      <c r="B6" s="548"/>
      <c r="C6" s="548"/>
      <c r="D6" s="548"/>
      <c r="E6" s="548"/>
      <c r="F6" s="548"/>
      <c r="G6" s="548"/>
      <c r="H6" s="545"/>
      <c r="I6" s="545"/>
      <c r="J6" s="545"/>
      <c r="K6" s="271"/>
      <c r="L6" s="391"/>
      <c r="M6" s="392"/>
      <c r="N6" s="392"/>
      <c r="O6" s="52"/>
      <c r="P6" s="392"/>
      <c r="Q6" s="392"/>
      <c r="R6" s="392"/>
      <c r="S6" s="392"/>
      <c r="T6" s="387" t="s">
        <v>279</v>
      </c>
      <c r="U6" s="548"/>
      <c r="V6" s="548"/>
      <c r="W6" s="548"/>
      <c r="X6" s="548"/>
      <c r="Y6" s="548"/>
      <c r="Z6" s="548"/>
      <c r="AA6" s="548"/>
      <c r="AB6" s="548"/>
      <c r="AC6" s="548"/>
      <c r="AD6" s="548"/>
      <c r="AE6" s="52"/>
      <c r="AF6" s="392"/>
      <c r="AG6" s="392"/>
      <c r="AH6" s="392"/>
      <c r="AI6" s="52"/>
      <c r="AJ6" s="392"/>
      <c r="AK6" s="392"/>
      <c r="AL6" s="392"/>
      <c r="AM6" s="392"/>
      <c r="AN6" s="387" t="s">
        <v>279</v>
      </c>
    </row>
    <row r="7" spans="1:40" ht="16.5" customHeight="1" x14ac:dyDescent="0.15">
      <c r="A7" s="445" t="s">
        <v>595</v>
      </c>
      <c r="B7" s="445"/>
      <c r="C7" s="447"/>
      <c r="D7" s="546" t="s">
        <v>1113</v>
      </c>
      <c r="E7" s="546" t="s">
        <v>1114</v>
      </c>
      <c r="F7" s="546" t="s">
        <v>1146</v>
      </c>
      <c r="G7" s="546" t="s">
        <v>1178</v>
      </c>
      <c r="H7" s="549" t="s">
        <v>1145</v>
      </c>
      <c r="I7" s="478" t="s">
        <v>1179</v>
      </c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45" t="s">
        <v>595</v>
      </c>
      <c r="V7" s="445"/>
      <c r="W7" s="447"/>
      <c r="X7" s="546" t="s">
        <v>1113</v>
      </c>
      <c r="Y7" s="546" t="s">
        <v>1114</v>
      </c>
      <c r="Z7" s="546" t="s">
        <v>1146</v>
      </c>
      <c r="AA7" s="546" t="s">
        <v>1178</v>
      </c>
      <c r="AB7" s="551" t="s">
        <v>1145</v>
      </c>
      <c r="AC7" s="478" t="s">
        <v>1179</v>
      </c>
      <c r="AD7" s="479"/>
      <c r="AE7" s="479"/>
      <c r="AF7" s="479"/>
      <c r="AG7" s="479"/>
      <c r="AH7" s="479"/>
      <c r="AI7" s="479"/>
      <c r="AJ7" s="479"/>
      <c r="AK7" s="479"/>
      <c r="AL7" s="479"/>
      <c r="AM7" s="479"/>
      <c r="AN7" s="479"/>
    </row>
    <row r="8" spans="1:40" ht="16.5" customHeight="1" x14ac:dyDescent="0.15">
      <c r="A8" s="504"/>
      <c r="B8" s="504"/>
      <c r="C8" s="444"/>
      <c r="D8" s="547"/>
      <c r="E8" s="547"/>
      <c r="F8" s="547"/>
      <c r="G8" s="547"/>
      <c r="H8" s="550"/>
      <c r="I8" s="389" t="s">
        <v>596</v>
      </c>
      <c r="J8" s="27" t="s">
        <v>597</v>
      </c>
      <c r="K8" s="393" t="s">
        <v>598</v>
      </c>
      <c r="L8" s="389" t="s">
        <v>599</v>
      </c>
      <c r="M8" s="389" t="s">
        <v>600</v>
      </c>
      <c r="N8" s="389" t="s">
        <v>601</v>
      </c>
      <c r="O8" s="389" t="s">
        <v>602</v>
      </c>
      <c r="P8" s="389" t="s">
        <v>603</v>
      </c>
      <c r="Q8" s="389" t="s">
        <v>604</v>
      </c>
      <c r="R8" s="389" t="s">
        <v>605</v>
      </c>
      <c r="S8" s="389" t="s">
        <v>606</v>
      </c>
      <c r="T8" s="390" t="s">
        <v>607</v>
      </c>
      <c r="U8" s="504"/>
      <c r="V8" s="504"/>
      <c r="W8" s="444"/>
      <c r="X8" s="547"/>
      <c r="Y8" s="547"/>
      <c r="Z8" s="547"/>
      <c r="AA8" s="547"/>
      <c r="AB8" s="552"/>
      <c r="AC8" s="389" t="s">
        <v>596</v>
      </c>
      <c r="AD8" s="27" t="s">
        <v>597</v>
      </c>
      <c r="AE8" s="393" t="s">
        <v>598</v>
      </c>
      <c r="AF8" s="389" t="s">
        <v>599</v>
      </c>
      <c r="AG8" s="389" t="s">
        <v>600</v>
      </c>
      <c r="AH8" s="389" t="s">
        <v>601</v>
      </c>
      <c r="AI8" s="389" t="s">
        <v>602</v>
      </c>
      <c r="AJ8" s="389" t="s">
        <v>603</v>
      </c>
      <c r="AK8" s="389" t="s">
        <v>604</v>
      </c>
      <c r="AL8" s="389" t="s">
        <v>605</v>
      </c>
      <c r="AM8" s="389" t="s">
        <v>606</v>
      </c>
      <c r="AN8" s="390" t="s">
        <v>607</v>
      </c>
    </row>
    <row r="9" spans="1:40" ht="6" customHeight="1" x14ac:dyDescent="0.15">
      <c r="A9" s="391"/>
      <c r="B9" s="391"/>
      <c r="C9" s="221"/>
      <c r="D9" s="11"/>
      <c r="E9" s="11"/>
      <c r="F9" s="11"/>
      <c r="G9" s="11"/>
      <c r="H9" s="154"/>
      <c r="I9" s="154"/>
      <c r="J9" s="154"/>
      <c r="K9" s="349"/>
      <c r="L9" s="154"/>
      <c r="M9" s="154"/>
      <c r="N9" s="154"/>
      <c r="O9" s="154"/>
      <c r="P9" s="154"/>
      <c r="Q9" s="154"/>
      <c r="R9" s="154"/>
      <c r="S9" s="154"/>
      <c r="T9" s="224"/>
      <c r="U9" s="391"/>
      <c r="V9" s="391"/>
      <c r="W9" s="221"/>
      <c r="X9" s="11"/>
      <c r="Y9" s="11"/>
      <c r="Z9" s="11"/>
      <c r="AA9" s="11"/>
      <c r="AB9" s="154"/>
      <c r="AC9" s="154"/>
      <c r="AD9" s="154"/>
      <c r="AE9" s="349"/>
      <c r="AF9" s="154"/>
      <c r="AG9" s="154"/>
      <c r="AH9" s="154"/>
      <c r="AI9" s="154"/>
      <c r="AJ9" s="154"/>
      <c r="AK9" s="154"/>
      <c r="AL9" s="154"/>
      <c r="AM9" s="154"/>
      <c r="AN9" s="224"/>
    </row>
    <row r="10" spans="1:40" ht="18.75" customHeight="1" x14ac:dyDescent="0.15">
      <c r="A10" s="545" t="s">
        <v>608</v>
      </c>
      <c r="B10" s="545"/>
      <c r="C10" s="463"/>
      <c r="D10" s="120">
        <v>8536</v>
      </c>
      <c r="E10" s="120">
        <v>8175</v>
      </c>
      <c r="F10" s="120">
        <v>7663</v>
      </c>
      <c r="G10" s="120">
        <v>7349</v>
      </c>
      <c r="H10" s="225">
        <f>SUM(I10:T10)</f>
        <v>6714</v>
      </c>
      <c r="I10" s="225">
        <f>SUM(I12:I16,I18:I22,I24:I28,I30:I34,I36:I40,I42:I46,I48:I52,I54:I58,I60:I64,I66:I68)</f>
        <v>403</v>
      </c>
      <c r="J10" s="225">
        <f t="shared" ref="J10:T10" si="0">SUM(J12:J16,J18:J22,J24:J28,J30:J34,J36:J40,J42:J46,J48:J52,J54:J58,J60:J64,J66:J68)</f>
        <v>358</v>
      </c>
      <c r="K10" s="225">
        <f t="shared" si="0"/>
        <v>1357</v>
      </c>
      <c r="L10" s="225">
        <f t="shared" si="0"/>
        <v>1343</v>
      </c>
      <c r="M10" s="225">
        <f>SUM(M12:M16,M18:M22,M24:M28,M30:M34,M36:M40,M42:M46,M48:M52,M54:M58,M60:M64,M66:M68)</f>
        <v>430</v>
      </c>
      <c r="N10" s="225">
        <f t="shared" si="0"/>
        <v>327</v>
      </c>
      <c r="O10" s="225">
        <f t="shared" si="0"/>
        <v>466</v>
      </c>
      <c r="P10" s="225">
        <f t="shared" si="0"/>
        <v>433</v>
      </c>
      <c r="Q10" s="225">
        <f t="shared" si="0"/>
        <v>430</v>
      </c>
      <c r="R10" s="225">
        <f t="shared" si="0"/>
        <v>450</v>
      </c>
      <c r="S10" s="225">
        <f t="shared" si="0"/>
        <v>359</v>
      </c>
      <c r="T10" s="225">
        <f t="shared" si="0"/>
        <v>358</v>
      </c>
      <c r="U10" s="545" t="s">
        <v>608</v>
      </c>
      <c r="V10" s="545"/>
      <c r="W10" s="463"/>
      <c r="X10" s="120">
        <v>12167</v>
      </c>
      <c r="Y10" s="120">
        <v>10913</v>
      </c>
      <c r="Z10" s="120">
        <v>10525</v>
      </c>
      <c r="AA10" s="120">
        <v>9599</v>
      </c>
      <c r="AB10" s="225">
        <f>SUM(AC10:AN10)</f>
        <v>8929</v>
      </c>
      <c r="AC10" s="225">
        <f t="shared" ref="AC10:AN10" si="1">SUM(AC12:AC16,AC18:AC22,AC24:AC28,AC30:AC34,AC36:AC40,AC42:AC46,AC48:AC52,AC54:AC58,AC60:AC64,AC66:AC68)</f>
        <v>440</v>
      </c>
      <c r="AD10" s="225">
        <f t="shared" si="1"/>
        <v>499</v>
      </c>
      <c r="AE10" s="225">
        <f t="shared" si="1"/>
        <v>2618</v>
      </c>
      <c r="AF10" s="225">
        <f t="shared" si="1"/>
        <v>1539</v>
      </c>
      <c r="AG10" s="225">
        <f t="shared" si="1"/>
        <v>535</v>
      </c>
      <c r="AH10" s="225">
        <f t="shared" si="1"/>
        <v>472</v>
      </c>
      <c r="AI10" s="225">
        <f t="shared" si="1"/>
        <v>534</v>
      </c>
      <c r="AJ10" s="225">
        <f t="shared" si="1"/>
        <v>493</v>
      </c>
      <c r="AK10" s="225">
        <f t="shared" si="1"/>
        <v>523</v>
      </c>
      <c r="AL10" s="225">
        <f t="shared" si="1"/>
        <v>497</v>
      </c>
      <c r="AM10" s="225">
        <f t="shared" si="1"/>
        <v>363</v>
      </c>
      <c r="AN10" s="225">
        <f t="shared" si="1"/>
        <v>416</v>
      </c>
    </row>
    <row r="11" spans="1:40" ht="6" customHeight="1" x14ac:dyDescent="0.15">
      <c r="A11" s="391"/>
      <c r="B11" s="391"/>
      <c r="C11" s="221"/>
      <c r="D11" s="120"/>
      <c r="E11" s="120"/>
      <c r="F11" s="120"/>
      <c r="G11" s="120"/>
      <c r="H11" s="226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7"/>
      <c r="U11" s="391"/>
      <c r="V11" s="391"/>
      <c r="W11" s="221"/>
      <c r="X11" s="120"/>
      <c r="Y11" s="120"/>
      <c r="Z11" s="120"/>
      <c r="AA11" s="120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7"/>
    </row>
    <row r="12" spans="1:40" ht="13.5" customHeight="1" x14ac:dyDescent="0.15">
      <c r="A12" s="79">
        <v>1</v>
      </c>
      <c r="B12" s="80" t="s">
        <v>190</v>
      </c>
      <c r="C12" s="81"/>
      <c r="D12" s="120">
        <v>69</v>
      </c>
      <c r="E12" s="120">
        <v>59</v>
      </c>
      <c r="F12" s="120">
        <v>77</v>
      </c>
      <c r="G12" s="120">
        <v>74</v>
      </c>
      <c r="H12" s="226">
        <f t="shared" ref="H12:H28" si="2">SUM(I12:T12)</f>
        <v>66</v>
      </c>
      <c r="I12" s="228">
        <v>2</v>
      </c>
      <c r="J12" s="157">
        <v>4</v>
      </c>
      <c r="K12" s="157">
        <v>15</v>
      </c>
      <c r="L12" s="157">
        <v>11</v>
      </c>
      <c r="M12" s="157">
        <v>1</v>
      </c>
      <c r="N12" s="157">
        <v>5</v>
      </c>
      <c r="O12" s="157">
        <v>7</v>
      </c>
      <c r="P12" s="157">
        <v>10</v>
      </c>
      <c r="Q12" s="157">
        <v>3</v>
      </c>
      <c r="R12" s="157">
        <v>1</v>
      </c>
      <c r="S12" s="157">
        <v>4</v>
      </c>
      <c r="T12" s="157">
        <v>3</v>
      </c>
      <c r="U12" s="79">
        <v>1</v>
      </c>
      <c r="V12" s="80" t="s">
        <v>190</v>
      </c>
      <c r="W12" s="81"/>
      <c r="X12" s="120">
        <v>72</v>
      </c>
      <c r="Y12" s="120">
        <v>82</v>
      </c>
      <c r="Z12" s="120">
        <v>65</v>
      </c>
      <c r="AA12" s="120">
        <v>74</v>
      </c>
      <c r="AB12" s="225">
        <f>SUM(AC12:AN12)</f>
        <v>52</v>
      </c>
      <c r="AC12" s="228">
        <v>5</v>
      </c>
      <c r="AD12" s="157">
        <v>1</v>
      </c>
      <c r="AE12" s="157">
        <v>8</v>
      </c>
      <c r="AF12" s="157">
        <v>11</v>
      </c>
      <c r="AG12" s="157">
        <v>5</v>
      </c>
      <c r="AH12" s="157">
        <v>2</v>
      </c>
      <c r="AI12" s="157">
        <v>3</v>
      </c>
      <c r="AJ12" s="157">
        <v>0</v>
      </c>
      <c r="AK12" s="157">
        <v>7</v>
      </c>
      <c r="AL12" s="157">
        <v>4</v>
      </c>
      <c r="AM12" s="157">
        <v>3</v>
      </c>
      <c r="AN12" s="157">
        <v>3</v>
      </c>
    </row>
    <row r="13" spans="1:40" ht="13.5" customHeight="1" x14ac:dyDescent="0.15">
      <c r="A13" s="79">
        <v>2</v>
      </c>
      <c r="B13" s="80" t="s">
        <v>191</v>
      </c>
      <c r="C13" s="81"/>
      <c r="D13" s="120">
        <v>11</v>
      </c>
      <c r="E13" s="120">
        <v>5</v>
      </c>
      <c r="F13" s="120">
        <v>5</v>
      </c>
      <c r="G13" s="120">
        <v>9</v>
      </c>
      <c r="H13" s="226">
        <f t="shared" si="2"/>
        <v>9</v>
      </c>
      <c r="I13" s="228">
        <v>1</v>
      </c>
      <c r="J13" s="157">
        <v>4</v>
      </c>
      <c r="K13" s="157">
        <v>0</v>
      </c>
      <c r="L13" s="157">
        <v>0</v>
      </c>
      <c r="M13" s="157">
        <v>2</v>
      </c>
      <c r="N13" s="157">
        <v>0</v>
      </c>
      <c r="O13" s="157">
        <v>1</v>
      </c>
      <c r="P13" s="157">
        <v>1</v>
      </c>
      <c r="Q13" s="157">
        <v>0</v>
      </c>
      <c r="R13" s="157">
        <v>0</v>
      </c>
      <c r="S13" s="157">
        <v>0</v>
      </c>
      <c r="T13" s="157">
        <v>0</v>
      </c>
      <c r="U13" s="79">
        <v>2</v>
      </c>
      <c r="V13" s="80" t="s">
        <v>191</v>
      </c>
      <c r="W13" s="81"/>
      <c r="X13" s="120">
        <v>9</v>
      </c>
      <c r="Y13" s="120">
        <v>8</v>
      </c>
      <c r="Z13" s="120">
        <v>4</v>
      </c>
      <c r="AA13" s="120">
        <v>11</v>
      </c>
      <c r="AB13" s="225">
        <f>SUM(AC13:AN13)</f>
        <v>6</v>
      </c>
      <c r="AC13" s="228">
        <v>0</v>
      </c>
      <c r="AD13" s="157">
        <v>0</v>
      </c>
      <c r="AE13" s="157">
        <v>0</v>
      </c>
      <c r="AF13" s="157">
        <v>2</v>
      </c>
      <c r="AG13" s="157">
        <v>0</v>
      </c>
      <c r="AH13" s="157">
        <v>0</v>
      </c>
      <c r="AI13" s="157">
        <v>0</v>
      </c>
      <c r="AJ13" s="157">
        <v>0</v>
      </c>
      <c r="AK13" s="157">
        <v>3</v>
      </c>
      <c r="AL13" s="157">
        <v>0</v>
      </c>
      <c r="AM13" s="157">
        <v>1</v>
      </c>
      <c r="AN13" s="157">
        <v>0</v>
      </c>
    </row>
    <row r="14" spans="1:40" ht="13.5" customHeight="1" x14ac:dyDescent="0.15">
      <c r="A14" s="79">
        <v>3</v>
      </c>
      <c r="B14" s="80" t="s">
        <v>192</v>
      </c>
      <c r="C14" s="81"/>
      <c r="D14" s="120">
        <v>8</v>
      </c>
      <c r="E14" s="120">
        <v>5</v>
      </c>
      <c r="F14" s="120">
        <v>10</v>
      </c>
      <c r="G14" s="120">
        <v>8</v>
      </c>
      <c r="H14" s="226">
        <f t="shared" si="2"/>
        <v>7</v>
      </c>
      <c r="I14" s="228">
        <v>0</v>
      </c>
      <c r="J14" s="157">
        <v>0</v>
      </c>
      <c r="K14" s="157">
        <v>2</v>
      </c>
      <c r="L14" s="157">
        <v>3</v>
      </c>
      <c r="M14" s="157">
        <v>0</v>
      </c>
      <c r="N14" s="157">
        <v>0</v>
      </c>
      <c r="O14" s="157">
        <v>0</v>
      </c>
      <c r="P14" s="157">
        <v>0</v>
      </c>
      <c r="Q14" s="157">
        <v>0</v>
      </c>
      <c r="R14" s="157">
        <v>2</v>
      </c>
      <c r="S14" s="157">
        <v>0</v>
      </c>
      <c r="T14" s="157">
        <v>0</v>
      </c>
      <c r="U14" s="79">
        <v>3</v>
      </c>
      <c r="V14" s="80" t="s">
        <v>192</v>
      </c>
      <c r="W14" s="81"/>
      <c r="X14" s="120">
        <v>8</v>
      </c>
      <c r="Y14" s="120">
        <v>10</v>
      </c>
      <c r="Z14" s="120">
        <v>10</v>
      </c>
      <c r="AA14" s="120">
        <v>13</v>
      </c>
      <c r="AB14" s="225">
        <f>SUM(AC14:AN14)</f>
        <v>17</v>
      </c>
      <c r="AC14" s="228">
        <v>1</v>
      </c>
      <c r="AD14" s="157">
        <v>0</v>
      </c>
      <c r="AE14" s="157">
        <v>2</v>
      </c>
      <c r="AF14" s="157">
        <v>2</v>
      </c>
      <c r="AG14" s="157">
        <v>2</v>
      </c>
      <c r="AH14" s="157">
        <v>0</v>
      </c>
      <c r="AI14" s="157">
        <v>2</v>
      </c>
      <c r="AJ14" s="157">
        <v>4</v>
      </c>
      <c r="AK14" s="157">
        <v>1</v>
      </c>
      <c r="AL14" s="157">
        <v>2</v>
      </c>
      <c r="AM14" s="157">
        <v>0</v>
      </c>
      <c r="AN14" s="157">
        <v>1</v>
      </c>
    </row>
    <row r="15" spans="1:40" ht="13.5" customHeight="1" x14ac:dyDescent="0.15">
      <c r="A15" s="79">
        <v>4</v>
      </c>
      <c r="B15" s="80" t="s">
        <v>193</v>
      </c>
      <c r="C15" s="81"/>
      <c r="D15" s="120">
        <v>37</v>
      </c>
      <c r="E15" s="120">
        <v>37</v>
      </c>
      <c r="F15" s="120">
        <v>24</v>
      </c>
      <c r="G15" s="120">
        <v>32</v>
      </c>
      <c r="H15" s="226">
        <f t="shared" si="2"/>
        <v>21</v>
      </c>
      <c r="I15" s="228">
        <v>1</v>
      </c>
      <c r="J15" s="157">
        <v>0</v>
      </c>
      <c r="K15" s="157">
        <v>9</v>
      </c>
      <c r="L15" s="157">
        <v>8</v>
      </c>
      <c r="M15" s="157">
        <v>0</v>
      </c>
      <c r="N15" s="157">
        <v>0</v>
      </c>
      <c r="O15" s="157">
        <v>0</v>
      </c>
      <c r="P15" s="157">
        <v>0</v>
      </c>
      <c r="Q15" s="157">
        <v>0</v>
      </c>
      <c r="R15" s="157">
        <v>2</v>
      </c>
      <c r="S15" s="157">
        <v>0</v>
      </c>
      <c r="T15" s="157">
        <v>1</v>
      </c>
      <c r="U15" s="79">
        <v>4</v>
      </c>
      <c r="V15" s="80" t="s">
        <v>193</v>
      </c>
      <c r="W15" s="81"/>
      <c r="X15" s="120">
        <v>34</v>
      </c>
      <c r="Y15" s="120">
        <v>37</v>
      </c>
      <c r="Z15" s="120">
        <v>33</v>
      </c>
      <c r="AA15" s="120">
        <v>34</v>
      </c>
      <c r="AB15" s="225">
        <f>SUM(AC15:AN15)</f>
        <v>28</v>
      </c>
      <c r="AC15" s="228">
        <v>3</v>
      </c>
      <c r="AD15" s="157">
        <v>1</v>
      </c>
      <c r="AE15" s="157">
        <v>10</v>
      </c>
      <c r="AF15" s="157">
        <v>6</v>
      </c>
      <c r="AG15" s="157">
        <v>1</v>
      </c>
      <c r="AH15" s="157">
        <v>0</v>
      </c>
      <c r="AI15" s="157">
        <v>0</v>
      </c>
      <c r="AJ15" s="157">
        <v>3</v>
      </c>
      <c r="AK15" s="157">
        <v>0</v>
      </c>
      <c r="AL15" s="157">
        <v>2</v>
      </c>
      <c r="AM15" s="157">
        <v>1</v>
      </c>
      <c r="AN15" s="157">
        <v>1</v>
      </c>
    </row>
    <row r="16" spans="1:40" ht="13.5" customHeight="1" x14ac:dyDescent="0.15">
      <c r="A16" s="79">
        <v>5</v>
      </c>
      <c r="B16" s="80" t="s">
        <v>194</v>
      </c>
      <c r="C16" s="81"/>
      <c r="D16" s="120">
        <v>4</v>
      </c>
      <c r="E16" s="120">
        <v>4</v>
      </c>
      <c r="F16" s="120">
        <v>8</v>
      </c>
      <c r="G16" s="120">
        <v>5</v>
      </c>
      <c r="H16" s="226">
        <f t="shared" si="2"/>
        <v>5</v>
      </c>
      <c r="I16" s="228">
        <v>0</v>
      </c>
      <c r="J16" s="157">
        <v>0</v>
      </c>
      <c r="K16" s="157">
        <v>2</v>
      </c>
      <c r="L16" s="157">
        <v>3</v>
      </c>
      <c r="M16" s="157">
        <v>0</v>
      </c>
      <c r="N16" s="157">
        <v>0</v>
      </c>
      <c r="O16" s="157"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0</v>
      </c>
      <c r="U16" s="79">
        <v>5</v>
      </c>
      <c r="V16" s="80" t="s">
        <v>194</v>
      </c>
      <c r="W16" s="81"/>
      <c r="X16" s="120">
        <v>10</v>
      </c>
      <c r="Y16" s="120">
        <v>4</v>
      </c>
      <c r="Z16" s="120">
        <v>3</v>
      </c>
      <c r="AA16" s="120">
        <v>10</v>
      </c>
      <c r="AB16" s="225">
        <f>SUM(AC16:AN16)</f>
        <v>11</v>
      </c>
      <c r="AC16" s="228">
        <v>0</v>
      </c>
      <c r="AD16" s="157">
        <v>0</v>
      </c>
      <c r="AE16" s="157">
        <v>4</v>
      </c>
      <c r="AF16" s="157">
        <v>0</v>
      </c>
      <c r="AG16" s="157">
        <v>1</v>
      </c>
      <c r="AH16" s="157">
        <v>3</v>
      </c>
      <c r="AI16" s="157">
        <v>0</v>
      </c>
      <c r="AJ16" s="157">
        <v>0</v>
      </c>
      <c r="AK16" s="157">
        <v>0</v>
      </c>
      <c r="AL16" s="157">
        <v>3</v>
      </c>
      <c r="AM16" s="157">
        <v>0</v>
      </c>
      <c r="AN16" s="157">
        <v>0</v>
      </c>
    </row>
    <row r="17" spans="1:40" ht="6" customHeight="1" x14ac:dyDescent="0.15">
      <c r="A17" s="79"/>
      <c r="B17" s="80"/>
      <c r="C17" s="81"/>
      <c r="D17" s="120"/>
      <c r="E17" s="120"/>
      <c r="F17" s="120"/>
      <c r="G17" s="120"/>
      <c r="H17" s="226"/>
      <c r="I17" s="228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79"/>
      <c r="V17" s="80"/>
      <c r="W17" s="81"/>
      <c r="X17" s="120"/>
      <c r="Y17" s="120"/>
      <c r="Z17" s="120"/>
      <c r="AA17" s="120"/>
      <c r="AB17" s="225"/>
      <c r="AC17" s="228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</row>
    <row r="18" spans="1:40" ht="13.5" customHeight="1" x14ac:dyDescent="0.15">
      <c r="A18" s="79">
        <v>6</v>
      </c>
      <c r="B18" s="80" t="s">
        <v>195</v>
      </c>
      <c r="C18" s="81"/>
      <c r="D18" s="120">
        <v>9</v>
      </c>
      <c r="E18" s="120">
        <v>9</v>
      </c>
      <c r="F18" s="120">
        <v>6</v>
      </c>
      <c r="G18" s="120">
        <v>5</v>
      </c>
      <c r="H18" s="226">
        <f t="shared" si="2"/>
        <v>2</v>
      </c>
      <c r="I18" s="228">
        <v>0</v>
      </c>
      <c r="J18" s="157">
        <v>0</v>
      </c>
      <c r="K18" s="157">
        <v>2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57">
        <v>0</v>
      </c>
      <c r="R18" s="157">
        <v>0</v>
      </c>
      <c r="S18" s="157">
        <v>0</v>
      </c>
      <c r="T18" s="157">
        <v>0</v>
      </c>
      <c r="U18" s="79">
        <v>6</v>
      </c>
      <c r="V18" s="80" t="s">
        <v>195</v>
      </c>
      <c r="W18" s="81"/>
      <c r="X18" s="120">
        <v>7</v>
      </c>
      <c r="Y18" s="120">
        <v>6</v>
      </c>
      <c r="Z18" s="120">
        <v>3</v>
      </c>
      <c r="AA18" s="120">
        <v>10</v>
      </c>
      <c r="AB18" s="225">
        <f>SUM(AC18:AN18)</f>
        <v>11</v>
      </c>
      <c r="AC18" s="228">
        <v>0</v>
      </c>
      <c r="AD18" s="157">
        <v>2</v>
      </c>
      <c r="AE18" s="157">
        <v>3</v>
      </c>
      <c r="AF18" s="157">
        <v>1</v>
      </c>
      <c r="AG18" s="157">
        <v>0</v>
      </c>
      <c r="AH18" s="157">
        <v>0</v>
      </c>
      <c r="AI18" s="157">
        <v>4</v>
      </c>
      <c r="AJ18" s="157">
        <v>0</v>
      </c>
      <c r="AK18" s="157">
        <v>0</v>
      </c>
      <c r="AL18" s="157">
        <v>0</v>
      </c>
      <c r="AM18" s="157">
        <v>0</v>
      </c>
      <c r="AN18" s="157">
        <v>1</v>
      </c>
    </row>
    <row r="19" spans="1:40" ht="13.5" customHeight="1" x14ac:dyDescent="0.15">
      <c r="A19" s="79">
        <v>7</v>
      </c>
      <c r="B19" s="80" t="s">
        <v>196</v>
      </c>
      <c r="C19" s="81"/>
      <c r="D19" s="120">
        <v>29</v>
      </c>
      <c r="E19" s="120">
        <v>14</v>
      </c>
      <c r="F19" s="120">
        <v>25</v>
      </c>
      <c r="G19" s="120">
        <v>23</v>
      </c>
      <c r="H19" s="226">
        <f t="shared" si="2"/>
        <v>29</v>
      </c>
      <c r="I19" s="228">
        <v>2</v>
      </c>
      <c r="J19" s="157">
        <v>1</v>
      </c>
      <c r="K19" s="157">
        <v>7</v>
      </c>
      <c r="L19" s="157">
        <v>5</v>
      </c>
      <c r="M19" s="157">
        <v>4</v>
      </c>
      <c r="N19" s="157">
        <v>1</v>
      </c>
      <c r="O19" s="157">
        <v>1</v>
      </c>
      <c r="P19" s="157">
        <v>1</v>
      </c>
      <c r="Q19" s="157">
        <v>1</v>
      </c>
      <c r="R19" s="157">
        <v>1</v>
      </c>
      <c r="S19" s="157">
        <v>1</v>
      </c>
      <c r="T19" s="157">
        <v>4</v>
      </c>
      <c r="U19" s="79">
        <v>7</v>
      </c>
      <c r="V19" s="80" t="s">
        <v>196</v>
      </c>
      <c r="W19" s="81"/>
      <c r="X19" s="120">
        <v>28</v>
      </c>
      <c r="Y19" s="120">
        <v>26</v>
      </c>
      <c r="Z19" s="120">
        <v>34</v>
      </c>
      <c r="AA19" s="120">
        <v>24</v>
      </c>
      <c r="AB19" s="225">
        <f>SUM(AC19:AN19)</f>
        <v>25</v>
      </c>
      <c r="AC19" s="228">
        <v>0</v>
      </c>
      <c r="AD19" s="157">
        <v>1</v>
      </c>
      <c r="AE19" s="157">
        <v>10</v>
      </c>
      <c r="AF19" s="157">
        <v>2</v>
      </c>
      <c r="AG19" s="157">
        <v>2</v>
      </c>
      <c r="AH19" s="157">
        <v>0</v>
      </c>
      <c r="AI19" s="157">
        <v>2</v>
      </c>
      <c r="AJ19" s="157">
        <v>1</v>
      </c>
      <c r="AK19" s="157">
        <v>3</v>
      </c>
      <c r="AL19" s="157">
        <v>2</v>
      </c>
      <c r="AM19" s="157">
        <v>2</v>
      </c>
      <c r="AN19" s="157">
        <v>0</v>
      </c>
    </row>
    <row r="20" spans="1:40" ht="13.5" customHeight="1" x14ac:dyDescent="0.15">
      <c r="A20" s="79">
        <v>8</v>
      </c>
      <c r="B20" s="80" t="s">
        <v>197</v>
      </c>
      <c r="C20" s="81"/>
      <c r="D20" s="120">
        <v>69</v>
      </c>
      <c r="E20" s="120">
        <v>67</v>
      </c>
      <c r="F20" s="120">
        <v>67</v>
      </c>
      <c r="G20" s="120">
        <v>46</v>
      </c>
      <c r="H20" s="226">
        <f t="shared" si="2"/>
        <v>41</v>
      </c>
      <c r="I20" s="228">
        <v>4</v>
      </c>
      <c r="J20" s="157">
        <v>2</v>
      </c>
      <c r="K20" s="157">
        <v>13</v>
      </c>
      <c r="L20" s="157">
        <v>7</v>
      </c>
      <c r="M20" s="157">
        <v>3</v>
      </c>
      <c r="N20" s="157">
        <v>2</v>
      </c>
      <c r="O20" s="157">
        <v>0</v>
      </c>
      <c r="P20" s="157">
        <v>2</v>
      </c>
      <c r="Q20" s="157">
        <v>3</v>
      </c>
      <c r="R20" s="157">
        <v>4</v>
      </c>
      <c r="S20" s="157">
        <v>1</v>
      </c>
      <c r="T20" s="157">
        <v>0</v>
      </c>
      <c r="U20" s="79">
        <v>8</v>
      </c>
      <c r="V20" s="80" t="s">
        <v>197</v>
      </c>
      <c r="W20" s="81"/>
      <c r="X20" s="120">
        <v>57</v>
      </c>
      <c r="Y20" s="120">
        <v>82</v>
      </c>
      <c r="Z20" s="120">
        <v>78</v>
      </c>
      <c r="AA20" s="120">
        <v>71</v>
      </c>
      <c r="AB20" s="225">
        <f>SUM(AC20:AN20)</f>
        <v>62</v>
      </c>
      <c r="AC20" s="228">
        <v>1</v>
      </c>
      <c r="AD20" s="157">
        <v>1</v>
      </c>
      <c r="AE20" s="157">
        <v>18</v>
      </c>
      <c r="AF20" s="157">
        <v>11</v>
      </c>
      <c r="AG20" s="157">
        <v>4</v>
      </c>
      <c r="AH20" s="157">
        <v>1</v>
      </c>
      <c r="AI20" s="157">
        <v>4</v>
      </c>
      <c r="AJ20" s="157">
        <v>9</v>
      </c>
      <c r="AK20" s="157">
        <v>4</v>
      </c>
      <c r="AL20" s="157">
        <v>4</v>
      </c>
      <c r="AM20" s="157">
        <v>0</v>
      </c>
      <c r="AN20" s="157">
        <v>5</v>
      </c>
    </row>
    <row r="21" spans="1:40" ht="13.5" customHeight="1" x14ac:dyDescent="0.15">
      <c r="A21" s="79">
        <v>9</v>
      </c>
      <c r="B21" s="80" t="s">
        <v>198</v>
      </c>
      <c r="C21" s="81"/>
      <c r="D21" s="120">
        <v>11</v>
      </c>
      <c r="E21" s="120">
        <v>17</v>
      </c>
      <c r="F21" s="120">
        <v>11</v>
      </c>
      <c r="G21" s="120">
        <v>18</v>
      </c>
      <c r="H21" s="226">
        <f t="shared" si="2"/>
        <v>31</v>
      </c>
      <c r="I21" s="228">
        <v>10</v>
      </c>
      <c r="J21" s="157">
        <v>1</v>
      </c>
      <c r="K21" s="157">
        <v>1</v>
      </c>
      <c r="L21" s="157">
        <v>4</v>
      </c>
      <c r="M21" s="157">
        <v>3</v>
      </c>
      <c r="N21" s="157">
        <v>3</v>
      </c>
      <c r="O21" s="157">
        <v>7</v>
      </c>
      <c r="P21" s="157">
        <v>0</v>
      </c>
      <c r="Q21" s="157">
        <v>0</v>
      </c>
      <c r="R21" s="157">
        <v>1</v>
      </c>
      <c r="S21" s="157">
        <v>0</v>
      </c>
      <c r="T21" s="157">
        <v>1</v>
      </c>
      <c r="U21" s="79">
        <v>9</v>
      </c>
      <c r="V21" s="80" t="s">
        <v>198</v>
      </c>
      <c r="W21" s="81"/>
      <c r="X21" s="120">
        <v>26</v>
      </c>
      <c r="Y21" s="120">
        <v>31</v>
      </c>
      <c r="Z21" s="120">
        <v>16</v>
      </c>
      <c r="AA21" s="120">
        <v>27</v>
      </c>
      <c r="AB21" s="225">
        <f>SUM(AC21:AN21)</f>
        <v>34</v>
      </c>
      <c r="AC21" s="228">
        <v>1</v>
      </c>
      <c r="AD21" s="157">
        <v>4</v>
      </c>
      <c r="AE21" s="157">
        <v>14</v>
      </c>
      <c r="AF21" s="157">
        <v>6</v>
      </c>
      <c r="AG21" s="157">
        <v>2</v>
      </c>
      <c r="AH21" s="157">
        <v>1</v>
      </c>
      <c r="AI21" s="157">
        <v>2</v>
      </c>
      <c r="AJ21" s="157">
        <v>0</v>
      </c>
      <c r="AK21" s="157">
        <v>1</v>
      </c>
      <c r="AL21" s="157">
        <v>1</v>
      </c>
      <c r="AM21" s="157">
        <v>0</v>
      </c>
      <c r="AN21" s="157">
        <v>2</v>
      </c>
    </row>
    <row r="22" spans="1:40" ht="13.5" customHeight="1" x14ac:dyDescent="0.15">
      <c r="A22" s="79">
        <v>10</v>
      </c>
      <c r="B22" s="80" t="s">
        <v>199</v>
      </c>
      <c r="C22" s="81"/>
      <c r="D22" s="120">
        <v>15</v>
      </c>
      <c r="E22" s="120">
        <v>18</v>
      </c>
      <c r="F22" s="120">
        <v>21</v>
      </c>
      <c r="G22" s="120">
        <v>14</v>
      </c>
      <c r="H22" s="226">
        <f t="shared" si="2"/>
        <v>24</v>
      </c>
      <c r="I22" s="228">
        <v>5</v>
      </c>
      <c r="J22" s="157">
        <v>0</v>
      </c>
      <c r="K22" s="157">
        <v>4</v>
      </c>
      <c r="L22" s="157">
        <v>1</v>
      </c>
      <c r="M22" s="157">
        <v>0</v>
      </c>
      <c r="N22" s="157">
        <v>2</v>
      </c>
      <c r="O22" s="157">
        <v>4</v>
      </c>
      <c r="P22" s="157">
        <v>0</v>
      </c>
      <c r="Q22" s="157">
        <v>5</v>
      </c>
      <c r="R22" s="157">
        <v>0</v>
      </c>
      <c r="S22" s="157">
        <v>2</v>
      </c>
      <c r="T22" s="157">
        <v>1</v>
      </c>
      <c r="U22" s="79">
        <v>10</v>
      </c>
      <c r="V22" s="80" t="s">
        <v>199</v>
      </c>
      <c r="W22" s="81"/>
      <c r="X22" s="120">
        <v>32</v>
      </c>
      <c r="Y22" s="120">
        <v>36</v>
      </c>
      <c r="Z22" s="120">
        <v>27</v>
      </c>
      <c r="AA22" s="120">
        <v>46</v>
      </c>
      <c r="AB22" s="225">
        <f>SUM(AC22:AN22)</f>
        <v>30</v>
      </c>
      <c r="AC22" s="228">
        <v>1</v>
      </c>
      <c r="AD22" s="157">
        <v>0</v>
      </c>
      <c r="AE22" s="157">
        <v>13</v>
      </c>
      <c r="AF22" s="157">
        <v>8</v>
      </c>
      <c r="AG22" s="157">
        <v>2</v>
      </c>
      <c r="AH22" s="157">
        <v>1</v>
      </c>
      <c r="AI22" s="157">
        <v>1</v>
      </c>
      <c r="AJ22" s="157">
        <v>1</v>
      </c>
      <c r="AK22" s="157">
        <v>1</v>
      </c>
      <c r="AL22" s="157">
        <v>1</v>
      </c>
      <c r="AM22" s="157">
        <v>0</v>
      </c>
      <c r="AN22" s="157">
        <v>1</v>
      </c>
    </row>
    <row r="23" spans="1:40" ht="6" customHeight="1" x14ac:dyDescent="0.15">
      <c r="A23" s="79"/>
      <c r="B23" s="80"/>
      <c r="C23" s="81"/>
      <c r="D23" s="120"/>
      <c r="E23" s="120"/>
      <c r="F23" s="120"/>
      <c r="G23" s="120"/>
      <c r="H23" s="226"/>
      <c r="I23" s="228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79"/>
      <c r="V23" s="80"/>
      <c r="W23" s="81"/>
      <c r="X23" s="120"/>
      <c r="Y23" s="120"/>
      <c r="Z23" s="120"/>
      <c r="AA23" s="120"/>
      <c r="AB23" s="225"/>
      <c r="AC23" s="228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</row>
    <row r="24" spans="1:40" ht="13.5" customHeight="1" x14ac:dyDescent="0.15">
      <c r="A24" s="79">
        <v>11</v>
      </c>
      <c r="B24" s="80" t="s">
        <v>200</v>
      </c>
      <c r="C24" s="81"/>
      <c r="D24" s="120">
        <v>151</v>
      </c>
      <c r="E24" s="120">
        <v>148</v>
      </c>
      <c r="F24" s="120">
        <v>138</v>
      </c>
      <c r="G24" s="120">
        <v>162</v>
      </c>
      <c r="H24" s="226">
        <f t="shared" si="2"/>
        <v>119</v>
      </c>
      <c r="I24" s="228">
        <v>16</v>
      </c>
      <c r="J24" s="157">
        <v>9</v>
      </c>
      <c r="K24" s="157">
        <v>11</v>
      </c>
      <c r="L24" s="157">
        <v>14</v>
      </c>
      <c r="M24" s="157">
        <v>6</v>
      </c>
      <c r="N24" s="157">
        <v>8</v>
      </c>
      <c r="O24" s="157">
        <v>17</v>
      </c>
      <c r="P24" s="157">
        <v>4</v>
      </c>
      <c r="Q24" s="157">
        <v>5</v>
      </c>
      <c r="R24" s="157">
        <v>8</v>
      </c>
      <c r="S24" s="157">
        <v>11</v>
      </c>
      <c r="T24" s="157">
        <v>10</v>
      </c>
      <c r="U24" s="79">
        <v>11</v>
      </c>
      <c r="V24" s="80" t="s">
        <v>200</v>
      </c>
      <c r="W24" s="81"/>
      <c r="X24" s="120">
        <v>164</v>
      </c>
      <c r="Y24" s="120">
        <v>218</v>
      </c>
      <c r="Z24" s="120">
        <v>211</v>
      </c>
      <c r="AA24" s="120">
        <v>165</v>
      </c>
      <c r="AB24" s="225">
        <f>SUM(AC24:AN24)</f>
        <v>197</v>
      </c>
      <c r="AC24" s="228">
        <v>11</v>
      </c>
      <c r="AD24" s="157">
        <v>6</v>
      </c>
      <c r="AE24" s="157">
        <v>62</v>
      </c>
      <c r="AF24" s="157">
        <v>36</v>
      </c>
      <c r="AG24" s="157">
        <v>16</v>
      </c>
      <c r="AH24" s="157">
        <v>10</v>
      </c>
      <c r="AI24" s="157">
        <v>11</v>
      </c>
      <c r="AJ24" s="157">
        <v>8</v>
      </c>
      <c r="AK24" s="157">
        <v>11</v>
      </c>
      <c r="AL24" s="157">
        <v>11</v>
      </c>
      <c r="AM24" s="157">
        <v>6</v>
      </c>
      <c r="AN24" s="157">
        <v>9</v>
      </c>
    </row>
    <row r="25" spans="1:40" ht="13.5" customHeight="1" x14ac:dyDescent="0.15">
      <c r="A25" s="79">
        <v>12</v>
      </c>
      <c r="B25" s="80" t="s">
        <v>201</v>
      </c>
      <c r="C25" s="81"/>
      <c r="D25" s="120">
        <v>201</v>
      </c>
      <c r="E25" s="120">
        <v>197</v>
      </c>
      <c r="F25" s="120">
        <v>173</v>
      </c>
      <c r="G25" s="120">
        <v>164</v>
      </c>
      <c r="H25" s="226">
        <f t="shared" si="2"/>
        <v>160</v>
      </c>
      <c r="I25" s="228">
        <v>6</v>
      </c>
      <c r="J25" s="157">
        <v>7</v>
      </c>
      <c r="K25" s="157">
        <v>25</v>
      </c>
      <c r="L25" s="157">
        <v>27</v>
      </c>
      <c r="M25" s="157">
        <v>11</v>
      </c>
      <c r="N25" s="157">
        <v>8</v>
      </c>
      <c r="O25" s="157">
        <v>22</v>
      </c>
      <c r="P25" s="157">
        <v>15</v>
      </c>
      <c r="Q25" s="157">
        <v>10</v>
      </c>
      <c r="R25" s="157">
        <v>12</v>
      </c>
      <c r="S25" s="157">
        <v>8</v>
      </c>
      <c r="T25" s="157">
        <v>9</v>
      </c>
      <c r="U25" s="79">
        <v>12</v>
      </c>
      <c r="V25" s="80" t="s">
        <v>201</v>
      </c>
      <c r="W25" s="81"/>
      <c r="X25" s="120">
        <v>279</v>
      </c>
      <c r="Y25" s="120">
        <v>274</v>
      </c>
      <c r="Z25" s="120">
        <v>290</v>
      </c>
      <c r="AA25" s="120">
        <v>238</v>
      </c>
      <c r="AB25" s="225">
        <f>SUM(AC25:AN25)</f>
        <v>243</v>
      </c>
      <c r="AC25" s="228">
        <v>13</v>
      </c>
      <c r="AD25" s="157">
        <v>8</v>
      </c>
      <c r="AE25" s="157">
        <v>72</v>
      </c>
      <c r="AF25" s="157">
        <v>55</v>
      </c>
      <c r="AG25" s="157">
        <v>10</v>
      </c>
      <c r="AH25" s="157">
        <v>8</v>
      </c>
      <c r="AI25" s="157">
        <v>11</v>
      </c>
      <c r="AJ25" s="157">
        <v>14</v>
      </c>
      <c r="AK25" s="157">
        <v>15</v>
      </c>
      <c r="AL25" s="157">
        <v>13</v>
      </c>
      <c r="AM25" s="157">
        <v>14</v>
      </c>
      <c r="AN25" s="157">
        <v>10</v>
      </c>
    </row>
    <row r="26" spans="1:40" ht="13.5" customHeight="1" x14ac:dyDescent="0.15">
      <c r="A26" s="79">
        <v>13</v>
      </c>
      <c r="B26" s="80" t="s">
        <v>202</v>
      </c>
      <c r="C26" s="81"/>
      <c r="D26" s="120">
        <v>690</v>
      </c>
      <c r="E26" s="120">
        <v>744</v>
      </c>
      <c r="F26" s="120">
        <v>676</v>
      </c>
      <c r="G26" s="120">
        <v>816</v>
      </c>
      <c r="H26" s="226">
        <f t="shared" si="2"/>
        <v>728</v>
      </c>
      <c r="I26" s="228">
        <v>41</v>
      </c>
      <c r="J26" s="157">
        <v>31</v>
      </c>
      <c r="K26" s="157">
        <v>137</v>
      </c>
      <c r="L26" s="157">
        <v>159</v>
      </c>
      <c r="M26" s="157">
        <v>50</v>
      </c>
      <c r="N26" s="157">
        <v>35</v>
      </c>
      <c r="O26" s="157">
        <v>37</v>
      </c>
      <c r="P26" s="157">
        <v>50</v>
      </c>
      <c r="Q26" s="157">
        <v>62</v>
      </c>
      <c r="R26" s="157">
        <v>55</v>
      </c>
      <c r="S26" s="157">
        <v>44</v>
      </c>
      <c r="T26" s="157">
        <v>27</v>
      </c>
      <c r="U26" s="79">
        <v>13</v>
      </c>
      <c r="V26" s="80" t="s">
        <v>202</v>
      </c>
      <c r="W26" s="81"/>
      <c r="X26" s="120">
        <v>1115</v>
      </c>
      <c r="Y26" s="120">
        <v>1120</v>
      </c>
      <c r="Z26" s="120">
        <v>1110</v>
      </c>
      <c r="AA26" s="120">
        <v>1070</v>
      </c>
      <c r="AB26" s="225">
        <f>SUM(AC26:AN26)</f>
        <v>990</v>
      </c>
      <c r="AC26" s="228">
        <v>39</v>
      </c>
      <c r="AD26" s="157">
        <v>39</v>
      </c>
      <c r="AE26" s="157">
        <v>350</v>
      </c>
      <c r="AF26" s="157">
        <v>157</v>
      </c>
      <c r="AG26" s="157">
        <v>67</v>
      </c>
      <c r="AH26" s="157">
        <v>51</v>
      </c>
      <c r="AI26" s="157">
        <v>49</v>
      </c>
      <c r="AJ26" s="157">
        <v>36</v>
      </c>
      <c r="AK26" s="157">
        <v>68</v>
      </c>
      <c r="AL26" s="157">
        <v>60</v>
      </c>
      <c r="AM26" s="157">
        <v>42</v>
      </c>
      <c r="AN26" s="157">
        <v>32</v>
      </c>
    </row>
    <row r="27" spans="1:40" ht="13.5" customHeight="1" x14ac:dyDescent="0.15">
      <c r="A27" s="79">
        <v>14</v>
      </c>
      <c r="B27" s="80" t="s">
        <v>203</v>
      </c>
      <c r="C27" s="81"/>
      <c r="D27" s="120">
        <v>380</v>
      </c>
      <c r="E27" s="120">
        <v>374</v>
      </c>
      <c r="F27" s="120">
        <v>327</v>
      </c>
      <c r="G27" s="120">
        <v>349</v>
      </c>
      <c r="H27" s="226">
        <f t="shared" si="2"/>
        <v>301</v>
      </c>
      <c r="I27" s="228">
        <v>10</v>
      </c>
      <c r="J27" s="157">
        <v>24</v>
      </c>
      <c r="K27" s="157">
        <v>62</v>
      </c>
      <c r="L27" s="157">
        <v>56</v>
      </c>
      <c r="M27" s="157">
        <v>22</v>
      </c>
      <c r="N27" s="157">
        <v>11</v>
      </c>
      <c r="O27" s="157">
        <v>13</v>
      </c>
      <c r="P27" s="157">
        <v>24</v>
      </c>
      <c r="Q27" s="157">
        <v>12</v>
      </c>
      <c r="R27" s="157">
        <v>24</v>
      </c>
      <c r="S27" s="157">
        <v>21</v>
      </c>
      <c r="T27" s="157">
        <v>22</v>
      </c>
      <c r="U27" s="79">
        <v>14</v>
      </c>
      <c r="V27" s="80" t="s">
        <v>203</v>
      </c>
      <c r="W27" s="81"/>
      <c r="X27" s="120">
        <v>604</v>
      </c>
      <c r="Y27" s="120">
        <v>561</v>
      </c>
      <c r="Z27" s="120">
        <v>577</v>
      </c>
      <c r="AA27" s="120">
        <v>504</v>
      </c>
      <c r="AB27" s="225">
        <f>SUM(AC27:AN27)</f>
        <v>475</v>
      </c>
      <c r="AC27" s="228">
        <v>23</v>
      </c>
      <c r="AD27" s="157">
        <v>28</v>
      </c>
      <c r="AE27" s="157">
        <v>151</v>
      </c>
      <c r="AF27" s="157">
        <v>76</v>
      </c>
      <c r="AG27" s="157">
        <v>33</v>
      </c>
      <c r="AH27" s="157">
        <v>15</v>
      </c>
      <c r="AI27" s="157">
        <v>34</v>
      </c>
      <c r="AJ27" s="157">
        <v>25</v>
      </c>
      <c r="AK27" s="157">
        <v>28</v>
      </c>
      <c r="AL27" s="157">
        <v>25</v>
      </c>
      <c r="AM27" s="157">
        <v>20</v>
      </c>
      <c r="AN27" s="157">
        <v>17</v>
      </c>
    </row>
    <row r="28" spans="1:40" ht="13.5" customHeight="1" x14ac:dyDescent="0.15">
      <c r="A28" s="79">
        <v>15</v>
      </c>
      <c r="B28" s="80" t="s">
        <v>204</v>
      </c>
      <c r="C28" s="81"/>
      <c r="D28" s="120">
        <v>24</v>
      </c>
      <c r="E28" s="120">
        <v>31</v>
      </c>
      <c r="F28" s="120">
        <v>24</v>
      </c>
      <c r="G28" s="120">
        <v>25</v>
      </c>
      <c r="H28" s="226">
        <f t="shared" si="2"/>
        <v>22</v>
      </c>
      <c r="I28" s="228">
        <v>0</v>
      </c>
      <c r="J28" s="157">
        <v>3</v>
      </c>
      <c r="K28" s="157">
        <v>2</v>
      </c>
      <c r="L28" s="157">
        <v>4</v>
      </c>
      <c r="M28" s="157">
        <v>1</v>
      </c>
      <c r="N28" s="157">
        <v>5</v>
      </c>
      <c r="O28" s="157">
        <v>2</v>
      </c>
      <c r="P28" s="157">
        <v>2</v>
      </c>
      <c r="Q28" s="157">
        <v>1</v>
      </c>
      <c r="R28" s="157">
        <v>1</v>
      </c>
      <c r="S28" s="157">
        <v>1</v>
      </c>
      <c r="T28" s="157">
        <v>0</v>
      </c>
      <c r="U28" s="79">
        <v>15</v>
      </c>
      <c r="V28" s="80" t="s">
        <v>204</v>
      </c>
      <c r="W28" s="81"/>
      <c r="X28" s="120">
        <v>21</v>
      </c>
      <c r="Y28" s="120">
        <v>21</v>
      </c>
      <c r="Z28" s="120">
        <v>32</v>
      </c>
      <c r="AA28" s="120">
        <v>22</v>
      </c>
      <c r="AB28" s="225">
        <f>SUM(AC28:AN28)</f>
        <v>17</v>
      </c>
      <c r="AC28" s="228">
        <v>0</v>
      </c>
      <c r="AD28" s="157">
        <v>0</v>
      </c>
      <c r="AE28" s="157">
        <v>8</v>
      </c>
      <c r="AF28" s="157">
        <v>3</v>
      </c>
      <c r="AG28" s="157">
        <v>2</v>
      </c>
      <c r="AH28" s="157">
        <v>0</v>
      </c>
      <c r="AI28" s="157">
        <v>0</v>
      </c>
      <c r="AJ28" s="157">
        <v>1</v>
      </c>
      <c r="AK28" s="157">
        <v>0</v>
      </c>
      <c r="AL28" s="157">
        <v>0</v>
      </c>
      <c r="AM28" s="157">
        <v>0</v>
      </c>
      <c r="AN28" s="157">
        <v>3</v>
      </c>
    </row>
    <row r="29" spans="1:40" ht="6" customHeight="1" x14ac:dyDescent="0.15">
      <c r="A29" s="79"/>
      <c r="B29" s="80"/>
      <c r="C29" s="81"/>
      <c r="D29" s="120"/>
      <c r="E29" s="120"/>
      <c r="F29" s="120"/>
      <c r="G29" s="120"/>
      <c r="H29" s="226"/>
      <c r="I29" s="228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79"/>
      <c r="V29" s="80"/>
      <c r="W29" s="81"/>
      <c r="X29" s="120"/>
      <c r="Y29" s="120"/>
      <c r="Z29" s="120"/>
      <c r="AA29" s="120"/>
      <c r="AB29" s="225"/>
      <c r="AC29" s="228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</row>
    <row r="30" spans="1:40" ht="13.5" customHeight="1" x14ac:dyDescent="0.15">
      <c r="A30" s="79">
        <v>16</v>
      </c>
      <c r="B30" s="80" t="s">
        <v>205</v>
      </c>
      <c r="C30" s="81"/>
      <c r="D30" s="120">
        <v>12</v>
      </c>
      <c r="E30" s="120">
        <v>8</v>
      </c>
      <c r="F30" s="120">
        <v>3</v>
      </c>
      <c r="G30" s="120">
        <v>13</v>
      </c>
      <c r="H30" s="226">
        <f>SUM(I30:T30)</f>
        <v>7</v>
      </c>
      <c r="I30" s="228">
        <v>0</v>
      </c>
      <c r="J30" s="157">
        <v>0</v>
      </c>
      <c r="K30" s="157">
        <v>2</v>
      </c>
      <c r="L30" s="157">
        <v>2</v>
      </c>
      <c r="M30" s="157">
        <v>2</v>
      </c>
      <c r="N30" s="157">
        <v>0</v>
      </c>
      <c r="O30" s="157">
        <v>0</v>
      </c>
      <c r="P30" s="157">
        <v>0</v>
      </c>
      <c r="Q30" s="157">
        <v>0</v>
      </c>
      <c r="R30" s="157">
        <v>0</v>
      </c>
      <c r="S30" s="157">
        <v>0</v>
      </c>
      <c r="T30" s="157">
        <v>1</v>
      </c>
      <c r="U30" s="79">
        <v>16</v>
      </c>
      <c r="V30" s="80" t="s">
        <v>205</v>
      </c>
      <c r="W30" s="81"/>
      <c r="X30" s="120">
        <v>24</v>
      </c>
      <c r="Y30" s="120">
        <v>10</v>
      </c>
      <c r="Z30" s="120">
        <v>9</v>
      </c>
      <c r="AA30" s="120">
        <v>14</v>
      </c>
      <c r="AB30" s="225">
        <f>SUM(AC30:AN30)</f>
        <v>11</v>
      </c>
      <c r="AC30" s="228">
        <v>0</v>
      </c>
      <c r="AD30" s="157">
        <v>0</v>
      </c>
      <c r="AE30" s="157">
        <v>3</v>
      </c>
      <c r="AF30" s="157">
        <v>2</v>
      </c>
      <c r="AG30" s="157">
        <v>0</v>
      </c>
      <c r="AH30" s="157">
        <v>1</v>
      </c>
      <c r="AI30" s="157">
        <v>3</v>
      </c>
      <c r="AJ30" s="157">
        <v>0</v>
      </c>
      <c r="AK30" s="157">
        <v>1</v>
      </c>
      <c r="AL30" s="157">
        <v>0</v>
      </c>
      <c r="AM30" s="157">
        <v>1</v>
      </c>
      <c r="AN30" s="157">
        <v>0</v>
      </c>
    </row>
    <row r="31" spans="1:40" ht="13.5" customHeight="1" x14ac:dyDescent="0.15">
      <c r="A31" s="79">
        <v>17</v>
      </c>
      <c r="B31" s="80" t="s">
        <v>206</v>
      </c>
      <c r="C31" s="81"/>
      <c r="D31" s="120">
        <v>18</v>
      </c>
      <c r="E31" s="120">
        <v>16</v>
      </c>
      <c r="F31" s="120">
        <v>17</v>
      </c>
      <c r="G31" s="120">
        <v>25</v>
      </c>
      <c r="H31" s="226">
        <f>SUM(I31:T31)</f>
        <v>30</v>
      </c>
      <c r="I31" s="228">
        <v>0</v>
      </c>
      <c r="J31" s="157">
        <v>0</v>
      </c>
      <c r="K31" s="157">
        <v>13</v>
      </c>
      <c r="L31" s="157">
        <v>3</v>
      </c>
      <c r="M31" s="157">
        <v>1</v>
      </c>
      <c r="N31" s="157">
        <v>0</v>
      </c>
      <c r="O31" s="157">
        <v>2</v>
      </c>
      <c r="P31" s="157">
        <v>0</v>
      </c>
      <c r="Q31" s="157">
        <v>2</v>
      </c>
      <c r="R31" s="157">
        <v>2</v>
      </c>
      <c r="S31" s="157">
        <v>1</v>
      </c>
      <c r="T31" s="157">
        <v>6</v>
      </c>
      <c r="U31" s="79">
        <v>17</v>
      </c>
      <c r="V31" s="80" t="s">
        <v>206</v>
      </c>
      <c r="W31" s="81"/>
      <c r="X31" s="120">
        <v>15</v>
      </c>
      <c r="Y31" s="120">
        <v>14</v>
      </c>
      <c r="Z31" s="120">
        <v>15</v>
      </c>
      <c r="AA31" s="120">
        <v>25</v>
      </c>
      <c r="AB31" s="225">
        <f>SUM(AC31:AN31)</f>
        <v>23</v>
      </c>
      <c r="AC31" s="228">
        <v>0</v>
      </c>
      <c r="AD31" s="157">
        <v>0</v>
      </c>
      <c r="AE31" s="157">
        <v>4</v>
      </c>
      <c r="AF31" s="157">
        <v>4</v>
      </c>
      <c r="AG31" s="157">
        <v>4</v>
      </c>
      <c r="AH31" s="157">
        <v>2</v>
      </c>
      <c r="AI31" s="157">
        <v>1</v>
      </c>
      <c r="AJ31" s="157">
        <v>2</v>
      </c>
      <c r="AK31" s="157">
        <v>2</v>
      </c>
      <c r="AL31" s="157">
        <v>3</v>
      </c>
      <c r="AM31" s="157">
        <v>0</v>
      </c>
      <c r="AN31" s="157">
        <v>1</v>
      </c>
    </row>
    <row r="32" spans="1:40" ht="13.5" customHeight="1" x14ac:dyDescent="0.15">
      <c r="A32" s="79">
        <v>18</v>
      </c>
      <c r="B32" s="80" t="s">
        <v>207</v>
      </c>
      <c r="C32" s="81"/>
      <c r="D32" s="120">
        <v>12</v>
      </c>
      <c r="E32" s="120">
        <v>7</v>
      </c>
      <c r="F32" s="120">
        <v>12</v>
      </c>
      <c r="G32" s="120">
        <v>12</v>
      </c>
      <c r="H32" s="226">
        <f>SUM(I32:T32)</f>
        <v>13</v>
      </c>
      <c r="I32" s="228">
        <v>1</v>
      </c>
      <c r="J32" s="157">
        <v>1</v>
      </c>
      <c r="K32" s="157">
        <v>1</v>
      </c>
      <c r="L32" s="157">
        <v>1</v>
      </c>
      <c r="M32" s="157">
        <v>1</v>
      </c>
      <c r="N32" s="157">
        <v>2</v>
      </c>
      <c r="O32" s="157">
        <v>0</v>
      </c>
      <c r="P32" s="157">
        <v>2</v>
      </c>
      <c r="Q32" s="157">
        <v>0</v>
      </c>
      <c r="R32" s="157">
        <v>3</v>
      </c>
      <c r="S32" s="157">
        <v>0</v>
      </c>
      <c r="T32" s="157">
        <v>1</v>
      </c>
      <c r="U32" s="79">
        <v>18</v>
      </c>
      <c r="V32" s="80" t="s">
        <v>207</v>
      </c>
      <c r="W32" s="81"/>
      <c r="X32" s="120">
        <v>5</v>
      </c>
      <c r="Y32" s="120">
        <v>14</v>
      </c>
      <c r="Z32" s="120">
        <v>15</v>
      </c>
      <c r="AA32" s="120">
        <v>17</v>
      </c>
      <c r="AB32" s="225">
        <f>SUM(AC32:AN32)</f>
        <v>7</v>
      </c>
      <c r="AC32" s="228">
        <v>1</v>
      </c>
      <c r="AD32" s="157">
        <v>0</v>
      </c>
      <c r="AE32" s="157">
        <v>3</v>
      </c>
      <c r="AF32" s="157">
        <v>1</v>
      </c>
      <c r="AG32" s="157">
        <v>0</v>
      </c>
      <c r="AH32" s="157">
        <v>0</v>
      </c>
      <c r="AI32" s="157">
        <v>0</v>
      </c>
      <c r="AJ32" s="157">
        <v>1</v>
      </c>
      <c r="AK32" s="157">
        <v>1</v>
      </c>
      <c r="AL32" s="157">
        <v>0</v>
      </c>
      <c r="AM32" s="157">
        <v>0</v>
      </c>
      <c r="AN32" s="157">
        <v>0</v>
      </c>
    </row>
    <row r="33" spans="1:40" ht="13.5" customHeight="1" x14ac:dyDescent="0.15">
      <c r="A33" s="79">
        <v>19</v>
      </c>
      <c r="B33" s="80" t="s">
        <v>208</v>
      </c>
      <c r="C33" s="81"/>
      <c r="D33" s="120">
        <v>14</v>
      </c>
      <c r="E33" s="120">
        <v>20</v>
      </c>
      <c r="F33" s="120">
        <v>21</v>
      </c>
      <c r="G33" s="120">
        <v>18</v>
      </c>
      <c r="H33" s="226">
        <f>SUM(I33:T33)</f>
        <v>16</v>
      </c>
      <c r="I33" s="228">
        <v>0</v>
      </c>
      <c r="J33" s="157">
        <v>2</v>
      </c>
      <c r="K33" s="157">
        <v>5</v>
      </c>
      <c r="L33" s="157">
        <v>5</v>
      </c>
      <c r="M33" s="157">
        <v>0</v>
      </c>
      <c r="N33" s="157">
        <v>1</v>
      </c>
      <c r="O33" s="157">
        <v>0</v>
      </c>
      <c r="P33" s="157">
        <v>1</v>
      </c>
      <c r="Q33" s="157">
        <v>0</v>
      </c>
      <c r="R33" s="157">
        <v>0</v>
      </c>
      <c r="S33" s="157">
        <v>1</v>
      </c>
      <c r="T33" s="157">
        <v>1</v>
      </c>
      <c r="U33" s="79">
        <v>19</v>
      </c>
      <c r="V33" s="80" t="s">
        <v>208</v>
      </c>
      <c r="W33" s="81"/>
      <c r="X33" s="120">
        <v>17</v>
      </c>
      <c r="Y33" s="120">
        <v>20</v>
      </c>
      <c r="Z33" s="120">
        <v>17</v>
      </c>
      <c r="AA33" s="120">
        <v>12</v>
      </c>
      <c r="AB33" s="225">
        <f>SUM(AC33:AN33)</f>
        <v>16</v>
      </c>
      <c r="AC33" s="228">
        <v>0</v>
      </c>
      <c r="AD33" s="157">
        <v>2</v>
      </c>
      <c r="AE33" s="157">
        <v>1</v>
      </c>
      <c r="AF33" s="157">
        <v>2</v>
      </c>
      <c r="AG33" s="157">
        <v>6</v>
      </c>
      <c r="AH33" s="157">
        <v>0</v>
      </c>
      <c r="AI33" s="157">
        <v>0</v>
      </c>
      <c r="AJ33" s="157">
        <v>2</v>
      </c>
      <c r="AK33" s="157">
        <v>1</v>
      </c>
      <c r="AL33" s="157">
        <v>2</v>
      </c>
      <c r="AM33" s="157">
        <v>0</v>
      </c>
      <c r="AN33" s="157">
        <v>0</v>
      </c>
    </row>
    <row r="34" spans="1:40" ht="13.5" customHeight="1" x14ac:dyDescent="0.15">
      <c r="A34" s="79">
        <v>20</v>
      </c>
      <c r="B34" s="80" t="s">
        <v>209</v>
      </c>
      <c r="C34" s="81"/>
      <c r="D34" s="120">
        <v>28</v>
      </c>
      <c r="E34" s="120">
        <v>18</v>
      </c>
      <c r="F34" s="120">
        <v>19</v>
      </c>
      <c r="G34" s="120">
        <v>16</v>
      </c>
      <c r="H34" s="226">
        <f>SUM(I34:T34)</f>
        <v>32</v>
      </c>
      <c r="I34" s="228">
        <v>0</v>
      </c>
      <c r="J34" s="157">
        <v>0</v>
      </c>
      <c r="K34" s="157">
        <v>6</v>
      </c>
      <c r="L34" s="157">
        <v>7</v>
      </c>
      <c r="M34" s="157">
        <v>4</v>
      </c>
      <c r="N34" s="157">
        <v>1</v>
      </c>
      <c r="O34" s="157">
        <v>0</v>
      </c>
      <c r="P34" s="157">
        <v>4</v>
      </c>
      <c r="Q34" s="157">
        <v>2</v>
      </c>
      <c r="R34" s="157">
        <v>5</v>
      </c>
      <c r="S34" s="157">
        <v>3</v>
      </c>
      <c r="T34" s="157">
        <v>0</v>
      </c>
      <c r="U34" s="79">
        <v>20</v>
      </c>
      <c r="V34" s="80" t="s">
        <v>209</v>
      </c>
      <c r="W34" s="81"/>
      <c r="X34" s="120">
        <v>37</v>
      </c>
      <c r="Y34" s="120">
        <v>33</v>
      </c>
      <c r="Z34" s="120">
        <v>31</v>
      </c>
      <c r="AA34" s="120">
        <v>21</v>
      </c>
      <c r="AB34" s="225">
        <f>SUM(AC34:AN34)</f>
        <v>28</v>
      </c>
      <c r="AC34" s="228">
        <v>2</v>
      </c>
      <c r="AD34" s="157">
        <v>2</v>
      </c>
      <c r="AE34" s="157">
        <v>2</v>
      </c>
      <c r="AF34" s="157">
        <v>4</v>
      </c>
      <c r="AG34" s="157">
        <v>1</v>
      </c>
      <c r="AH34" s="157">
        <v>7</v>
      </c>
      <c r="AI34" s="157">
        <v>2</v>
      </c>
      <c r="AJ34" s="157">
        <v>1</v>
      </c>
      <c r="AK34" s="157">
        <v>2</v>
      </c>
      <c r="AL34" s="157">
        <v>4</v>
      </c>
      <c r="AM34" s="157">
        <v>1</v>
      </c>
      <c r="AN34" s="157">
        <v>0</v>
      </c>
    </row>
    <row r="35" spans="1:40" ht="6" customHeight="1" x14ac:dyDescent="0.15">
      <c r="A35" s="79"/>
      <c r="B35" s="80"/>
      <c r="C35" s="81"/>
      <c r="D35" s="120"/>
      <c r="E35" s="120"/>
      <c r="F35" s="120"/>
      <c r="G35" s="120"/>
      <c r="H35" s="226"/>
      <c r="I35" s="228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79"/>
      <c r="V35" s="80"/>
      <c r="W35" s="81"/>
      <c r="X35" s="120"/>
      <c r="Y35" s="120"/>
      <c r="Z35" s="120"/>
      <c r="AA35" s="120"/>
      <c r="AB35" s="225"/>
      <c r="AC35" s="228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</row>
    <row r="36" spans="1:40" ht="13.5" customHeight="1" x14ac:dyDescent="0.15">
      <c r="A36" s="79">
        <v>21</v>
      </c>
      <c r="B36" s="80" t="s">
        <v>210</v>
      </c>
      <c r="C36" s="81"/>
      <c r="D36" s="120">
        <v>35</v>
      </c>
      <c r="E36" s="120">
        <v>21</v>
      </c>
      <c r="F36" s="120">
        <v>30</v>
      </c>
      <c r="G36" s="120">
        <v>35</v>
      </c>
      <c r="H36" s="226">
        <f>SUM(I36:T36)</f>
        <v>28</v>
      </c>
      <c r="I36" s="228">
        <v>0</v>
      </c>
      <c r="J36" s="157">
        <v>0</v>
      </c>
      <c r="K36" s="157">
        <v>8</v>
      </c>
      <c r="L36" s="157">
        <v>7</v>
      </c>
      <c r="M36" s="157">
        <v>1</v>
      </c>
      <c r="N36" s="157">
        <v>5</v>
      </c>
      <c r="O36" s="157">
        <v>1</v>
      </c>
      <c r="P36" s="157">
        <v>1</v>
      </c>
      <c r="Q36" s="157">
        <v>0</v>
      </c>
      <c r="R36" s="157">
        <v>2</v>
      </c>
      <c r="S36" s="157">
        <v>3</v>
      </c>
      <c r="T36" s="157">
        <v>0</v>
      </c>
      <c r="U36" s="79">
        <v>21</v>
      </c>
      <c r="V36" s="80" t="s">
        <v>210</v>
      </c>
      <c r="W36" s="81"/>
      <c r="X36" s="120">
        <v>42</v>
      </c>
      <c r="Y36" s="120">
        <v>23</v>
      </c>
      <c r="Z36" s="120">
        <v>32</v>
      </c>
      <c r="AA36" s="120">
        <v>28</v>
      </c>
      <c r="AB36" s="225">
        <f>SUM(AC36:AN36)</f>
        <v>29</v>
      </c>
      <c r="AC36" s="228">
        <v>2</v>
      </c>
      <c r="AD36" s="157">
        <v>1</v>
      </c>
      <c r="AE36" s="157">
        <v>7</v>
      </c>
      <c r="AF36" s="157">
        <v>2</v>
      </c>
      <c r="AG36" s="157">
        <v>1</v>
      </c>
      <c r="AH36" s="157">
        <v>0</v>
      </c>
      <c r="AI36" s="157">
        <v>2</v>
      </c>
      <c r="AJ36" s="157">
        <v>6</v>
      </c>
      <c r="AK36" s="157">
        <v>5</v>
      </c>
      <c r="AL36" s="157">
        <v>3</v>
      </c>
      <c r="AM36" s="157">
        <v>0</v>
      </c>
      <c r="AN36" s="157">
        <v>0</v>
      </c>
    </row>
    <row r="37" spans="1:40" ht="13.5" customHeight="1" x14ac:dyDescent="0.15">
      <c r="A37" s="79">
        <v>22</v>
      </c>
      <c r="B37" s="80" t="s">
        <v>211</v>
      </c>
      <c r="C37" s="81"/>
      <c r="D37" s="120">
        <v>64</v>
      </c>
      <c r="E37" s="120">
        <v>64</v>
      </c>
      <c r="F37" s="120">
        <v>52</v>
      </c>
      <c r="G37" s="120">
        <v>60</v>
      </c>
      <c r="H37" s="226">
        <f>SUM(I37:T37)</f>
        <v>46</v>
      </c>
      <c r="I37" s="228">
        <v>3</v>
      </c>
      <c r="J37" s="157">
        <v>5</v>
      </c>
      <c r="K37" s="157">
        <v>10</v>
      </c>
      <c r="L37" s="157">
        <v>13</v>
      </c>
      <c r="M37" s="157">
        <v>3</v>
      </c>
      <c r="N37" s="157">
        <v>3</v>
      </c>
      <c r="O37" s="157">
        <v>3</v>
      </c>
      <c r="P37" s="157">
        <v>1</v>
      </c>
      <c r="Q37" s="157">
        <v>1</v>
      </c>
      <c r="R37" s="157">
        <v>1</v>
      </c>
      <c r="S37" s="157">
        <v>1</v>
      </c>
      <c r="T37" s="157">
        <v>2</v>
      </c>
      <c r="U37" s="79">
        <v>22</v>
      </c>
      <c r="V37" s="80" t="s">
        <v>211</v>
      </c>
      <c r="W37" s="81"/>
      <c r="X37" s="120">
        <v>84</v>
      </c>
      <c r="Y37" s="120">
        <v>64</v>
      </c>
      <c r="Z37" s="120">
        <v>75</v>
      </c>
      <c r="AA37" s="120">
        <v>66</v>
      </c>
      <c r="AB37" s="225">
        <f>SUM(AC37:AN37)</f>
        <v>60</v>
      </c>
      <c r="AC37" s="228">
        <v>2</v>
      </c>
      <c r="AD37" s="157">
        <v>6</v>
      </c>
      <c r="AE37" s="157">
        <v>22</v>
      </c>
      <c r="AF37" s="157">
        <v>7</v>
      </c>
      <c r="AG37" s="157">
        <v>2</v>
      </c>
      <c r="AH37" s="157">
        <v>3</v>
      </c>
      <c r="AI37" s="157">
        <v>5</v>
      </c>
      <c r="AJ37" s="157">
        <v>2</v>
      </c>
      <c r="AK37" s="157">
        <v>6</v>
      </c>
      <c r="AL37" s="157">
        <v>2</v>
      </c>
      <c r="AM37" s="157">
        <v>2</v>
      </c>
      <c r="AN37" s="157">
        <v>1</v>
      </c>
    </row>
    <row r="38" spans="1:40" ht="13.5" customHeight="1" x14ac:dyDescent="0.15">
      <c r="A38" s="79">
        <v>23</v>
      </c>
      <c r="B38" s="80" t="s">
        <v>212</v>
      </c>
      <c r="C38" s="81"/>
      <c r="D38" s="120">
        <v>251</v>
      </c>
      <c r="E38" s="120">
        <v>264</v>
      </c>
      <c r="F38" s="120">
        <v>212</v>
      </c>
      <c r="G38" s="120">
        <v>247</v>
      </c>
      <c r="H38" s="226">
        <f>SUM(I38:T38)</f>
        <v>214</v>
      </c>
      <c r="I38" s="228">
        <v>17</v>
      </c>
      <c r="J38" s="157">
        <v>18</v>
      </c>
      <c r="K38" s="157">
        <v>39</v>
      </c>
      <c r="L38" s="157">
        <v>38</v>
      </c>
      <c r="M38" s="157">
        <v>10</v>
      </c>
      <c r="N38" s="157">
        <v>9</v>
      </c>
      <c r="O38" s="157">
        <v>12</v>
      </c>
      <c r="P38" s="157">
        <v>13</v>
      </c>
      <c r="Q38" s="157">
        <v>16</v>
      </c>
      <c r="R38" s="157">
        <v>15</v>
      </c>
      <c r="S38" s="157">
        <v>16</v>
      </c>
      <c r="T38" s="157">
        <v>11</v>
      </c>
      <c r="U38" s="79">
        <v>23</v>
      </c>
      <c r="V38" s="80" t="s">
        <v>212</v>
      </c>
      <c r="W38" s="81"/>
      <c r="X38" s="120">
        <v>335</v>
      </c>
      <c r="Y38" s="120">
        <v>349</v>
      </c>
      <c r="Z38" s="120">
        <v>317</v>
      </c>
      <c r="AA38" s="120">
        <v>294</v>
      </c>
      <c r="AB38" s="225">
        <f>SUM(AC38:AN38)</f>
        <v>323</v>
      </c>
      <c r="AC38" s="228">
        <v>25</v>
      </c>
      <c r="AD38" s="157">
        <v>7</v>
      </c>
      <c r="AE38" s="157">
        <v>95</v>
      </c>
      <c r="AF38" s="157">
        <v>49</v>
      </c>
      <c r="AG38" s="157">
        <v>13</v>
      </c>
      <c r="AH38" s="157">
        <v>17</v>
      </c>
      <c r="AI38" s="157">
        <v>28</v>
      </c>
      <c r="AJ38" s="157">
        <v>25</v>
      </c>
      <c r="AK38" s="157">
        <v>12</v>
      </c>
      <c r="AL38" s="157">
        <v>24</v>
      </c>
      <c r="AM38" s="157">
        <v>13</v>
      </c>
      <c r="AN38" s="157">
        <v>15</v>
      </c>
    </row>
    <row r="39" spans="1:40" ht="13.5" customHeight="1" x14ac:dyDescent="0.15">
      <c r="A39" s="79">
        <v>24</v>
      </c>
      <c r="B39" s="80" t="s">
        <v>213</v>
      </c>
      <c r="C39" s="81"/>
      <c r="D39" s="120">
        <v>39</v>
      </c>
      <c r="E39" s="120">
        <v>36</v>
      </c>
      <c r="F39" s="120">
        <v>34</v>
      </c>
      <c r="G39" s="120">
        <v>28</v>
      </c>
      <c r="H39" s="226">
        <f>SUM(I39:T39)</f>
        <v>34</v>
      </c>
      <c r="I39" s="228">
        <v>0</v>
      </c>
      <c r="J39" s="157">
        <v>0</v>
      </c>
      <c r="K39" s="157">
        <v>5</v>
      </c>
      <c r="L39" s="157">
        <v>10</v>
      </c>
      <c r="M39" s="157">
        <v>4</v>
      </c>
      <c r="N39" s="157">
        <v>0</v>
      </c>
      <c r="O39" s="157">
        <v>1</v>
      </c>
      <c r="P39" s="157">
        <v>5</v>
      </c>
      <c r="Q39" s="157">
        <v>2</v>
      </c>
      <c r="R39" s="157">
        <v>4</v>
      </c>
      <c r="S39" s="157">
        <v>3</v>
      </c>
      <c r="T39" s="157">
        <v>0</v>
      </c>
      <c r="U39" s="79">
        <v>24</v>
      </c>
      <c r="V39" s="80" t="s">
        <v>213</v>
      </c>
      <c r="W39" s="81"/>
      <c r="X39" s="120">
        <v>52</v>
      </c>
      <c r="Y39" s="120">
        <v>59</v>
      </c>
      <c r="Z39" s="120">
        <v>51</v>
      </c>
      <c r="AA39" s="120">
        <v>40</v>
      </c>
      <c r="AB39" s="225">
        <f>SUM(AC39:AN39)</f>
        <v>48</v>
      </c>
      <c r="AC39" s="228">
        <v>4</v>
      </c>
      <c r="AD39" s="157">
        <v>3</v>
      </c>
      <c r="AE39" s="157">
        <v>8</v>
      </c>
      <c r="AF39" s="157">
        <v>4</v>
      </c>
      <c r="AG39" s="157">
        <v>4</v>
      </c>
      <c r="AH39" s="157">
        <v>1</v>
      </c>
      <c r="AI39" s="157">
        <v>2</v>
      </c>
      <c r="AJ39" s="157">
        <v>3</v>
      </c>
      <c r="AK39" s="157">
        <v>5</v>
      </c>
      <c r="AL39" s="157">
        <v>8</v>
      </c>
      <c r="AM39" s="157">
        <v>3</v>
      </c>
      <c r="AN39" s="157">
        <v>3</v>
      </c>
    </row>
    <row r="40" spans="1:40" ht="13.5" customHeight="1" x14ac:dyDescent="0.15">
      <c r="A40" s="79">
        <v>25</v>
      </c>
      <c r="B40" s="80" t="s">
        <v>214</v>
      </c>
      <c r="C40" s="81"/>
      <c r="D40" s="120">
        <v>38</v>
      </c>
      <c r="E40" s="120">
        <v>18</v>
      </c>
      <c r="F40" s="120">
        <v>35</v>
      </c>
      <c r="G40" s="120">
        <v>22</v>
      </c>
      <c r="H40" s="226">
        <f>SUM(I40:T40)</f>
        <v>37</v>
      </c>
      <c r="I40" s="228">
        <v>1</v>
      </c>
      <c r="J40" s="157">
        <v>8</v>
      </c>
      <c r="K40" s="157">
        <v>8</v>
      </c>
      <c r="L40" s="157">
        <v>7</v>
      </c>
      <c r="M40" s="157">
        <v>3</v>
      </c>
      <c r="N40" s="157">
        <v>2</v>
      </c>
      <c r="O40" s="157">
        <v>3</v>
      </c>
      <c r="P40" s="157">
        <v>1</v>
      </c>
      <c r="Q40" s="157">
        <v>2</v>
      </c>
      <c r="R40" s="157">
        <v>1</v>
      </c>
      <c r="S40" s="157">
        <v>0</v>
      </c>
      <c r="T40" s="157">
        <v>1</v>
      </c>
      <c r="U40" s="79">
        <v>25</v>
      </c>
      <c r="V40" s="80" t="s">
        <v>214</v>
      </c>
      <c r="W40" s="81"/>
      <c r="X40" s="120">
        <v>44</v>
      </c>
      <c r="Y40" s="120">
        <v>38</v>
      </c>
      <c r="Z40" s="120">
        <v>60</v>
      </c>
      <c r="AA40" s="120">
        <v>41</v>
      </c>
      <c r="AB40" s="225">
        <f>SUM(AC40:AN40)</f>
        <v>45</v>
      </c>
      <c r="AC40" s="228">
        <v>0</v>
      </c>
      <c r="AD40" s="157">
        <v>6</v>
      </c>
      <c r="AE40" s="157">
        <v>14</v>
      </c>
      <c r="AF40" s="157">
        <v>3</v>
      </c>
      <c r="AG40" s="157">
        <v>0</v>
      </c>
      <c r="AH40" s="157">
        <v>4</v>
      </c>
      <c r="AI40" s="157">
        <v>7</v>
      </c>
      <c r="AJ40" s="157">
        <v>7</v>
      </c>
      <c r="AK40" s="157">
        <v>1</v>
      </c>
      <c r="AL40" s="157">
        <v>1</v>
      </c>
      <c r="AM40" s="157">
        <v>1</v>
      </c>
      <c r="AN40" s="157">
        <v>1</v>
      </c>
    </row>
    <row r="41" spans="1:40" ht="6" customHeight="1" x14ac:dyDescent="0.15">
      <c r="A41" s="79"/>
      <c r="B41" s="80"/>
      <c r="C41" s="81"/>
      <c r="D41" s="120"/>
      <c r="E41" s="120"/>
      <c r="F41" s="120"/>
      <c r="G41" s="120"/>
      <c r="H41" s="226"/>
      <c r="I41" s="228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79"/>
      <c r="V41" s="80"/>
      <c r="W41" s="81"/>
      <c r="X41" s="120"/>
      <c r="Y41" s="120"/>
      <c r="Z41" s="120"/>
      <c r="AA41" s="120"/>
      <c r="AB41" s="225"/>
      <c r="AC41" s="228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</row>
    <row r="42" spans="1:40" ht="13.5" customHeight="1" x14ac:dyDescent="0.15">
      <c r="A42" s="79">
        <v>26</v>
      </c>
      <c r="B42" s="80" t="s">
        <v>215</v>
      </c>
      <c r="C42" s="81"/>
      <c r="D42" s="120">
        <v>93</v>
      </c>
      <c r="E42" s="120">
        <v>114</v>
      </c>
      <c r="F42" s="120">
        <v>72</v>
      </c>
      <c r="G42" s="120">
        <v>114</v>
      </c>
      <c r="H42" s="226">
        <f>SUM(I42:T42)</f>
        <v>83</v>
      </c>
      <c r="I42" s="228">
        <v>3</v>
      </c>
      <c r="J42" s="157">
        <v>9</v>
      </c>
      <c r="K42" s="157">
        <v>23</v>
      </c>
      <c r="L42" s="157">
        <v>10</v>
      </c>
      <c r="M42" s="157">
        <v>6</v>
      </c>
      <c r="N42" s="157">
        <v>7</v>
      </c>
      <c r="O42" s="157">
        <v>5</v>
      </c>
      <c r="P42" s="157">
        <v>6</v>
      </c>
      <c r="Q42" s="157">
        <v>2</v>
      </c>
      <c r="R42" s="157">
        <v>4</v>
      </c>
      <c r="S42" s="157">
        <v>3</v>
      </c>
      <c r="T42" s="157">
        <v>5</v>
      </c>
      <c r="U42" s="79">
        <v>26</v>
      </c>
      <c r="V42" s="80" t="s">
        <v>215</v>
      </c>
      <c r="W42" s="81"/>
      <c r="X42" s="120">
        <v>125</v>
      </c>
      <c r="Y42" s="120">
        <v>115</v>
      </c>
      <c r="Z42" s="120">
        <v>86</v>
      </c>
      <c r="AA42" s="120">
        <v>103</v>
      </c>
      <c r="AB42" s="225">
        <f>SUM(AC42:AN42)</f>
        <v>114</v>
      </c>
      <c r="AC42" s="228">
        <v>7</v>
      </c>
      <c r="AD42" s="157">
        <v>5</v>
      </c>
      <c r="AE42" s="157">
        <v>34</v>
      </c>
      <c r="AF42" s="157">
        <v>31</v>
      </c>
      <c r="AG42" s="157">
        <v>5</v>
      </c>
      <c r="AH42" s="157">
        <v>4</v>
      </c>
      <c r="AI42" s="157">
        <v>6</v>
      </c>
      <c r="AJ42" s="157">
        <v>4</v>
      </c>
      <c r="AK42" s="157">
        <v>5</v>
      </c>
      <c r="AL42" s="157">
        <v>4</v>
      </c>
      <c r="AM42" s="157">
        <v>2</v>
      </c>
      <c r="AN42" s="157">
        <v>7</v>
      </c>
    </row>
    <row r="43" spans="1:40" ht="13.5" customHeight="1" x14ac:dyDescent="0.15">
      <c r="A43" s="79">
        <v>27</v>
      </c>
      <c r="B43" s="80" t="s">
        <v>216</v>
      </c>
      <c r="C43" s="81"/>
      <c r="D43" s="120">
        <v>263</v>
      </c>
      <c r="E43" s="120">
        <v>303</v>
      </c>
      <c r="F43" s="120">
        <v>295</v>
      </c>
      <c r="G43" s="120">
        <v>258</v>
      </c>
      <c r="H43" s="226">
        <f>SUM(I43:T43)</f>
        <v>289</v>
      </c>
      <c r="I43" s="228">
        <v>22</v>
      </c>
      <c r="J43" s="157">
        <v>10</v>
      </c>
      <c r="K43" s="157">
        <v>47</v>
      </c>
      <c r="L43" s="157">
        <v>73</v>
      </c>
      <c r="M43" s="157">
        <v>11</v>
      </c>
      <c r="N43" s="157">
        <v>16</v>
      </c>
      <c r="O43" s="157">
        <v>19</v>
      </c>
      <c r="P43" s="157">
        <v>16</v>
      </c>
      <c r="Q43" s="157">
        <v>20</v>
      </c>
      <c r="R43" s="157">
        <v>19</v>
      </c>
      <c r="S43" s="157">
        <v>25</v>
      </c>
      <c r="T43" s="157">
        <v>11</v>
      </c>
      <c r="U43" s="79">
        <v>27</v>
      </c>
      <c r="V43" s="80" t="s">
        <v>216</v>
      </c>
      <c r="W43" s="81"/>
      <c r="X43" s="120">
        <v>356</v>
      </c>
      <c r="Y43" s="120">
        <v>360</v>
      </c>
      <c r="Z43" s="120">
        <v>381</v>
      </c>
      <c r="AA43" s="120">
        <v>405</v>
      </c>
      <c r="AB43" s="225">
        <f>SUM(AC43:AN43)</f>
        <v>331</v>
      </c>
      <c r="AC43" s="228">
        <v>23</v>
      </c>
      <c r="AD43" s="157">
        <v>34</v>
      </c>
      <c r="AE43" s="157">
        <v>94</v>
      </c>
      <c r="AF43" s="157">
        <v>45</v>
      </c>
      <c r="AG43" s="157">
        <v>14</v>
      </c>
      <c r="AH43" s="157">
        <v>18</v>
      </c>
      <c r="AI43" s="157">
        <v>18</v>
      </c>
      <c r="AJ43" s="157">
        <v>20</v>
      </c>
      <c r="AK43" s="157">
        <v>17</v>
      </c>
      <c r="AL43" s="157">
        <v>15</v>
      </c>
      <c r="AM43" s="157">
        <v>23</v>
      </c>
      <c r="AN43" s="157">
        <v>10</v>
      </c>
    </row>
    <row r="44" spans="1:40" ht="13.5" customHeight="1" x14ac:dyDescent="0.15">
      <c r="A44" s="79">
        <v>28</v>
      </c>
      <c r="B44" s="80" t="s">
        <v>217</v>
      </c>
      <c r="C44" s="81"/>
      <c r="D44" s="120">
        <v>209</v>
      </c>
      <c r="E44" s="120">
        <v>188</v>
      </c>
      <c r="F44" s="120">
        <v>190</v>
      </c>
      <c r="G44" s="120">
        <v>209</v>
      </c>
      <c r="H44" s="226">
        <f>SUM(I44:T44)</f>
        <v>186</v>
      </c>
      <c r="I44" s="228">
        <v>11</v>
      </c>
      <c r="J44" s="157">
        <v>11</v>
      </c>
      <c r="K44" s="157">
        <v>39</v>
      </c>
      <c r="L44" s="157">
        <v>39</v>
      </c>
      <c r="M44" s="157">
        <v>11</v>
      </c>
      <c r="N44" s="157">
        <v>7</v>
      </c>
      <c r="O44" s="157">
        <v>13</v>
      </c>
      <c r="P44" s="157">
        <v>5</v>
      </c>
      <c r="Q44" s="157">
        <v>14</v>
      </c>
      <c r="R44" s="157">
        <v>10</v>
      </c>
      <c r="S44" s="157">
        <v>8</v>
      </c>
      <c r="T44" s="157">
        <v>18</v>
      </c>
      <c r="U44" s="79">
        <v>28</v>
      </c>
      <c r="V44" s="80" t="s">
        <v>217</v>
      </c>
      <c r="W44" s="81"/>
      <c r="X44" s="120">
        <v>302</v>
      </c>
      <c r="Y44" s="120">
        <v>315</v>
      </c>
      <c r="Z44" s="120">
        <v>271</v>
      </c>
      <c r="AA44" s="120">
        <v>293</v>
      </c>
      <c r="AB44" s="225">
        <f>SUM(AC44:AN44)</f>
        <v>239</v>
      </c>
      <c r="AC44" s="228">
        <v>12</v>
      </c>
      <c r="AD44" s="157">
        <v>7</v>
      </c>
      <c r="AE44" s="157">
        <v>75</v>
      </c>
      <c r="AF44" s="157">
        <v>40</v>
      </c>
      <c r="AG44" s="157">
        <v>20</v>
      </c>
      <c r="AH44" s="157">
        <v>5</v>
      </c>
      <c r="AI44" s="157">
        <v>20</v>
      </c>
      <c r="AJ44" s="157">
        <v>4</v>
      </c>
      <c r="AK44" s="157">
        <v>16</v>
      </c>
      <c r="AL44" s="157">
        <v>18</v>
      </c>
      <c r="AM44" s="157">
        <v>11</v>
      </c>
      <c r="AN44" s="157">
        <v>11</v>
      </c>
    </row>
    <row r="45" spans="1:40" ht="13.5" customHeight="1" x14ac:dyDescent="0.15">
      <c r="A45" s="79">
        <v>29</v>
      </c>
      <c r="B45" s="80" t="s">
        <v>218</v>
      </c>
      <c r="C45" s="81"/>
      <c r="D45" s="120">
        <v>22</v>
      </c>
      <c r="E45" s="120">
        <v>22</v>
      </c>
      <c r="F45" s="120">
        <v>27</v>
      </c>
      <c r="G45" s="120">
        <v>14</v>
      </c>
      <c r="H45" s="226">
        <f>SUM(I45:T45)</f>
        <v>24</v>
      </c>
      <c r="I45" s="228">
        <v>1</v>
      </c>
      <c r="J45" s="157">
        <v>2</v>
      </c>
      <c r="K45" s="157">
        <v>5</v>
      </c>
      <c r="L45" s="157">
        <v>3</v>
      </c>
      <c r="M45" s="157">
        <v>1</v>
      </c>
      <c r="N45" s="157">
        <v>1</v>
      </c>
      <c r="O45" s="157">
        <v>3</v>
      </c>
      <c r="P45" s="157">
        <v>5</v>
      </c>
      <c r="Q45" s="157">
        <v>1</v>
      </c>
      <c r="R45" s="157">
        <v>2</v>
      </c>
      <c r="S45" s="157">
        <v>0</v>
      </c>
      <c r="T45" s="157">
        <v>0</v>
      </c>
      <c r="U45" s="79">
        <v>29</v>
      </c>
      <c r="V45" s="80" t="s">
        <v>218</v>
      </c>
      <c r="W45" s="81"/>
      <c r="X45" s="120">
        <v>28</v>
      </c>
      <c r="Y45" s="120">
        <v>35</v>
      </c>
      <c r="Z45" s="120">
        <v>21</v>
      </c>
      <c r="AA45" s="120">
        <v>32</v>
      </c>
      <c r="AB45" s="225">
        <f>SUM(AC45:AN45)</f>
        <v>21</v>
      </c>
      <c r="AC45" s="228">
        <v>0</v>
      </c>
      <c r="AD45" s="157">
        <v>3</v>
      </c>
      <c r="AE45" s="157">
        <v>8</v>
      </c>
      <c r="AF45" s="157">
        <v>5</v>
      </c>
      <c r="AG45" s="157">
        <v>0</v>
      </c>
      <c r="AH45" s="157">
        <v>0</v>
      </c>
      <c r="AI45" s="157">
        <v>0</v>
      </c>
      <c r="AJ45" s="157">
        <v>1</v>
      </c>
      <c r="AK45" s="157">
        <v>2</v>
      </c>
      <c r="AL45" s="157">
        <v>0</v>
      </c>
      <c r="AM45" s="157">
        <v>1</v>
      </c>
      <c r="AN45" s="157">
        <v>1</v>
      </c>
    </row>
    <row r="46" spans="1:40" ht="13.5" customHeight="1" x14ac:dyDescent="0.15">
      <c r="A46" s="79">
        <v>30</v>
      </c>
      <c r="B46" s="80" t="s">
        <v>219</v>
      </c>
      <c r="C46" s="81"/>
      <c r="D46" s="120">
        <v>14</v>
      </c>
      <c r="E46" s="120">
        <v>16</v>
      </c>
      <c r="F46" s="120">
        <v>17</v>
      </c>
      <c r="G46" s="120">
        <v>23</v>
      </c>
      <c r="H46" s="226">
        <f>SUM(I46:T46)</f>
        <v>13</v>
      </c>
      <c r="I46" s="228">
        <v>1</v>
      </c>
      <c r="J46" s="157">
        <v>0</v>
      </c>
      <c r="K46" s="157">
        <v>5</v>
      </c>
      <c r="L46" s="157">
        <v>3</v>
      </c>
      <c r="M46" s="157">
        <v>0</v>
      </c>
      <c r="N46" s="157">
        <v>1</v>
      </c>
      <c r="O46" s="157">
        <v>0</v>
      </c>
      <c r="P46" s="157">
        <v>0</v>
      </c>
      <c r="Q46" s="157">
        <v>1</v>
      </c>
      <c r="R46" s="157">
        <v>1</v>
      </c>
      <c r="S46" s="157">
        <v>0</v>
      </c>
      <c r="T46" s="157">
        <v>1</v>
      </c>
      <c r="U46" s="79">
        <v>30</v>
      </c>
      <c r="V46" s="80" t="s">
        <v>219</v>
      </c>
      <c r="W46" s="81"/>
      <c r="X46" s="120">
        <v>14</v>
      </c>
      <c r="Y46" s="120">
        <v>17</v>
      </c>
      <c r="Z46" s="120">
        <v>33</v>
      </c>
      <c r="AA46" s="120">
        <v>8</v>
      </c>
      <c r="AB46" s="225">
        <f>SUM(AC46:AN46)</f>
        <v>27</v>
      </c>
      <c r="AC46" s="228">
        <v>0</v>
      </c>
      <c r="AD46" s="157">
        <v>0</v>
      </c>
      <c r="AE46" s="157">
        <v>10</v>
      </c>
      <c r="AF46" s="157">
        <v>0</v>
      </c>
      <c r="AG46" s="157">
        <v>4</v>
      </c>
      <c r="AH46" s="157">
        <v>4</v>
      </c>
      <c r="AI46" s="157">
        <v>1</v>
      </c>
      <c r="AJ46" s="157">
        <v>0</v>
      </c>
      <c r="AK46" s="157">
        <v>2</v>
      </c>
      <c r="AL46" s="157">
        <v>1</v>
      </c>
      <c r="AM46" s="157">
        <v>1</v>
      </c>
      <c r="AN46" s="157">
        <v>4</v>
      </c>
    </row>
    <row r="47" spans="1:40" ht="6" customHeight="1" x14ac:dyDescent="0.15">
      <c r="A47" s="79"/>
      <c r="B47" s="80"/>
      <c r="C47" s="81"/>
      <c r="D47" s="120"/>
      <c r="E47" s="120"/>
      <c r="F47" s="120"/>
      <c r="G47" s="120"/>
      <c r="H47" s="226"/>
      <c r="I47" s="228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79"/>
      <c r="V47" s="80"/>
      <c r="W47" s="81"/>
      <c r="X47" s="120"/>
      <c r="Y47" s="120"/>
      <c r="Z47" s="120"/>
      <c r="AA47" s="120"/>
      <c r="AB47" s="225"/>
      <c r="AC47" s="228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</row>
    <row r="48" spans="1:40" ht="13.5" customHeight="1" x14ac:dyDescent="0.15">
      <c r="A48" s="79">
        <v>31</v>
      </c>
      <c r="B48" s="80" t="s">
        <v>220</v>
      </c>
      <c r="C48" s="81"/>
      <c r="D48" s="120">
        <v>19</v>
      </c>
      <c r="E48" s="120">
        <v>18</v>
      </c>
      <c r="F48" s="120">
        <v>16</v>
      </c>
      <c r="G48" s="120">
        <v>24</v>
      </c>
      <c r="H48" s="226">
        <f>SUM(I48:T48)</f>
        <v>16</v>
      </c>
      <c r="I48" s="228">
        <v>0</v>
      </c>
      <c r="J48" s="157">
        <v>2</v>
      </c>
      <c r="K48" s="157">
        <v>6</v>
      </c>
      <c r="L48" s="157">
        <v>3</v>
      </c>
      <c r="M48" s="157">
        <v>0</v>
      </c>
      <c r="N48" s="157">
        <v>0</v>
      </c>
      <c r="O48" s="157">
        <v>1</v>
      </c>
      <c r="P48" s="157">
        <v>2</v>
      </c>
      <c r="Q48" s="157">
        <v>0</v>
      </c>
      <c r="R48" s="157">
        <v>1</v>
      </c>
      <c r="S48" s="157">
        <v>1</v>
      </c>
      <c r="T48" s="157">
        <v>0</v>
      </c>
      <c r="U48" s="79">
        <v>31</v>
      </c>
      <c r="V48" s="80" t="s">
        <v>220</v>
      </c>
      <c r="W48" s="81"/>
      <c r="X48" s="120">
        <v>25</v>
      </c>
      <c r="Y48" s="120">
        <v>17</v>
      </c>
      <c r="Z48" s="120">
        <v>17</v>
      </c>
      <c r="AA48" s="120">
        <v>24</v>
      </c>
      <c r="AB48" s="225">
        <f>SUM(AC48:AN48)</f>
        <v>13</v>
      </c>
      <c r="AC48" s="228">
        <v>0</v>
      </c>
      <c r="AD48" s="157">
        <v>1</v>
      </c>
      <c r="AE48" s="157">
        <v>0</v>
      </c>
      <c r="AF48" s="157">
        <v>3</v>
      </c>
      <c r="AG48" s="157">
        <v>1</v>
      </c>
      <c r="AH48" s="157">
        <v>1</v>
      </c>
      <c r="AI48" s="157">
        <v>1</v>
      </c>
      <c r="AJ48" s="157">
        <v>0</v>
      </c>
      <c r="AK48" s="157">
        <v>0</v>
      </c>
      <c r="AL48" s="157">
        <v>4</v>
      </c>
      <c r="AM48" s="157">
        <v>1</v>
      </c>
      <c r="AN48" s="157">
        <v>1</v>
      </c>
    </row>
    <row r="49" spans="1:40" ht="13.5" customHeight="1" x14ac:dyDescent="0.15">
      <c r="A49" s="79">
        <v>32</v>
      </c>
      <c r="B49" s="80" t="s">
        <v>221</v>
      </c>
      <c r="C49" s="81"/>
      <c r="D49" s="120">
        <v>23</v>
      </c>
      <c r="E49" s="120">
        <v>32</v>
      </c>
      <c r="F49" s="120">
        <v>21</v>
      </c>
      <c r="G49" s="120">
        <v>17</v>
      </c>
      <c r="H49" s="226">
        <f>SUM(I49:T49)</f>
        <v>33</v>
      </c>
      <c r="I49" s="228">
        <v>2</v>
      </c>
      <c r="J49" s="157">
        <v>2</v>
      </c>
      <c r="K49" s="157">
        <v>8</v>
      </c>
      <c r="L49" s="157">
        <v>5</v>
      </c>
      <c r="M49" s="157">
        <v>1</v>
      </c>
      <c r="N49" s="157">
        <v>3</v>
      </c>
      <c r="O49" s="157">
        <v>1</v>
      </c>
      <c r="P49" s="157">
        <v>3</v>
      </c>
      <c r="Q49" s="157">
        <v>1</v>
      </c>
      <c r="R49" s="157">
        <v>2</v>
      </c>
      <c r="S49" s="157">
        <v>1</v>
      </c>
      <c r="T49" s="157">
        <v>4</v>
      </c>
      <c r="U49" s="79">
        <v>32</v>
      </c>
      <c r="V49" s="80" t="s">
        <v>221</v>
      </c>
      <c r="W49" s="81"/>
      <c r="X49" s="120">
        <v>22</v>
      </c>
      <c r="Y49" s="120">
        <v>40</v>
      </c>
      <c r="Z49" s="120">
        <v>36</v>
      </c>
      <c r="AA49" s="120">
        <v>24</v>
      </c>
      <c r="AB49" s="225">
        <f>SUM(AC49:AN49)</f>
        <v>17</v>
      </c>
      <c r="AC49" s="228">
        <v>0</v>
      </c>
      <c r="AD49" s="157">
        <v>3</v>
      </c>
      <c r="AE49" s="157">
        <v>7</v>
      </c>
      <c r="AF49" s="157">
        <v>3</v>
      </c>
      <c r="AG49" s="157">
        <v>1</v>
      </c>
      <c r="AH49" s="157">
        <v>0</v>
      </c>
      <c r="AI49" s="157">
        <v>0</v>
      </c>
      <c r="AJ49" s="157">
        <v>1</v>
      </c>
      <c r="AK49" s="157">
        <v>0</v>
      </c>
      <c r="AL49" s="157">
        <v>1</v>
      </c>
      <c r="AM49" s="157">
        <v>1</v>
      </c>
      <c r="AN49" s="157">
        <v>0</v>
      </c>
    </row>
    <row r="50" spans="1:40" ht="13.5" customHeight="1" x14ac:dyDescent="0.15">
      <c r="A50" s="79">
        <v>33</v>
      </c>
      <c r="B50" s="80" t="s">
        <v>222</v>
      </c>
      <c r="C50" s="81"/>
      <c r="D50" s="120">
        <v>68</v>
      </c>
      <c r="E50" s="120">
        <v>38</v>
      </c>
      <c r="F50" s="120">
        <v>68</v>
      </c>
      <c r="G50" s="120">
        <v>36</v>
      </c>
      <c r="H50" s="226">
        <f>SUM(I50:T50)</f>
        <v>38</v>
      </c>
      <c r="I50" s="228">
        <v>4</v>
      </c>
      <c r="J50" s="157">
        <v>1</v>
      </c>
      <c r="K50" s="157">
        <v>7</v>
      </c>
      <c r="L50" s="157">
        <v>3</v>
      </c>
      <c r="M50" s="157">
        <v>4</v>
      </c>
      <c r="N50" s="157">
        <v>0</v>
      </c>
      <c r="O50" s="157">
        <v>5</v>
      </c>
      <c r="P50" s="157">
        <v>2</v>
      </c>
      <c r="Q50" s="157">
        <v>2</v>
      </c>
      <c r="R50" s="157">
        <v>2</v>
      </c>
      <c r="S50" s="157">
        <v>4</v>
      </c>
      <c r="T50" s="157">
        <v>4</v>
      </c>
      <c r="U50" s="79">
        <v>33</v>
      </c>
      <c r="V50" s="80" t="s">
        <v>222</v>
      </c>
      <c r="W50" s="81"/>
      <c r="X50" s="120">
        <v>78</v>
      </c>
      <c r="Y50" s="120">
        <v>69</v>
      </c>
      <c r="Z50" s="120">
        <v>85</v>
      </c>
      <c r="AA50" s="120">
        <v>75</v>
      </c>
      <c r="AB50" s="225">
        <f>SUM(AC50:AN50)</f>
        <v>75</v>
      </c>
      <c r="AC50" s="228">
        <v>3</v>
      </c>
      <c r="AD50" s="157">
        <v>1</v>
      </c>
      <c r="AE50" s="157">
        <v>27</v>
      </c>
      <c r="AF50" s="157">
        <v>9</v>
      </c>
      <c r="AG50" s="157">
        <v>6</v>
      </c>
      <c r="AH50" s="157">
        <v>3</v>
      </c>
      <c r="AI50" s="157">
        <v>2</v>
      </c>
      <c r="AJ50" s="157">
        <v>6</v>
      </c>
      <c r="AK50" s="157">
        <v>8</v>
      </c>
      <c r="AL50" s="157">
        <v>6</v>
      </c>
      <c r="AM50" s="157">
        <v>2</v>
      </c>
      <c r="AN50" s="157">
        <v>2</v>
      </c>
    </row>
    <row r="51" spans="1:40" ht="13.5" customHeight="1" x14ac:dyDescent="0.15">
      <c r="A51" s="79">
        <v>34</v>
      </c>
      <c r="B51" s="80" t="s">
        <v>223</v>
      </c>
      <c r="C51" s="81"/>
      <c r="D51" s="120">
        <v>243</v>
      </c>
      <c r="E51" s="120">
        <v>203</v>
      </c>
      <c r="F51" s="120">
        <v>178</v>
      </c>
      <c r="G51" s="120">
        <v>206</v>
      </c>
      <c r="H51" s="226">
        <f>SUM(I51:T51)</f>
        <v>169</v>
      </c>
      <c r="I51" s="228">
        <v>3</v>
      </c>
      <c r="J51" s="157">
        <v>9</v>
      </c>
      <c r="K51" s="157">
        <v>52</v>
      </c>
      <c r="L51" s="157">
        <v>32</v>
      </c>
      <c r="M51" s="157">
        <v>10</v>
      </c>
      <c r="N51" s="157">
        <v>9</v>
      </c>
      <c r="O51" s="157">
        <v>5</v>
      </c>
      <c r="P51" s="157">
        <v>7</v>
      </c>
      <c r="Q51" s="157">
        <v>16</v>
      </c>
      <c r="R51" s="157">
        <v>3</v>
      </c>
      <c r="S51" s="157">
        <v>6</v>
      </c>
      <c r="T51" s="157">
        <v>17</v>
      </c>
      <c r="U51" s="79">
        <v>34</v>
      </c>
      <c r="V51" s="80" t="s">
        <v>223</v>
      </c>
      <c r="W51" s="81"/>
      <c r="X51" s="120">
        <v>250</v>
      </c>
      <c r="Y51" s="120">
        <v>272</v>
      </c>
      <c r="Z51" s="120">
        <v>223</v>
      </c>
      <c r="AA51" s="120">
        <v>231</v>
      </c>
      <c r="AB51" s="225">
        <f>SUM(AC51:AN51)</f>
        <v>202</v>
      </c>
      <c r="AC51" s="228">
        <v>12</v>
      </c>
      <c r="AD51" s="157">
        <v>13</v>
      </c>
      <c r="AE51" s="157">
        <v>74</v>
      </c>
      <c r="AF51" s="157">
        <v>29</v>
      </c>
      <c r="AG51" s="157">
        <v>16</v>
      </c>
      <c r="AH51" s="157">
        <v>9</v>
      </c>
      <c r="AI51" s="157">
        <v>8</v>
      </c>
      <c r="AJ51" s="157">
        <v>7</v>
      </c>
      <c r="AK51" s="157">
        <v>11</v>
      </c>
      <c r="AL51" s="157">
        <v>6</v>
      </c>
      <c r="AM51" s="157">
        <v>6</v>
      </c>
      <c r="AN51" s="157">
        <v>11</v>
      </c>
    </row>
    <row r="52" spans="1:40" ht="13.5" customHeight="1" x14ac:dyDescent="0.15">
      <c r="A52" s="79">
        <v>35</v>
      </c>
      <c r="B52" s="80" t="s">
        <v>224</v>
      </c>
      <c r="C52" s="81"/>
      <c r="D52" s="120">
        <v>141</v>
      </c>
      <c r="E52" s="120">
        <v>136</v>
      </c>
      <c r="F52" s="120">
        <v>126</v>
      </c>
      <c r="G52" s="120">
        <v>151</v>
      </c>
      <c r="H52" s="226">
        <f>SUM(I52:T52)</f>
        <v>106</v>
      </c>
      <c r="I52" s="228">
        <v>4</v>
      </c>
      <c r="J52" s="157">
        <v>3</v>
      </c>
      <c r="K52" s="157">
        <v>29</v>
      </c>
      <c r="L52" s="157">
        <v>24</v>
      </c>
      <c r="M52" s="157">
        <v>7</v>
      </c>
      <c r="N52" s="157">
        <v>5</v>
      </c>
      <c r="O52" s="157">
        <v>6</v>
      </c>
      <c r="P52" s="157">
        <v>4</v>
      </c>
      <c r="Q52" s="157">
        <v>7</v>
      </c>
      <c r="R52" s="157">
        <v>4</v>
      </c>
      <c r="S52" s="157">
        <v>6</v>
      </c>
      <c r="T52" s="157">
        <v>7</v>
      </c>
      <c r="U52" s="79">
        <v>35</v>
      </c>
      <c r="V52" s="80" t="s">
        <v>224</v>
      </c>
      <c r="W52" s="81"/>
      <c r="X52" s="120">
        <v>148</v>
      </c>
      <c r="Y52" s="120">
        <v>154</v>
      </c>
      <c r="Z52" s="120">
        <v>162</v>
      </c>
      <c r="AA52" s="120">
        <v>141</v>
      </c>
      <c r="AB52" s="225">
        <f>SUM(AC52:AN52)</f>
        <v>129</v>
      </c>
      <c r="AC52" s="228">
        <v>6</v>
      </c>
      <c r="AD52" s="157">
        <v>6</v>
      </c>
      <c r="AE52" s="157">
        <v>52</v>
      </c>
      <c r="AF52" s="157">
        <v>23</v>
      </c>
      <c r="AG52" s="157">
        <v>2</v>
      </c>
      <c r="AH52" s="157">
        <v>8</v>
      </c>
      <c r="AI52" s="157">
        <v>12</v>
      </c>
      <c r="AJ52" s="157">
        <v>5</v>
      </c>
      <c r="AK52" s="157">
        <v>4</v>
      </c>
      <c r="AL52" s="157">
        <v>3</v>
      </c>
      <c r="AM52" s="157">
        <v>2</v>
      </c>
      <c r="AN52" s="157">
        <v>6</v>
      </c>
    </row>
    <row r="53" spans="1:40" ht="6" customHeight="1" x14ac:dyDescent="0.15">
      <c r="A53" s="79"/>
      <c r="B53" s="80"/>
      <c r="C53" s="81"/>
      <c r="D53" s="120"/>
      <c r="E53" s="120"/>
      <c r="F53" s="120"/>
      <c r="G53" s="120"/>
      <c r="H53" s="226"/>
      <c r="I53" s="228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79"/>
      <c r="V53" s="80"/>
      <c r="W53" s="81"/>
      <c r="X53" s="120"/>
      <c r="Y53" s="120"/>
      <c r="Z53" s="120"/>
      <c r="AA53" s="120"/>
      <c r="AB53" s="225"/>
      <c r="AC53" s="228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</row>
    <row r="54" spans="1:40" ht="13.5" customHeight="1" x14ac:dyDescent="0.15">
      <c r="A54" s="79">
        <v>36</v>
      </c>
      <c r="B54" s="80" t="s">
        <v>225</v>
      </c>
      <c r="C54" s="81"/>
      <c r="D54" s="120">
        <v>10</v>
      </c>
      <c r="E54" s="120">
        <v>8</v>
      </c>
      <c r="F54" s="120">
        <v>14</v>
      </c>
      <c r="G54" s="120">
        <v>30</v>
      </c>
      <c r="H54" s="226">
        <f>SUM(I54:T54)</f>
        <v>14</v>
      </c>
      <c r="I54" s="228">
        <v>2</v>
      </c>
      <c r="J54" s="157">
        <v>0</v>
      </c>
      <c r="K54" s="157">
        <v>2</v>
      </c>
      <c r="L54" s="157">
        <v>2</v>
      </c>
      <c r="M54" s="157">
        <v>3</v>
      </c>
      <c r="N54" s="157">
        <v>1</v>
      </c>
      <c r="O54" s="157">
        <v>0</v>
      </c>
      <c r="P54" s="157">
        <v>0</v>
      </c>
      <c r="Q54" s="157">
        <v>0</v>
      </c>
      <c r="R54" s="157">
        <v>0</v>
      </c>
      <c r="S54" s="157">
        <v>1</v>
      </c>
      <c r="T54" s="157">
        <v>3</v>
      </c>
      <c r="U54" s="79">
        <v>36</v>
      </c>
      <c r="V54" s="80" t="s">
        <v>225</v>
      </c>
      <c r="W54" s="81"/>
      <c r="X54" s="120">
        <v>26</v>
      </c>
      <c r="Y54" s="120">
        <v>10</v>
      </c>
      <c r="Z54" s="120">
        <v>11</v>
      </c>
      <c r="AA54" s="120">
        <v>20</v>
      </c>
      <c r="AB54" s="225">
        <f>SUM(AC54:AN54)</f>
        <v>7</v>
      </c>
      <c r="AC54" s="228">
        <v>0</v>
      </c>
      <c r="AD54" s="157">
        <v>1</v>
      </c>
      <c r="AE54" s="157">
        <v>2</v>
      </c>
      <c r="AF54" s="157">
        <v>1</v>
      </c>
      <c r="AG54" s="157">
        <v>0</v>
      </c>
      <c r="AH54" s="157">
        <v>1</v>
      </c>
      <c r="AI54" s="157">
        <v>0</v>
      </c>
      <c r="AJ54" s="157">
        <v>0</v>
      </c>
      <c r="AK54" s="157">
        <v>1</v>
      </c>
      <c r="AL54" s="157">
        <v>0</v>
      </c>
      <c r="AM54" s="157">
        <v>1</v>
      </c>
      <c r="AN54" s="157">
        <v>0</v>
      </c>
    </row>
    <row r="55" spans="1:40" ht="13.5" customHeight="1" x14ac:dyDescent="0.15">
      <c r="A55" s="79">
        <v>37</v>
      </c>
      <c r="B55" s="80" t="s">
        <v>226</v>
      </c>
      <c r="C55" s="81"/>
      <c r="D55" s="120">
        <v>45</v>
      </c>
      <c r="E55" s="120">
        <v>29</v>
      </c>
      <c r="F55" s="120">
        <v>32</v>
      </c>
      <c r="G55" s="120">
        <v>42</v>
      </c>
      <c r="H55" s="226">
        <f>SUM(I55:T55)</f>
        <v>61</v>
      </c>
      <c r="I55" s="228">
        <v>1</v>
      </c>
      <c r="J55" s="157">
        <v>0</v>
      </c>
      <c r="K55" s="157">
        <v>20</v>
      </c>
      <c r="L55" s="157">
        <v>14</v>
      </c>
      <c r="M55" s="157">
        <v>2</v>
      </c>
      <c r="N55" s="157">
        <v>4</v>
      </c>
      <c r="O55" s="157">
        <v>3</v>
      </c>
      <c r="P55" s="157">
        <v>3</v>
      </c>
      <c r="Q55" s="157">
        <v>2</v>
      </c>
      <c r="R55" s="157">
        <v>9</v>
      </c>
      <c r="S55" s="157">
        <v>3</v>
      </c>
      <c r="T55" s="157">
        <v>0</v>
      </c>
      <c r="U55" s="79">
        <v>37</v>
      </c>
      <c r="V55" s="80" t="s">
        <v>226</v>
      </c>
      <c r="W55" s="81"/>
      <c r="X55" s="120">
        <v>39</v>
      </c>
      <c r="Y55" s="120">
        <v>38</v>
      </c>
      <c r="Z55" s="120">
        <v>33</v>
      </c>
      <c r="AA55" s="120">
        <v>46</v>
      </c>
      <c r="AB55" s="225">
        <f>SUM(AC55:AN55)</f>
        <v>46</v>
      </c>
      <c r="AC55" s="228">
        <v>1</v>
      </c>
      <c r="AD55" s="157">
        <v>0</v>
      </c>
      <c r="AE55" s="157">
        <v>9</v>
      </c>
      <c r="AF55" s="157">
        <v>14</v>
      </c>
      <c r="AG55" s="157">
        <v>3</v>
      </c>
      <c r="AH55" s="157">
        <v>2</v>
      </c>
      <c r="AI55" s="157">
        <v>5</v>
      </c>
      <c r="AJ55" s="157">
        <v>1</v>
      </c>
      <c r="AK55" s="157">
        <v>0</v>
      </c>
      <c r="AL55" s="157">
        <v>6</v>
      </c>
      <c r="AM55" s="157">
        <v>2</v>
      </c>
      <c r="AN55" s="157">
        <v>3</v>
      </c>
    </row>
    <row r="56" spans="1:40" ht="13.5" customHeight="1" x14ac:dyDescent="0.15">
      <c r="A56" s="79">
        <v>38</v>
      </c>
      <c r="B56" s="80" t="s">
        <v>227</v>
      </c>
      <c r="C56" s="81"/>
      <c r="D56" s="120">
        <v>66</v>
      </c>
      <c r="E56" s="120">
        <v>51</v>
      </c>
      <c r="F56" s="120">
        <v>48</v>
      </c>
      <c r="G56" s="120">
        <v>45</v>
      </c>
      <c r="H56" s="226">
        <f>SUM(I56:T56)</f>
        <v>33</v>
      </c>
      <c r="I56" s="228">
        <v>0</v>
      </c>
      <c r="J56" s="157">
        <v>1</v>
      </c>
      <c r="K56" s="157">
        <v>10</v>
      </c>
      <c r="L56" s="157">
        <v>4</v>
      </c>
      <c r="M56" s="157">
        <v>9</v>
      </c>
      <c r="N56" s="157">
        <v>1</v>
      </c>
      <c r="O56" s="157">
        <v>0</v>
      </c>
      <c r="P56" s="157">
        <v>1</v>
      </c>
      <c r="Q56" s="157">
        <v>2</v>
      </c>
      <c r="R56" s="157">
        <v>3</v>
      </c>
      <c r="S56" s="157">
        <v>0</v>
      </c>
      <c r="T56" s="157">
        <v>2</v>
      </c>
      <c r="U56" s="79">
        <v>38</v>
      </c>
      <c r="V56" s="80" t="s">
        <v>227</v>
      </c>
      <c r="W56" s="81"/>
      <c r="X56" s="120">
        <v>75</v>
      </c>
      <c r="Y56" s="120">
        <v>62</v>
      </c>
      <c r="Z56" s="120">
        <v>58</v>
      </c>
      <c r="AA56" s="120">
        <v>57</v>
      </c>
      <c r="AB56" s="225">
        <f>SUM(AC56:AN56)</f>
        <v>69</v>
      </c>
      <c r="AC56" s="228">
        <v>0</v>
      </c>
      <c r="AD56" s="157">
        <v>2</v>
      </c>
      <c r="AE56" s="157">
        <v>22</v>
      </c>
      <c r="AF56" s="157">
        <v>9</v>
      </c>
      <c r="AG56" s="157">
        <v>1</v>
      </c>
      <c r="AH56" s="157">
        <v>7</v>
      </c>
      <c r="AI56" s="157">
        <v>6</v>
      </c>
      <c r="AJ56" s="157">
        <v>1</v>
      </c>
      <c r="AK56" s="157">
        <v>10</v>
      </c>
      <c r="AL56" s="157">
        <v>3</v>
      </c>
      <c r="AM56" s="157">
        <v>2</v>
      </c>
      <c r="AN56" s="157">
        <v>6</v>
      </c>
    </row>
    <row r="57" spans="1:40" ht="13.5" customHeight="1" x14ac:dyDescent="0.15">
      <c r="A57" s="79">
        <v>39</v>
      </c>
      <c r="B57" s="80" t="s">
        <v>228</v>
      </c>
      <c r="C57" s="81"/>
      <c r="D57" s="120">
        <v>14</v>
      </c>
      <c r="E57" s="120">
        <v>17</v>
      </c>
      <c r="F57" s="120">
        <v>19</v>
      </c>
      <c r="G57" s="120">
        <v>16</v>
      </c>
      <c r="H57" s="226">
        <f>SUM(I57:T57)</f>
        <v>13</v>
      </c>
      <c r="I57" s="228">
        <v>0</v>
      </c>
      <c r="J57" s="157">
        <v>2</v>
      </c>
      <c r="K57" s="157">
        <v>2</v>
      </c>
      <c r="L57" s="157">
        <v>4</v>
      </c>
      <c r="M57" s="157">
        <v>1</v>
      </c>
      <c r="N57" s="157">
        <v>0</v>
      </c>
      <c r="O57" s="157">
        <v>0</v>
      </c>
      <c r="P57" s="157">
        <v>2</v>
      </c>
      <c r="Q57" s="157">
        <v>0</v>
      </c>
      <c r="R57" s="157">
        <v>2</v>
      </c>
      <c r="S57" s="157">
        <v>0</v>
      </c>
      <c r="T57" s="157">
        <v>0</v>
      </c>
      <c r="U57" s="79">
        <v>39</v>
      </c>
      <c r="V57" s="80" t="s">
        <v>228</v>
      </c>
      <c r="W57" s="81"/>
      <c r="X57" s="120">
        <v>23</v>
      </c>
      <c r="Y57" s="120">
        <v>17</v>
      </c>
      <c r="Z57" s="120">
        <v>12</v>
      </c>
      <c r="AA57" s="120">
        <v>16</v>
      </c>
      <c r="AB57" s="225">
        <f>SUM(AC57:AN57)</f>
        <v>17</v>
      </c>
      <c r="AC57" s="228">
        <v>3</v>
      </c>
      <c r="AD57" s="157">
        <v>1</v>
      </c>
      <c r="AE57" s="157">
        <v>4</v>
      </c>
      <c r="AF57" s="157">
        <v>3</v>
      </c>
      <c r="AG57" s="157">
        <v>0</v>
      </c>
      <c r="AH57" s="157">
        <v>1</v>
      </c>
      <c r="AI57" s="157">
        <v>0</v>
      </c>
      <c r="AJ57" s="157">
        <v>1</v>
      </c>
      <c r="AK57" s="157">
        <v>3</v>
      </c>
      <c r="AL57" s="157">
        <v>1</v>
      </c>
      <c r="AM57" s="157">
        <v>0</v>
      </c>
      <c r="AN57" s="157">
        <v>0</v>
      </c>
    </row>
    <row r="58" spans="1:40" ht="13.5" customHeight="1" x14ac:dyDescent="0.15">
      <c r="A58" s="79">
        <v>40</v>
      </c>
      <c r="B58" s="80" t="s">
        <v>229</v>
      </c>
      <c r="C58" s="81"/>
      <c r="D58" s="120">
        <v>1895</v>
      </c>
      <c r="E58" s="120">
        <v>1776</v>
      </c>
      <c r="F58" s="120">
        <v>1664</v>
      </c>
      <c r="G58" s="120">
        <v>1777</v>
      </c>
      <c r="H58" s="226">
        <f>SUM(I58:T58)</f>
        <v>1713</v>
      </c>
      <c r="I58" s="228">
        <v>90</v>
      </c>
      <c r="J58" s="157">
        <v>91</v>
      </c>
      <c r="K58" s="157">
        <v>339</v>
      </c>
      <c r="L58" s="157">
        <v>317</v>
      </c>
      <c r="M58" s="157">
        <v>105</v>
      </c>
      <c r="N58" s="157">
        <v>104</v>
      </c>
      <c r="O58" s="157">
        <v>137</v>
      </c>
      <c r="P58" s="157">
        <v>109</v>
      </c>
      <c r="Q58" s="157">
        <v>120</v>
      </c>
      <c r="R58" s="157">
        <v>121</v>
      </c>
      <c r="S58" s="157">
        <v>77</v>
      </c>
      <c r="T58" s="157">
        <v>103</v>
      </c>
      <c r="U58" s="79">
        <v>40</v>
      </c>
      <c r="V58" s="80" t="s">
        <v>229</v>
      </c>
      <c r="W58" s="81"/>
      <c r="X58" s="120">
        <v>2864</v>
      </c>
      <c r="Y58" s="120">
        <v>2864</v>
      </c>
      <c r="Z58" s="120">
        <v>2948</v>
      </c>
      <c r="AA58" s="120">
        <v>2775</v>
      </c>
      <c r="AB58" s="225">
        <f>SUM(AC58:AN58)</f>
        <v>2645</v>
      </c>
      <c r="AC58" s="228">
        <v>139</v>
      </c>
      <c r="AD58" s="157">
        <v>174</v>
      </c>
      <c r="AE58" s="157">
        <v>792</v>
      </c>
      <c r="AF58" s="157">
        <v>495</v>
      </c>
      <c r="AG58" s="157">
        <v>129</v>
      </c>
      <c r="AH58" s="157">
        <v>141</v>
      </c>
      <c r="AI58" s="157">
        <v>159</v>
      </c>
      <c r="AJ58" s="157">
        <v>146</v>
      </c>
      <c r="AK58" s="157">
        <v>152</v>
      </c>
      <c r="AL58" s="157">
        <v>109</v>
      </c>
      <c r="AM58" s="157">
        <v>88</v>
      </c>
      <c r="AN58" s="157">
        <v>121</v>
      </c>
    </row>
    <row r="59" spans="1:40" ht="6" customHeight="1" x14ac:dyDescent="0.15">
      <c r="A59" s="79"/>
      <c r="B59" s="80"/>
      <c r="C59" s="81"/>
      <c r="D59" s="120"/>
      <c r="E59" s="120"/>
      <c r="F59" s="120"/>
      <c r="G59" s="120"/>
      <c r="H59" s="226"/>
      <c r="I59" s="228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79"/>
      <c r="V59" s="80"/>
      <c r="W59" s="81"/>
      <c r="X59" s="120"/>
      <c r="Y59" s="120"/>
      <c r="Z59" s="120"/>
      <c r="AA59" s="120"/>
      <c r="AB59" s="225"/>
      <c r="AC59" s="228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</row>
    <row r="60" spans="1:40" ht="13.5" customHeight="1" x14ac:dyDescent="0.15">
      <c r="A60" s="79">
        <v>41</v>
      </c>
      <c r="B60" s="80" t="s">
        <v>230</v>
      </c>
      <c r="C60" s="81"/>
      <c r="D60" s="120">
        <v>352</v>
      </c>
      <c r="E60" s="120">
        <v>335</v>
      </c>
      <c r="F60" s="120">
        <v>309</v>
      </c>
      <c r="G60" s="120">
        <v>297</v>
      </c>
      <c r="H60" s="226">
        <f>SUM(I60:T60)</f>
        <v>352</v>
      </c>
      <c r="I60" s="228">
        <v>14</v>
      </c>
      <c r="J60" s="157">
        <v>29</v>
      </c>
      <c r="K60" s="157">
        <v>74</v>
      </c>
      <c r="L60" s="157">
        <v>82</v>
      </c>
      <c r="M60" s="157">
        <v>34</v>
      </c>
      <c r="N60" s="157">
        <v>9</v>
      </c>
      <c r="O60" s="157">
        <v>23</v>
      </c>
      <c r="P60" s="157">
        <v>23</v>
      </c>
      <c r="Q60" s="157">
        <v>18</v>
      </c>
      <c r="R60" s="157">
        <v>23</v>
      </c>
      <c r="S60" s="157">
        <v>11</v>
      </c>
      <c r="T60" s="157">
        <v>12</v>
      </c>
      <c r="U60" s="79">
        <v>41</v>
      </c>
      <c r="V60" s="80" t="s">
        <v>230</v>
      </c>
      <c r="W60" s="81"/>
      <c r="X60" s="120">
        <v>404</v>
      </c>
      <c r="Y60" s="120">
        <v>424</v>
      </c>
      <c r="Z60" s="120">
        <v>394</v>
      </c>
      <c r="AA60" s="120">
        <v>389</v>
      </c>
      <c r="AB60" s="225">
        <f>SUM(AC60:AN60)</f>
        <v>389</v>
      </c>
      <c r="AC60" s="228">
        <v>21</v>
      </c>
      <c r="AD60" s="157">
        <v>18</v>
      </c>
      <c r="AE60" s="157">
        <v>108</v>
      </c>
      <c r="AF60" s="157">
        <v>63</v>
      </c>
      <c r="AG60" s="157">
        <v>28</v>
      </c>
      <c r="AH60" s="157">
        <v>32</v>
      </c>
      <c r="AI60" s="157">
        <v>21</v>
      </c>
      <c r="AJ60" s="157">
        <v>13</v>
      </c>
      <c r="AK60" s="157">
        <v>18</v>
      </c>
      <c r="AL60" s="157">
        <v>27</v>
      </c>
      <c r="AM60" s="157">
        <v>23</v>
      </c>
      <c r="AN60" s="157">
        <v>17</v>
      </c>
    </row>
    <row r="61" spans="1:40" ht="13.5" customHeight="1" x14ac:dyDescent="0.15">
      <c r="A61" s="79">
        <v>43</v>
      </c>
      <c r="B61" s="80" t="s">
        <v>231</v>
      </c>
      <c r="C61" s="81"/>
      <c r="D61" s="120">
        <v>397</v>
      </c>
      <c r="E61" s="120">
        <v>379</v>
      </c>
      <c r="F61" s="120">
        <v>330</v>
      </c>
      <c r="G61" s="120">
        <v>400</v>
      </c>
      <c r="H61" s="226">
        <f>SUM(I61:T61)</f>
        <v>368</v>
      </c>
      <c r="I61" s="228">
        <v>15</v>
      </c>
      <c r="J61" s="157">
        <v>17</v>
      </c>
      <c r="K61" s="157">
        <v>85</v>
      </c>
      <c r="L61" s="157">
        <v>88</v>
      </c>
      <c r="M61" s="157">
        <v>30</v>
      </c>
      <c r="N61" s="157">
        <v>14</v>
      </c>
      <c r="O61" s="157">
        <v>22</v>
      </c>
      <c r="P61" s="157">
        <v>25</v>
      </c>
      <c r="Q61" s="157">
        <v>19</v>
      </c>
      <c r="R61" s="157">
        <v>20</v>
      </c>
      <c r="S61" s="157">
        <v>22</v>
      </c>
      <c r="T61" s="157">
        <v>11</v>
      </c>
      <c r="U61" s="79">
        <v>43</v>
      </c>
      <c r="V61" s="80" t="s">
        <v>231</v>
      </c>
      <c r="W61" s="81"/>
      <c r="X61" s="120">
        <v>407</v>
      </c>
      <c r="Y61" s="120">
        <v>429</v>
      </c>
      <c r="Z61" s="120">
        <v>408</v>
      </c>
      <c r="AA61" s="120">
        <v>395</v>
      </c>
      <c r="AB61" s="225">
        <f>SUM(AC61:AN61)</f>
        <v>488</v>
      </c>
      <c r="AC61" s="228">
        <v>12</v>
      </c>
      <c r="AD61" s="157">
        <v>27</v>
      </c>
      <c r="AE61" s="157">
        <v>129</v>
      </c>
      <c r="AF61" s="157">
        <v>111</v>
      </c>
      <c r="AG61" s="157">
        <v>26</v>
      </c>
      <c r="AH61" s="157">
        <v>26</v>
      </c>
      <c r="AI61" s="157">
        <v>23</v>
      </c>
      <c r="AJ61" s="157">
        <v>34</v>
      </c>
      <c r="AK61" s="157">
        <v>15</v>
      </c>
      <c r="AL61" s="157">
        <v>25</v>
      </c>
      <c r="AM61" s="157">
        <v>31</v>
      </c>
      <c r="AN61" s="157">
        <v>29</v>
      </c>
    </row>
    <row r="62" spans="1:40" ht="13.5" customHeight="1" x14ac:dyDescent="0.15">
      <c r="A62" s="79">
        <v>44</v>
      </c>
      <c r="B62" s="80" t="s">
        <v>232</v>
      </c>
      <c r="C62" s="81"/>
      <c r="D62" s="120">
        <v>243</v>
      </c>
      <c r="E62" s="120">
        <v>172</v>
      </c>
      <c r="F62" s="120">
        <v>195</v>
      </c>
      <c r="G62" s="120">
        <v>208</v>
      </c>
      <c r="H62" s="226">
        <f>SUM(I62:T62)</f>
        <v>217</v>
      </c>
      <c r="I62" s="228">
        <v>14</v>
      </c>
      <c r="J62" s="157">
        <v>8</v>
      </c>
      <c r="K62" s="157">
        <v>50</v>
      </c>
      <c r="L62" s="157">
        <v>56</v>
      </c>
      <c r="M62" s="157">
        <v>16</v>
      </c>
      <c r="N62" s="157">
        <v>4</v>
      </c>
      <c r="O62" s="157">
        <v>13</v>
      </c>
      <c r="P62" s="157">
        <v>16</v>
      </c>
      <c r="Q62" s="157">
        <v>21</v>
      </c>
      <c r="R62" s="157">
        <v>11</v>
      </c>
      <c r="S62" s="157">
        <v>4</v>
      </c>
      <c r="T62" s="157">
        <v>4</v>
      </c>
      <c r="U62" s="79">
        <v>44</v>
      </c>
      <c r="V62" s="80" t="s">
        <v>232</v>
      </c>
      <c r="W62" s="81"/>
      <c r="X62" s="120">
        <v>250</v>
      </c>
      <c r="Y62" s="120">
        <v>249</v>
      </c>
      <c r="Z62" s="120">
        <v>232</v>
      </c>
      <c r="AA62" s="120">
        <v>253</v>
      </c>
      <c r="AB62" s="225">
        <f>SUM(AC62:AN62)</f>
        <v>218</v>
      </c>
      <c r="AC62" s="228">
        <v>8</v>
      </c>
      <c r="AD62" s="157">
        <v>15</v>
      </c>
      <c r="AE62" s="157">
        <v>59</v>
      </c>
      <c r="AF62" s="157">
        <v>46</v>
      </c>
      <c r="AG62" s="157">
        <v>22</v>
      </c>
      <c r="AH62" s="157">
        <v>9</v>
      </c>
      <c r="AI62" s="157">
        <v>13</v>
      </c>
      <c r="AJ62" s="157">
        <v>14</v>
      </c>
      <c r="AK62" s="157">
        <v>11</v>
      </c>
      <c r="AL62" s="157">
        <v>9</v>
      </c>
      <c r="AM62" s="157">
        <v>2</v>
      </c>
      <c r="AN62" s="157">
        <v>10</v>
      </c>
    </row>
    <row r="63" spans="1:40" ht="13.5" customHeight="1" x14ac:dyDescent="0.15">
      <c r="A63" s="79">
        <v>45</v>
      </c>
      <c r="B63" s="80" t="s">
        <v>233</v>
      </c>
      <c r="C63" s="81"/>
      <c r="D63" s="120">
        <v>147</v>
      </c>
      <c r="E63" s="120">
        <v>161</v>
      </c>
      <c r="F63" s="120">
        <v>157</v>
      </c>
      <c r="G63" s="120">
        <v>144</v>
      </c>
      <c r="H63" s="226">
        <f>SUM(I63:T63)</f>
        <v>159</v>
      </c>
      <c r="I63" s="228">
        <v>5</v>
      </c>
      <c r="J63" s="157">
        <v>5</v>
      </c>
      <c r="K63" s="157">
        <v>41</v>
      </c>
      <c r="L63" s="157">
        <v>46</v>
      </c>
      <c r="M63" s="157">
        <v>8</v>
      </c>
      <c r="N63" s="157">
        <v>6</v>
      </c>
      <c r="O63" s="157">
        <v>13</v>
      </c>
      <c r="P63" s="157">
        <v>12</v>
      </c>
      <c r="Q63" s="157">
        <v>4</v>
      </c>
      <c r="R63" s="157">
        <v>10</v>
      </c>
      <c r="S63" s="157">
        <v>5</v>
      </c>
      <c r="T63" s="157">
        <v>4</v>
      </c>
      <c r="U63" s="79">
        <v>45</v>
      </c>
      <c r="V63" s="80" t="s">
        <v>233</v>
      </c>
      <c r="W63" s="81"/>
      <c r="X63" s="120">
        <v>155</v>
      </c>
      <c r="Y63" s="120">
        <v>131</v>
      </c>
      <c r="Z63" s="120">
        <v>126</v>
      </c>
      <c r="AA63" s="120">
        <v>156</v>
      </c>
      <c r="AB63" s="225">
        <f>SUM(AC63:AN63)</f>
        <v>162</v>
      </c>
      <c r="AC63" s="228">
        <v>2</v>
      </c>
      <c r="AD63" s="157">
        <v>17</v>
      </c>
      <c r="AE63" s="157">
        <v>45</v>
      </c>
      <c r="AF63" s="157">
        <v>36</v>
      </c>
      <c r="AG63" s="157">
        <v>10</v>
      </c>
      <c r="AH63" s="157">
        <v>6</v>
      </c>
      <c r="AI63" s="157">
        <v>8</v>
      </c>
      <c r="AJ63" s="157">
        <v>8</v>
      </c>
      <c r="AK63" s="157">
        <v>9</v>
      </c>
      <c r="AL63" s="157">
        <v>10</v>
      </c>
      <c r="AM63" s="157">
        <v>5</v>
      </c>
      <c r="AN63" s="157">
        <v>6</v>
      </c>
    </row>
    <row r="64" spans="1:40" ht="13.5" customHeight="1" x14ac:dyDescent="0.15">
      <c r="A64" s="79">
        <v>46</v>
      </c>
      <c r="B64" s="80" t="s">
        <v>234</v>
      </c>
      <c r="C64" s="81"/>
      <c r="D64" s="120">
        <v>247</v>
      </c>
      <c r="E64" s="120">
        <v>258</v>
      </c>
      <c r="F64" s="120">
        <v>196</v>
      </c>
      <c r="G64" s="120">
        <v>230</v>
      </c>
      <c r="H64" s="226">
        <f>SUM(I64:T64)</f>
        <v>219</v>
      </c>
      <c r="I64" s="228">
        <v>4</v>
      </c>
      <c r="J64" s="157">
        <v>12</v>
      </c>
      <c r="K64" s="157">
        <v>53</v>
      </c>
      <c r="L64" s="157">
        <v>58</v>
      </c>
      <c r="M64" s="157">
        <v>17</v>
      </c>
      <c r="N64" s="157">
        <v>9</v>
      </c>
      <c r="O64" s="157">
        <v>16</v>
      </c>
      <c r="P64" s="157">
        <v>9</v>
      </c>
      <c r="Q64" s="157">
        <v>16</v>
      </c>
      <c r="R64" s="157">
        <v>9</v>
      </c>
      <c r="S64" s="157">
        <v>8</v>
      </c>
      <c r="T64" s="157">
        <v>8</v>
      </c>
      <c r="U64" s="79">
        <v>46</v>
      </c>
      <c r="V64" s="80" t="s">
        <v>234</v>
      </c>
      <c r="W64" s="81"/>
      <c r="X64" s="120">
        <v>261</v>
      </c>
      <c r="Y64" s="120">
        <v>265</v>
      </c>
      <c r="Z64" s="120">
        <v>232</v>
      </c>
      <c r="AA64" s="120">
        <v>268</v>
      </c>
      <c r="AB64" s="225">
        <f>SUM(AC64:AN64)</f>
        <v>246</v>
      </c>
      <c r="AC64" s="228">
        <v>5</v>
      </c>
      <c r="AD64" s="157">
        <v>18</v>
      </c>
      <c r="AE64" s="157">
        <v>80</v>
      </c>
      <c r="AF64" s="157">
        <v>53</v>
      </c>
      <c r="AG64" s="157">
        <v>15</v>
      </c>
      <c r="AH64" s="157">
        <v>5</v>
      </c>
      <c r="AI64" s="157">
        <v>16</v>
      </c>
      <c r="AJ64" s="157">
        <v>12</v>
      </c>
      <c r="AK64" s="157">
        <v>9</v>
      </c>
      <c r="AL64" s="157">
        <v>13</v>
      </c>
      <c r="AM64" s="157">
        <v>12</v>
      </c>
      <c r="AN64" s="157">
        <v>8</v>
      </c>
    </row>
    <row r="65" spans="1:40" ht="6" customHeight="1" x14ac:dyDescent="0.15">
      <c r="A65" s="79"/>
      <c r="B65" s="80"/>
      <c r="C65" s="81"/>
      <c r="D65" s="120"/>
      <c r="E65" s="120"/>
      <c r="F65" s="120"/>
      <c r="G65" s="120"/>
      <c r="H65" s="226"/>
      <c r="I65" s="228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79"/>
      <c r="V65" s="80"/>
      <c r="W65" s="81"/>
      <c r="X65" s="120"/>
      <c r="Y65" s="120"/>
      <c r="Z65" s="120"/>
      <c r="AA65" s="120"/>
      <c r="AB65" s="225"/>
      <c r="AC65" s="228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</row>
    <row r="66" spans="1:40" ht="13.5" customHeight="1" x14ac:dyDescent="0.15">
      <c r="A66" s="79">
        <v>47</v>
      </c>
      <c r="B66" s="80" t="s">
        <v>235</v>
      </c>
      <c r="C66" s="81"/>
      <c r="D66" s="120">
        <v>127</v>
      </c>
      <c r="E66" s="120">
        <v>131</v>
      </c>
      <c r="F66" s="120">
        <v>142</v>
      </c>
      <c r="G66" s="120">
        <v>129</v>
      </c>
      <c r="H66" s="226">
        <f>SUM(I66:T66)</f>
        <v>159</v>
      </c>
      <c r="I66" s="228">
        <v>10</v>
      </c>
      <c r="J66" s="157">
        <v>0</v>
      </c>
      <c r="K66" s="157">
        <v>34</v>
      </c>
      <c r="L66" s="157">
        <v>45</v>
      </c>
      <c r="M66" s="157">
        <v>10</v>
      </c>
      <c r="N66" s="157">
        <v>4</v>
      </c>
      <c r="O66" s="157">
        <v>8</v>
      </c>
      <c r="P66" s="157">
        <v>16</v>
      </c>
      <c r="Q66" s="157">
        <v>7</v>
      </c>
      <c r="R66" s="157">
        <v>15</v>
      </c>
      <c r="S66" s="157">
        <v>4</v>
      </c>
      <c r="T66" s="157">
        <v>6</v>
      </c>
      <c r="U66" s="79">
        <v>47</v>
      </c>
      <c r="V66" s="80" t="s">
        <v>235</v>
      </c>
      <c r="W66" s="81"/>
      <c r="X66" s="120">
        <v>132</v>
      </c>
      <c r="Y66" s="120">
        <v>129</v>
      </c>
      <c r="Z66" s="120">
        <v>127</v>
      </c>
      <c r="AA66" s="120">
        <v>136</v>
      </c>
      <c r="AB66" s="225">
        <f>SUM(AC66:AN66)</f>
        <v>110</v>
      </c>
      <c r="AC66" s="228">
        <v>7</v>
      </c>
      <c r="AD66" s="157">
        <v>7</v>
      </c>
      <c r="AE66" s="157">
        <v>23</v>
      </c>
      <c r="AF66" s="157">
        <v>23</v>
      </c>
      <c r="AG66" s="157">
        <v>5</v>
      </c>
      <c r="AH66" s="157">
        <v>6</v>
      </c>
      <c r="AI66" s="157">
        <v>5</v>
      </c>
      <c r="AJ66" s="157">
        <v>7</v>
      </c>
      <c r="AK66" s="157">
        <v>9</v>
      </c>
      <c r="AL66" s="157">
        <v>14</v>
      </c>
      <c r="AM66" s="157">
        <v>1</v>
      </c>
      <c r="AN66" s="157">
        <v>3</v>
      </c>
    </row>
    <row r="67" spans="1:40" ht="13.5" customHeight="1" x14ac:dyDescent="0.15">
      <c r="A67" s="79">
        <v>48</v>
      </c>
      <c r="B67" s="80" t="s">
        <v>236</v>
      </c>
      <c r="C67" s="81"/>
      <c r="D67" s="120">
        <v>1545</v>
      </c>
      <c r="E67" s="120">
        <v>1465</v>
      </c>
      <c r="F67" s="120">
        <v>1414</v>
      </c>
      <c r="G67" s="120">
        <v>583</v>
      </c>
      <c r="H67" s="226">
        <f>SUM(I67:T67)</f>
        <v>344</v>
      </c>
      <c r="I67" s="228">
        <v>73</v>
      </c>
      <c r="J67" s="157">
        <v>15</v>
      </c>
      <c r="K67" s="157">
        <v>36</v>
      </c>
      <c r="L67" s="157">
        <v>26</v>
      </c>
      <c r="M67" s="157">
        <v>8</v>
      </c>
      <c r="N67" s="157">
        <v>11</v>
      </c>
      <c r="O67" s="157">
        <v>31</v>
      </c>
      <c r="P67" s="157">
        <v>25</v>
      </c>
      <c r="Q67" s="157">
        <v>24</v>
      </c>
      <c r="R67" s="157">
        <v>23</v>
      </c>
      <c r="S67" s="157">
        <v>42</v>
      </c>
      <c r="T67" s="157">
        <v>30</v>
      </c>
      <c r="U67" s="79">
        <v>48</v>
      </c>
      <c r="V67" s="80" t="s">
        <v>236</v>
      </c>
      <c r="W67" s="81"/>
      <c r="X67" s="120">
        <v>1412</v>
      </c>
      <c r="Y67" s="120">
        <v>951</v>
      </c>
      <c r="Z67" s="120">
        <v>1043</v>
      </c>
      <c r="AA67" s="120">
        <v>616</v>
      </c>
      <c r="AB67" s="225">
        <f>SUM(AC67:AN67)</f>
        <v>382</v>
      </c>
      <c r="AC67" s="228">
        <v>22</v>
      </c>
      <c r="AD67" s="157">
        <v>11</v>
      </c>
      <c r="AE67" s="157">
        <v>55</v>
      </c>
      <c r="AF67" s="157">
        <v>29</v>
      </c>
      <c r="AG67" s="157">
        <v>37</v>
      </c>
      <c r="AH67" s="157">
        <v>37</v>
      </c>
      <c r="AI67" s="157">
        <v>18</v>
      </c>
      <c r="AJ67" s="157">
        <v>45</v>
      </c>
      <c r="AK67" s="157">
        <v>35</v>
      </c>
      <c r="AL67" s="157">
        <v>29</v>
      </c>
      <c r="AM67" s="157">
        <v>23</v>
      </c>
      <c r="AN67" s="157">
        <v>41</v>
      </c>
    </row>
    <row r="68" spans="1:40" ht="13.5" customHeight="1" x14ac:dyDescent="0.15">
      <c r="A68" s="79">
        <v>49</v>
      </c>
      <c r="B68" s="80" t="s">
        <v>237</v>
      </c>
      <c r="C68" s="81"/>
      <c r="D68" s="120">
        <v>134</v>
      </c>
      <c r="E68" s="120">
        <v>122</v>
      </c>
      <c r="F68" s="120">
        <v>106</v>
      </c>
      <c r="G68" s="120">
        <v>170</v>
      </c>
      <c r="H68" s="226">
        <f>SUM(I68:T68)</f>
        <v>83</v>
      </c>
      <c r="I68" s="228">
        <v>4</v>
      </c>
      <c r="J68" s="157">
        <v>9</v>
      </c>
      <c r="K68" s="157">
        <v>1</v>
      </c>
      <c r="L68" s="157">
        <v>11</v>
      </c>
      <c r="M68" s="157">
        <v>4</v>
      </c>
      <c r="N68" s="157">
        <v>8</v>
      </c>
      <c r="O68" s="157">
        <v>9</v>
      </c>
      <c r="P68" s="157">
        <v>5</v>
      </c>
      <c r="Q68" s="157">
        <v>6</v>
      </c>
      <c r="R68" s="157">
        <v>12</v>
      </c>
      <c r="S68" s="157">
        <v>7</v>
      </c>
      <c r="T68" s="157">
        <v>7</v>
      </c>
      <c r="U68" s="79">
        <v>49</v>
      </c>
      <c r="V68" s="80" t="s">
        <v>237</v>
      </c>
      <c r="W68" s="81"/>
      <c r="X68" s="120">
        <v>1650</v>
      </c>
      <c r="Y68" s="120">
        <v>810</v>
      </c>
      <c r="Z68" s="120">
        <v>471</v>
      </c>
      <c r="AA68" s="120">
        <v>259</v>
      </c>
      <c r="AB68" s="225">
        <f>SUM(AC68:AN68)</f>
        <v>194</v>
      </c>
      <c r="AC68" s="228">
        <v>23</v>
      </c>
      <c r="AD68" s="157">
        <v>17</v>
      </c>
      <c r="AE68" s="157">
        <v>25</v>
      </c>
      <c r="AF68" s="157">
        <v>14</v>
      </c>
      <c r="AG68" s="157">
        <v>12</v>
      </c>
      <c r="AH68" s="157">
        <v>20</v>
      </c>
      <c r="AI68" s="157">
        <v>19</v>
      </c>
      <c r="AJ68" s="157">
        <v>12</v>
      </c>
      <c r="AK68" s="157">
        <v>8</v>
      </c>
      <c r="AL68" s="157">
        <v>18</v>
      </c>
      <c r="AM68" s="157">
        <v>13</v>
      </c>
      <c r="AN68" s="157">
        <v>13</v>
      </c>
    </row>
    <row r="69" spans="1:40" ht="5.25" customHeight="1" thickBot="1" x14ac:dyDescent="0.2">
      <c r="A69" s="82"/>
      <c r="B69" s="83"/>
      <c r="C69" s="84"/>
      <c r="D69" s="83"/>
      <c r="E69" s="83" t="s">
        <v>1144</v>
      </c>
      <c r="F69" s="83"/>
      <c r="G69" s="83"/>
      <c r="H69" s="83"/>
      <c r="I69" s="83"/>
      <c r="J69" s="83"/>
      <c r="K69" s="350"/>
      <c r="L69" s="83"/>
      <c r="M69" s="83"/>
      <c r="N69" s="83"/>
      <c r="O69" s="83"/>
      <c r="P69" s="83"/>
      <c r="Q69" s="83"/>
      <c r="R69" s="83"/>
      <c r="S69" s="83"/>
      <c r="T69" s="156"/>
      <c r="U69" s="82"/>
      <c r="V69" s="83"/>
      <c r="W69" s="84"/>
      <c r="X69" s="83"/>
      <c r="Y69" s="83" t="s">
        <v>1144</v>
      </c>
      <c r="Z69" s="83"/>
      <c r="AA69" s="83"/>
      <c r="AB69" s="83"/>
      <c r="AC69" s="83"/>
      <c r="AD69" s="83"/>
      <c r="AE69" s="350"/>
      <c r="AF69" s="83"/>
      <c r="AG69" s="83"/>
      <c r="AH69" s="83"/>
      <c r="AI69" s="83"/>
      <c r="AJ69" s="83"/>
      <c r="AK69" s="83"/>
      <c r="AL69" s="83"/>
      <c r="AM69" s="83"/>
      <c r="AN69" s="156"/>
    </row>
    <row r="70" spans="1:40" ht="13.5" customHeight="1" x14ac:dyDescent="0.15">
      <c r="A70" s="234" t="s">
        <v>1176</v>
      </c>
      <c r="B70" s="181"/>
      <c r="C70" s="181"/>
      <c r="D70" s="181"/>
      <c r="E70" s="181"/>
      <c r="F70" s="181"/>
      <c r="G70" s="181"/>
      <c r="H70" s="181"/>
      <c r="I70" s="243"/>
      <c r="J70" s="243"/>
      <c r="K70" s="351"/>
      <c r="L70" s="243"/>
      <c r="M70" s="243"/>
      <c r="N70" s="243"/>
      <c r="O70" s="243"/>
      <c r="P70" s="243"/>
      <c r="Q70" s="243"/>
      <c r="R70" s="243"/>
      <c r="S70" s="243"/>
      <c r="T70" s="243"/>
      <c r="U70" s="234" t="s">
        <v>1176</v>
      </c>
      <c r="V70" s="181"/>
      <c r="W70" s="181"/>
      <c r="X70" s="181"/>
      <c r="Y70" s="181"/>
      <c r="Z70" s="181"/>
      <c r="AA70" s="181"/>
      <c r="AB70" s="181"/>
      <c r="AC70" s="181"/>
      <c r="AD70" s="181"/>
    </row>
    <row r="71" spans="1:40" x14ac:dyDescent="0.15">
      <c r="A71" s="26"/>
      <c r="U71" s="26"/>
    </row>
    <row r="72" spans="1:40" x14ac:dyDescent="0.15">
      <c r="A72" s="26"/>
      <c r="U72" s="26"/>
    </row>
    <row r="73" spans="1:40" x14ac:dyDescent="0.15">
      <c r="A73" s="26"/>
      <c r="U73" s="26"/>
    </row>
  </sheetData>
  <mergeCells count="26">
    <mergeCell ref="A1:T1"/>
    <mergeCell ref="U1:AN1"/>
    <mergeCell ref="A3:T3"/>
    <mergeCell ref="U3:AN3"/>
    <mergeCell ref="A5:J5"/>
    <mergeCell ref="K5:T5"/>
    <mergeCell ref="U5:AD5"/>
    <mergeCell ref="AE5:AN5"/>
    <mergeCell ref="A6:J6"/>
    <mergeCell ref="U6:AD6"/>
    <mergeCell ref="A7:C8"/>
    <mergeCell ref="D7:D8"/>
    <mergeCell ref="E7:E8"/>
    <mergeCell ref="F7:F8"/>
    <mergeCell ref="G7:G8"/>
    <mergeCell ref="H7:H8"/>
    <mergeCell ref="Z7:Z8"/>
    <mergeCell ref="AA7:AA8"/>
    <mergeCell ref="AB7:AB8"/>
    <mergeCell ref="I7:T7"/>
    <mergeCell ref="AC7:AN7"/>
    <mergeCell ref="A10:C10"/>
    <mergeCell ref="U10:W10"/>
    <mergeCell ref="U7:W8"/>
    <mergeCell ref="X7:X8"/>
    <mergeCell ref="Y7:Y8"/>
  </mergeCells>
  <phoneticPr fontId="2"/>
  <pageMargins left="0.59055118110236227" right="0.59055118110236227" top="0.39370078740157483" bottom="0.35433070866141736" header="0.31496062992125984" footer="0.27559055118110237"/>
  <pageSetup paperSize="9" scale="96" fitToWidth="2" orientation="portrait" r:id="rId1"/>
  <headerFooter alignWithMargins="0"/>
  <ignoredErrors>
    <ignoredError sqref="H12:H16 H18:H22 H39:H64 H66:H68 H24:H38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showGridLines="0" zoomScaleNormal="100" workbookViewId="0">
      <selection activeCell="C39" sqref="C39"/>
    </sheetView>
  </sheetViews>
  <sheetFormatPr defaultRowHeight="13.5" x14ac:dyDescent="0.15"/>
  <cols>
    <col min="1" max="1" width="6.375" style="210" customWidth="1"/>
    <col min="2" max="2" width="5.625" style="210" customWidth="1"/>
    <col min="3" max="4" width="5" style="210" customWidth="1"/>
    <col min="5" max="5" width="6.375" style="210" customWidth="1"/>
    <col min="6" max="6" width="5.625" style="210" customWidth="1"/>
    <col min="7" max="8" width="5" style="210" customWidth="1"/>
    <col min="9" max="9" width="2.5" style="210" customWidth="1"/>
    <col min="10" max="10" width="6.375" style="210" customWidth="1"/>
    <col min="11" max="11" width="5.625" style="210" customWidth="1"/>
    <col min="12" max="13" width="5" style="210" customWidth="1"/>
    <col min="14" max="14" width="6.375" style="210" customWidth="1"/>
    <col min="15" max="15" width="5.625" style="210" customWidth="1"/>
    <col min="16" max="17" width="5" style="210" customWidth="1"/>
    <col min="18" max="18" width="6.375" style="210" customWidth="1"/>
    <col min="19" max="19" width="5.625" style="210" customWidth="1"/>
    <col min="20" max="21" width="5" style="210" customWidth="1"/>
    <col min="22" max="22" width="6.375" style="210" customWidth="1"/>
    <col min="23" max="23" width="5.625" style="210" customWidth="1"/>
    <col min="24" max="25" width="5" style="210" customWidth="1"/>
    <col min="26" max="26" width="2.5" style="210" customWidth="1"/>
    <col min="27" max="27" width="6.375" style="210" customWidth="1"/>
    <col min="28" max="28" width="5.625" style="210" customWidth="1"/>
    <col min="29" max="30" width="5" style="210" customWidth="1"/>
    <col min="31" max="31" width="6.375" style="210" customWidth="1"/>
    <col min="32" max="32" width="5.625" style="210" customWidth="1"/>
    <col min="33" max="34" width="5" style="210" customWidth="1"/>
    <col min="35" max="16384" width="9" style="1"/>
  </cols>
  <sheetData>
    <row r="1" spans="1:34" ht="17.25" x14ac:dyDescent="0.15">
      <c r="A1" s="535" t="s">
        <v>631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7" t="s">
        <v>632</v>
      </c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7"/>
      <c r="AH1" s="537"/>
    </row>
    <row r="2" spans="1:34" ht="7.5" customHeight="1" x14ac:dyDescent="0.15"/>
    <row r="3" spans="1:34" ht="15" customHeight="1" x14ac:dyDescent="0.15">
      <c r="A3" s="470" t="s">
        <v>1180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 t="s">
        <v>1181</v>
      </c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0"/>
      <c r="AG3" s="470"/>
      <c r="AH3" s="470"/>
    </row>
    <row r="4" spans="1:34" ht="15" customHeight="1" x14ac:dyDescent="0.15">
      <c r="A4" s="554" t="s">
        <v>609</v>
      </c>
      <c r="B4" s="554"/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 t="s">
        <v>610</v>
      </c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</row>
    <row r="5" spans="1:34" ht="15" customHeight="1" x14ac:dyDescent="0.15">
      <c r="A5" s="554" t="s">
        <v>611</v>
      </c>
      <c r="B5" s="554"/>
      <c r="C5" s="554"/>
      <c r="D5" s="554"/>
      <c r="E5" s="554"/>
      <c r="F5" s="554"/>
      <c r="G5" s="554"/>
      <c r="H5" s="554"/>
      <c r="J5" s="554" t="s">
        <v>612</v>
      </c>
      <c r="K5" s="554"/>
      <c r="L5" s="554"/>
      <c r="M5" s="554"/>
      <c r="N5" s="554"/>
      <c r="O5" s="554"/>
      <c r="P5" s="554"/>
      <c r="Q5" s="554"/>
      <c r="R5" s="554" t="s">
        <v>613</v>
      </c>
      <c r="S5" s="554"/>
      <c r="T5" s="554"/>
      <c r="U5" s="554"/>
      <c r="V5" s="554"/>
      <c r="W5" s="554"/>
      <c r="X5" s="554"/>
      <c r="Y5" s="554"/>
      <c r="AA5" s="554" t="s">
        <v>614</v>
      </c>
      <c r="AB5" s="554"/>
      <c r="AC5" s="554"/>
      <c r="AD5" s="554"/>
      <c r="AE5" s="554"/>
      <c r="AF5" s="554"/>
      <c r="AG5" s="554"/>
      <c r="AH5" s="554"/>
    </row>
    <row r="6" spans="1:34" ht="11.25" customHeight="1" thickBot="1" x14ac:dyDescent="0.2">
      <c r="A6" s="456" t="s">
        <v>280</v>
      </c>
      <c r="B6" s="456"/>
      <c r="C6" s="456"/>
      <c r="D6" s="456"/>
      <c r="E6" s="456"/>
      <c r="F6" s="456"/>
      <c r="G6" s="456"/>
      <c r="H6" s="456"/>
      <c r="I6" s="555" t="s">
        <v>280</v>
      </c>
      <c r="J6" s="555"/>
      <c r="K6" s="555"/>
      <c r="L6" s="555"/>
      <c r="M6" s="555"/>
      <c r="N6" s="555"/>
      <c r="O6" s="555"/>
      <c r="P6" s="555"/>
      <c r="Q6" s="555"/>
      <c r="R6" s="456" t="s">
        <v>280</v>
      </c>
      <c r="S6" s="456"/>
      <c r="T6" s="456"/>
      <c r="U6" s="456"/>
      <c r="V6" s="456"/>
      <c r="W6" s="456"/>
      <c r="X6" s="456"/>
      <c r="Y6" s="456"/>
      <c r="Z6" s="555" t="s">
        <v>280</v>
      </c>
      <c r="AA6" s="555"/>
      <c r="AB6" s="555"/>
      <c r="AC6" s="555"/>
      <c r="AD6" s="555"/>
      <c r="AE6" s="555"/>
      <c r="AF6" s="555"/>
      <c r="AG6" s="555"/>
      <c r="AH6" s="555"/>
    </row>
    <row r="7" spans="1:34" ht="15" customHeight="1" x14ac:dyDescent="0.15">
      <c r="A7" s="213" t="s">
        <v>418</v>
      </c>
      <c r="B7" s="213" t="s">
        <v>7</v>
      </c>
      <c r="C7" s="213" t="s">
        <v>120</v>
      </c>
      <c r="D7" s="213" t="s">
        <v>121</v>
      </c>
      <c r="E7" s="213" t="s">
        <v>418</v>
      </c>
      <c r="F7" s="213" t="s">
        <v>7</v>
      </c>
      <c r="G7" s="213" t="s">
        <v>120</v>
      </c>
      <c r="H7" s="212" t="s">
        <v>121</v>
      </c>
      <c r="I7" s="219"/>
      <c r="J7" s="213" t="s">
        <v>418</v>
      </c>
      <c r="K7" s="213" t="s">
        <v>7</v>
      </c>
      <c r="L7" s="213" t="s">
        <v>120</v>
      </c>
      <c r="M7" s="213" t="s">
        <v>121</v>
      </c>
      <c r="N7" s="213" t="s">
        <v>418</v>
      </c>
      <c r="O7" s="213" t="s">
        <v>7</v>
      </c>
      <c r="P7" s="213" t="s">
        <v>120</v>
      </c>
      <c r="Q7" s="212" t="s">
        <v>121</v>
      </c>
      <c r="R7" s="213" t="s">
        <v>418</v>
      </c>
      <c r="S7" s="213" t="s">
        <v>7</v>
      </c>
      <c r="T7" s="213" t="s">
        <v>120</v>
      </c>
      <c r="U7" s="213" t="s">
        <v>121</v>
      </c>
      <c r="V7" s="213" t="s">
        <v>418</v>
      </c>
      <c r="W7" s="213" t="s">
        <v>7</v>
      </c>
      <c r="X7" s="213" t="s">
        <v>120</v>
      </c>
      <c r="Y7" s="212" t="s">
        <v>121</v>
      </c>
      <c r="Z7" s="219"/>
      <c r="AA7" s="213" t="s">
        <v>418</v>
      </c>
      <c r="AB7" s="213" t="s">
        <v>7</v>
      </c>
      <c r="AC7" s="213" t="s">
        <v>120</v>
      </c>
      <c r="AD7" s="213" t="s">
        <v>121</v>
      </c>
      <c r="AE7" s="213" t="s">
        <v>418</v>
      </c>
      <c r="AF7" s="213" t="s">
        <v>7</v>
      </c>
      <c r="AG7" s="213" t="s">
        <v>120</v>
      </c>
      <c r="AH7" s="212" t="s">
        <v>121</v>
      </c>
    </row>
    <row r="8" spans="1:34" ht="7.5" customHeight="1" x14ac:dyDescent="0.15">
      <c r="A8" s="30"/>
      <c r="B8" s="11"/>
      <c r="C8" s="11"/>
      <c r="D8" s="31"/>
      <c r="E8" s="30"/>
      <c r="F8" s="11"/>
      <c r="G8" s="11"/>
      <c r="H8" s="11"/>
      <c r="J8" s="30"/>
      <c r="K8" s="11"/>
      <c r="L8" s="11"/>
      <c r="M8" s="31"/>
      <c r="N8" s="30"/>
      <c r="O8" s="11"/>
      <c r="P8" s="11"/>
      <c r="Q8" s="11"/>
      <c r="R8" s="30"/>
      <c r="S8" s="11"/>
      <c r="T8" s="11"/>
      <c r="U8" s="31"/>
      <c r="V8" s="30"/>
      <c r="W8" s="11"/>
      <c r="X8" s="11"/>
      <c r="Y8" s="11"/>
      <c r="AA8" s="30"/>
      <c r="AB8" s="11"/>
      <c r="AC8" s="11"/>
      <c r="AD8" s="31"/>
      <c r="AE8" s="30"/>
      <c r="AF8" s="11"/>
      <c r="AG8" s="11"/>
      <c r="AH8" s="11"/>
    </row>
    <row r="9" spans="1:34" ht="22.5" customHeight="1" x14ac:dyDescent="0.15">
      <c r="A9" s="229" t="s">
        <v>615</v>
      </c>
      <c r="B9" s="260">
        <v>4483</v>
      </c>
      <c r="C9" s="122">
        <v>2298</v>
      </c>
      <c r="D9" s="179">
        <v>2185</v>
      </c>
      <c r="E9" s="22"/>
      <c r="F9" s="11"/>
      <c r="G9" s="11"/>
      <c r="H9" s="11"/>
      <c r="J9" s="229" t="s">
        <v>616</v>
      </c>
      <c r="K9" s="120">
        <v>6715</v>
      </c>
      <c r="L9" s="120">
        <v>3813</v>
      </c>
      <c r="M9" s="121">
        <v>2902</v>
      </c>
      <c r="N9" s="32"/>
      <c r="O9" s="90"/>
      <c r="P9" s="90"/>
      <c r="Q9" s="90"/>
      <c r="R9" s="229" t="s">
        <v>615</v>
      </c>
      <c r="S9" s="120">
        <v>4753</v>
      </c>
      <c r="T9" s="120">
        <v>2416</v>
      </c>
      <c r="U9" s="121">
        <v>2337</v>
      </c>
      <c r="V9" s="22"/>
      <c r="W9" s="11"/>
      <c r="X9" s="11"/>
      <c r="Y9" s="11"/>
      <c r="AA9" s="229" t="s">
        <v>616</v>
      </c>
      <c r="AB9" s="120">
        <v>8927</v>
      </c>
      <c r="AC9" s="120">
        <v>4859</v>
      </c>
      <c r="AD9" s="121">
        <v>4068</v>
      </c>
      <c r="AE9" s="32"/>
      <c r="AF9" s="90"/>
      <c r="AG9" s="90"/>
      <c r="AH9" s="90"/>
    </row>
    <row r="10" spans="1:34" ht="7.5" customHeight="1" x14ac:dyDescent="0.15">
      <c r="A10" s="22"/>
      <c r="B10" s="120"/>
      <c r="C10" s="120"/>
      <c r="D10" s="121"/>
      <c r="E10" s="22"/>
      <c r="F10" s="11"/>
      <c r="G10" s="11"/>
      <c r="H10" s="11"/>
      <c r="J10" s="22"/>
      <c r="K10" s="120"/>
      <c r="L10" s="120"/>
      <c r="M10" s="121"/>
      <c r="N10" s="22"/>
      <c r="O10" s="90"/>
      <c r="P10" s="90"/>
      <c r="Q10" s="90"/>
      <c r="R10" s="22"/>
      <c r="S10" s="120"/>
      <c r="T10" s="120"/>
      <c r="U10" s="121"/>
      <c r="V10" s="22"/>
      <c r="W10" s="11"/>
      <c r="X10" s="11"/>
      <c r="Y10" s="11"/>
      <c r="AA10" s="22"/>
      <c r="AB10" s="120"/>
      <c r="AC10" s="120"/>
      <c r="AD10" s="121"/>
      <c r="AE10" s="22"/>
      <c r="AF10" s="90"/>
      <c r="AG10" s="90"/>
      <c r="AH10" s="90"/>
    </row>
    <row r="11" spans="1:34" ht="12" customHeight="1" x14ac:dyDescent="0.15">
      <c r="A11" s="22">
        <v>0</v>
      </c>
      <c r="B11" s="120">
        <v>27</v>
      </c>
      <c r="C11" s="122">
        <v>16</v>
      </c>
      <c r="D11" s="179">
        <v>11</v>
      </c>
      <c r="E11" s="32">
        <v>55</v>
      </c>
      <c r="F11" s="120">
        <v>33</v>
      </c>
      <c r="G11" s="122">
        <v>20</v>
      </c>
      <c r="H11" s="122">
        <v>13</v>
      </c>
      <c r="J11" s="22">
        <v>0</v>
      </c>
      <c r="K11" s="120">
        <v>38</v>
      </c>
      <c r="L11" s="122">
        <v>18</v>
      </c>
      <c r="M11" s="122">
        <v>20</v>
      </c>
      <c r="N11" s="32">
        <v>55</v>
      </c>
      <c r="O11" s="120">
        <v>50</v>
      </c>
      <c r="P11" s="122">
        <v>36</v>
      </c>
      <c r="Q11" s="122">
        <v>14</v>
      </c>
      <c r="R11" s="22">
        <v>0</v>
      </c>
      <c r="S11" s="120">
        <v>40</v>
      </c>
      <c r="T11" s="122">
        <v>22</v>
      </c>
      <c r="U11" s="122">
        <v>18</v>
      </c>
      <c r="V11" s="32">
        <v>55</v>
      </c>
      <c r="W11" s="120">
        <v>29</v>
      </c>
      <c r="X11" s="122">
        <v>18</v>
      </c>
      <c r="Y11" s="122">
        <v>11</v>
      </c>
      <c r="AA11" s="22">
        <v>0</v>
      </c>
      <c r="AB11" s="120">
        <v>39</v>
      </c>
      <c r="AC11" s="122">
        <v>23</v>
      </c>
      <c r="AD11" s="122">
        <v>16</v>
      </c>
      <c r="AE11" s="32">
        <v>55</v>
      </c>
      <c r="AF11" s="120">
        <v>44</v>
      </c>
      <c r="AG11" s="122">
        <v>25</v>
      </c>
      <c r="AH11" s="122">
        <v>19</v>
      </c>
    </row>
    <row r="12" spans="1:34" ht="12" customHeight="1" x14ac:dyDescent="0.15">
      <c r="A12" s="22">
        <v>1</v>
      </c>
      <c r="B12" s="120">
        <v>72</v>
      </c>
      <c r="C12" s="122">
        <v>34</v>
      </c>
      <c r="D12" s="179">
        <v>38</v>
      </c>
      <c r="E12" s="32">
        <v>56</v>
      </c>
      <c r="F12" s="120">
        <v>42</v>
      </c>
      <c r="G12" s="122">
        <v>29</v>
      </c>
      <c r="H12" s="122">
        <v>13</v>
      </c>
      <c r="J12" s="22">
        <v>1</v>
      </c>
      <c r="K12" s="120">
        <v>93</v>
      </c>
      <c r="L12" s="122">
        <v>53</v>
      </c>
      <c r="M12" s="122">
        <v>40</v>
      </c>
      <c r="N12" s="32">
        <v>56</v>
      </c>
      <c r="O12" s="120">
        <v>53</v>
      </c>
      <c r="P12" s="122">
        <v>28</v>
      </c>
      <c r="Q12" s="122">
        <v>25</v>
      </c>
      <c r="R12" s="22">
        <v>1</v>
      </c>
      <c r="S12" s="120">
        <v>92</v>
      </c>
      <c r="T12" s="122">
        <v>42</v>
      </c>
      <c r="U12" s="122">
        <v>50</v>
      </c>
      <c r="V12" s="32">
        <v>56</v>
      </c>
      <c r="W12" s="120">
        <v>27</v>
      </c>
      <c r="X12" s="122">
        <v>16</v>
      </c>
      <c r="Y12" s="122">
        <v>11</v>
      </c>
      <c r="AA12" s="22">
        <v>1</v>
      </c>
      <c r="AB12" s="120">
        <v>97</v>
      </c>
      <c r="AC12" s="122">
        <v>53</v>
      </c>
      <c r="AD12" s="122">
        <v>44</v>
      </c>
      <c r="AE12" s="32">
        <v>56</v>
      </c>
      <c r="AF12" s="120">
        <v>51</v>
      </c>
      <c r="AG12" s="122">
        <v>31</v>
      </c>
      <c r="AH12" s="122">
        <v>20</v>
      </c>
    </row>
    <row r="13" spans="1:34" ht="12" customHeight="1" x14ac:dyDescent="0.15">
      <c r="A13" s="22">
        <v>2</v>
      </c>
      <c r="B13" s="120">
        <v>77</v>
      </c>
      <c r="C13" s="122">
        <v>38</v>
      </c>
      <c r="D13" s="179">
        <v>39</v>
      </c>
      <c r="E13" s="32">
        <v>57</v>
      </c>
      <c r="F13" s="120">
        <v>30</v>
      </c>
      <c r="G13" s="122">
        <v>21</v>
      </c>
      <c r="H13" s="122">
        <v>9</v>
      </c>
      <c r="J13" s="22">
        <v>2</v>
      </c>
      <c r="K13" s="120">
        <v>68</v>
      </c>
      <c r="L13" s="122">
        <v>30</v>
      </c>
      <c r="M13" s="122">
        <v>38</v>
      </c>
      <c r="N13" s="32">
        <v>57</v>
      </c>
      <c r="O13" s="120">
        <v>50</v>
      </c>
      <c r="P13" s="122">
        <v>33</v>
      </c>
      <c r="Q13" s="122">
        <v>17</v>
      </c>
      <c r="R13" s="22">
        <v>2</v>
      </c>
      <c r="S13" s="120">
        <v>95</v>
      </c>
      <c r="T13" s="122">
        <v>52</v>
      </c>
      <c r="U13" s="122">
        <v>43</v>
      </c>
      <c r="V13" s="32">
        <v>57</v>
      </c>
      <c r="W13" s="120">
        <v>29</v>
      </c>
      <c r="X13" s="122">
        <v>15</v>
      </c>
      <c r="Y13" s="122">
        <v>14</v>
      </c>
      <c r="AA13" s="22">
        <v>2</v>
      </c>
      <c r="AB13" s="120">
        <v>85</v>
      </c>
      <c r="AC13" s="122">
        <v>40</v>
      </c>
      <c r="AD13" s="122">
        <v>45</v>
      </c>
      <c r="AE13" s="32">
        <v>57</v>
      </c>
      <c r="AF13" s="120">
        <v>45</v>
      </c>
      <c r="AG13" s="122">
        <v>38</v>
      </c>
      <c r="AH13" s="122">
        <v>7</v>
      </c>
    </row>
    <row r="14" spans="1:34" ht="12" customHeight="1" x14ac:dyDescent="0.15">
      <c r="A14" s="22">
        <v>3</v>
      </c>
      <c r="B14" s="120">
        <v>41</v>
      </c>
      <c r="C14" s="122">
        <v>25</v>
      </c>
      <c r="D14" s="179">
        <v>16</v>
      </c>
      <c r="E14" s="32">
        <v>58</v>
      </c>
      <c r="F14" s="120">
        <v>34</v>
      </c>
      <c r="G14" s="122">
        <v>25</v>
      </c>
      <c r="H14" s="122">
        <v>9</v>
      </c>
      <c r="J14" s="22">
        <v>3</v>
      </c>
      <c r="K14" s="120">
        <v>70</v>
      </c>
      <c r="L14" s="122">
        <v>37</v>
      </c>
      <c r="M14" s="122">
        <v>33</v>
      </c>
      <c r="N14" s="32">
        <v>58</v>
      </c>
      <c r="O14" s="120">
        <v>34</v>
      </c>
      <c r="P14" s="122">
        <v>28</v>
      </c>
      <c r="Q14" s="122">
        <v>6</v>
      </c>
      <c r="R14" s="22">
        <v>3</v>
      </c>
      <c r="S14" s="120">
        <v>57</v>
      </c>
      <c r="T14" s="122">
        <v>25</v>
      </c>
      <c r="U14" s="122">
        <v>32</v>
      </c>
      <c r="V14" s="32">
        <v>58</v>
      </c>
      <c r="W14" s="120">
        <v>38</v>
      </c>
      <c r="X14" s="122">
        <v>26</v>
      </c>
      <c r="Y14" s="122">
        <v>12</v>
      </c>
      <c r="AA14" s="22">
        <v>3</v>
      </c>
      <c r="AB14" s="120">
        <v>92</v>
      </c>
      <c r="AC14" s="122">
        <v>45</v>
      </c>
      <c r="AD14" s="122">
        <v>47</v>
      </c>
      <c r="AE14" s="32">
        <v>58</v>
      </c>
      <c r="AF14" s="120">
        <v>49</v>
      </c>
      <c r="AG14" s="122">
        <v>29</v>
      </c>
      <c r="AH14" s="122">
        <v>20</v>
      </c>
    </row>
    <row r="15" spans="1:34" ht="12" customHeight="1" x14ac:dyDescent="0.15">
      <c r="A15" s="23">
        <v>4</v>
      </c>
      <c r="B15" s="123">
        <v>58</v>
      </c>
      <c r="C15" s="124">
        <v>27</v>
      </c>
      <c r="D15" s="180">
        <v>31</v>
      </c>
      <c r="E15" s="33">
        <v>59</v>
      </c>
      <c r="F15" s="120">
        <v>46</v>
      </c>
      <c r="G15" s="124">
        <v>35</v>
      </c>
      <c r="H15" s="124">
        <v>11</v>
      </c>
      <c r="J15" s="23">
        <v>4</v>
      </c>
      <c r="K15" s="123">
        <v>57</v>
      </c>
      <c r="L15" s="124">
        <v>31</v>
      </c>
      <c r="M15" s="124">
        <v>26</v>
      </c>
      <c r="N15" s="33">
        <v>59</v>
      </c>
      <c r="O15" s="123">
        <v>54</v>
      </c>
      <c r="P15" s="124">
        <v>32</v>
      </c>
      <c r="Q15" s="124">
        <v>22</v>
      </c>
      <c r="R15" s="23">
        <v>4</v>
      </c>
      <c r="S15" s="120">
        <v>69</v>
      </c>
      <c r="T15" s="124">
        <v>38</v>
      </c>
      <c r="U15" s="124">
        <v>31</v>
      </c>
      <c r="V15" s="33">
        <v>59</v>
      </c>
      <c r="W15" s="120">
        <v>27</v>
      </c>
      <c r="X15" s="124">
        <v>14</v>
      </c>
      <c r="Y15" s="124">
        <v>13</v>
      </c>
      <c r="AA15" s="23">
        <v>4</v>
      </c>
      <c r="AB15" s="123">
        <v>83</v>
      </c>
      <c r="AC15" s="124">
        <v>46</v>
      </c>
      <c r="AD15" s="124">
        <v>37</v>
      </c>
      <c r="AE15" s="33">
        <v>59</v>
      </c>
      <c r="AF15" s="123">
        <v>40</v>
      </c>
      <c r="AG15" s="124">
        <v>26</v>
      </c>
      <c r="AH15" s="124">
        <v>14</v>
      </c>
    </row>
    <row r="16" spans="1:34" ht="12" customHeight="1" x14ac:dyDescent="0.15">
      <c r="A16" s="177">
        <v>5</v>
      </c>
      <c r="B16" s="120">
        <v>38</v>
      </c>
      <c r="C16" s="122">
        <v>22</v>
      </c>
      <c r="D16" s="179">
        <v>16</v>
      </c>
      <c r="E16" s="174">
        <v>60</v>
      </c>
      <c r="F16" s="172">
        <v>15</v>
      </c>
      <c r="G16" s="173">
        <v>10</v>
      </c>
      <c r="H16" s="173">
        <v>5</v>
      </c>
      <c r="J16" s="22">
        <v>5</v>
      </c>
      <c r="K16" s="120">
        <v>67</v>
      </c>
      <c r="L16" s="122">
        <v>36</v>
      </c>
      <c r="M16" s="122">
        <v>31</v>
      </c>
      <c r="N16" s="32">
        <v>60</v>
      </c>
      <c r="O16" s="120">
        <v>54</v>
      </c>
      <c r="P16" s="122">
        <v>42</v>
      </c>
      <c r="Q16" s="122">
        <v>12</v>
      </c>
      <c r="R16" s="177">
        <v>5</v>
      </c>
      <c r="S16" s="172">
        <v>45</v>
      </c>
      <c r="T16" s="173">
        <v>20</v>
      </c>
      <c r="U16" s="173">
        <v>25</v>
      </c>
      <c r="V16" s="174">
        <v>60</v>
      </c>
      <c r="W16" s="172">
        <v>26</v>
      </c>
      <c r="X16" s="173">
        <v>12</v>
      </c>
      <c r="Y16" s="173">
        <v>14</v>
      </c>
      <c r="AA16" s="22">
        <v>5</v>
      </c>
      <c r="AB16" s="120">
        <v>72</v>
      </c>
      <c r="AC16" s="122">
        <v>35</v>
      </c>
      <c r="AD16" s="122">
        <v>37</v>
      </c>
      <c r="AE16" s="32">
        <v>60</v>
      </c>
      <c r="AF16" s="120">
        <v>42</v>
      </c>
      <c r="AG16" s="122">
        <v>27</v>
      </c>
      <c r="AH16" s="122">
        <v>15</v>
      </c>
    </row>
    <row r="17" spans="1:34" ht="12" customHeight="1" x14ac:dyDescent="0.15">
      <c r="A17" s="22">
        <v>6</v>
      </c>
      <c r="B17" s="120">
        <v>38</v>
      </c>
      <c r="C17" s="122">
        <v>18</v>
      </c>
      <c r="D17" s="179">
        <v>20</v>
      </c>
      <c r="E17" s="32">
        <v>61</v>
      </c>
      <c r="F17" s="175">
        <v>21</v>
      </c>
      <c r="G17" s="176">
        <v>9</v>
      </c>
      <c r="H17" s="176">
        <v>12</v>
      </c>
      <c r="J17" s="22">
        <v>6</v>
      </c>
      <c r="K17" s="120">
        <v>45</v>
      </c>
      <c r="L17" s="122">
        <v>24</v>
      </c>
      <c r="M17" s="122">
        <v>21</v>
      </c>
      <c r="N17" s="32">
        <v>61</v>
      </c>
      <c r="O17" s="120">
        <v>42</v>
      </c>
      <c r="P17" s="122">
        <v>30</v>
      </c>
      <c r="Q17" s="122">
        <v>12</v>
      </c>
      <c r="R17" s="22">
        <v>6</v>
      </c>
      <c r="S17" s="175">
        <v>53</v>
      </c>
      <c r="T17" s="176">
        <v>27</v>
      </c>
      <c r="U17" s="176">
        <v>26</v>
      </c>
      <c r="V17" s="32">
        <v>61</v>
      </c>
      <c r="W17" s="175">
        <v>28</v>
      </c>
      <c r="X17" s="176">
        <v>14</v>
      </c>
      <c r="Y17" s="176">
        <v>14</v>
      </c>
      <c r="AA17" s="22">
        <v>6</v>
      </c>
      <c r="AB17" s="120">
        <v>60</v>
      </c>
      <c r="AC17" s="122">
        <v>38</v>
      </c>
      <c r="AD17" s="122">
        <v>22</v>
      </c>
      <c r="AE17" s="32">
        <v>61</v>
      </c>
      <c r="AF17" s="120">
        <v>44</v>
      </c>
      <c r="AG17" s="122">
        <v>31</v>
      </c>
      <c r="AH17" s="122">
        <v>13</v>
      </c>
    </row>
    <row r="18" spans="1:34" ht="12" customHeight="1" x14ac:dyDescent="0.15">
      <c r="A18" s="22">
        <v>7</v>
      </c>
      <c r="B18" s="120">
        <v>50</v>
      </c>
      <c r="C18" s="122">
        <v>30</v>
      </c>
      <c r="D18" s="179">
        <v>20</v>
      </c>
      <c r="E18" s="32">
        <v>62</v>
      </c>
      <c r="F18" s="175">
        <v>18</v>
      </c>
      <c r="G18" s="176">
        <v>10</v>
      </c>
      <c r="H18" s="176">
        <v>8</v>
      </c>
      <c r="J18" s="22">
        <v>7</v>
      </c>
      <c r="K18" s="120">
        <v>64</v>
      </c>
      <c r="L18" s="122">
        <v>32</v>
      </c>
      <c r="M18" s="122">
        <v>32</v>
      </c>
      <c r="N18" s="32">
        <v>62</v>
      </c>
      <c r="O18" s="120">
        <v>26</v>
      </c>
      <c r="P18" s="122">
        <v>15</v>
      </c>
      <c r="Q18" s="122">
        <v>11</v>
      </c>
      <c r="R18" s="22">
        <v>7</v>
      </c>
      <c r="S18" s="175">
        <v>59</v>
      </c>
      <c r="T18" s="176">
        <v>24</v>
      </c>
      <c r="U18" s="176">
        <v>35</v>
      </c>
      <c r="V18" s="32">
        <v>62</v>
      </c>
      <c r="W18" s="175">
        <v>17</v>
      </c>
      <c r="X18" s="176">
        <v>8</v>
      </c>
      <c r="Y18" s="176">
        <v>9</v>
      </c>
      <c r="AA18" s="22">
        <v>7</v>
      </c>
      <c r="AB18" s="120">
        <v>62</v>
      </c>
      <c r="AC18" s="122">
        <v>32</v>
      </c>
      <c r="AD18" s="122">
        <v>30</v>
      </c>
      <c r="AE18" s="32">
        <v>62</v>
      </c>
      <c r="AF18" s="120">
        <v>31</v>
      </c>
      <c r="AG18" s="122">
        <v>16</v>
      </c>
      <c r="AH18" s="122">
        <v>15</v>
      </c>
    </row>
    <row r="19" spans="1:34" ht="12" customHeight="1" x14ac:dyDescent="0.15">
      <c r="A19" s="22">
        <v>8</v>
      </c>
      <c r="B19" s="120">
        <v>16</v>
      </c>
      <c r="C19" s="122">
        <v>5</v>
      </c>
      <c r="D19" s="179">
        <v>11</v>
      </c>
      <c r="E19" s="32">
        <v>63</v>
      </c>
      <c r="F19" s="175">
        <v>17</v>
      </c>
      <c r="G19" s="176">
        <v>10</v>
      </c>
      <c r="H19" s="176">
        <v>7</v>
      </c>
      <c r="J19" s="22">
        <v>8</v>
      </c>
      <c r="K19" s="120">
        <v>34</v>
      </c>
      <c r="L19" s="122">
        <v>20</v>
      </c>
      <c r="M19" s="122">
        <v>14</v>
      </c>
      <c r="N19" s="32">
        <v>63</v>
      </c>
      <c r="O19" s="120">
        <v>33</v>
      </c>
      <c r="P19" s="122">
        <v>19</v>
      </c>
      <c r="Q19" s="122">
        <v>14</v>
      </c>
      <c r="R19" s="22">
        <v>8</v>
      </c>
      <c r="S19" s="175">
        <v>14</v>
      </c>
      <c r="T19" s="176">
        <v>6</v>
      </c>
      <c r="U19" s="176">
        <v>8</v>
      </c>
      <c r="V19" s="32">
        <v>63</v>
      </c>
      <c r="W19" s="175">
        <v>18</v>
      </c>
      <c r="X19" s="176">
        <v>12</v>
      </c>
      <c r="Y19" s="176">
        <v>6</v>
      </c>
      <c r="AA19" s="22">
        <v>8</v>
      </c>
      <c r="AB19" s="120">
        <v>55</v>
      </c>
      <c r="AC19" s="122">
        <v>34</v>
      </c>
      <c r="AD19" s="122">
        <v>21</v>
      </c>
      <c r="AE19" s="32">
        <v>63</v>
      </c>
      <c r="AF19" s="120">
        <v>28</v>
      </c>
      <c r="AG19" s="122">
        <v>15</v>
      </c>
      <c r="AH19" s="122">
        <v>13</v>
      </c>
    </row>
    <row r="20" spans="1:34" ht="12" customHeight="1" x14ac:dyDescent="0.15">
      <c r="A20" s="23">
        <v>9</v>
      </c>
      <c r="B20" s="123">
        <v>23</v>
      </c>
      <c r="C20" s="124">
        <v>13</v>
      </c>
      <c r="D20" s="180">
        <v>10</v>
      </c>
      <c r="E20" s="33">
        <v>64</v>
      </c>
      <c r="F20" s="123">
        <v>12</v>
      </c>
      <c r="G20" s="124">
        <v>6</v>
      </c>
      <c r="H20" s="124">
        <v>6</v>
      </c>
      <c r="J20" s="23">
        <v>9</v>
      </c>
      <c r="K20" s="123">
        <v>35</v>
      </c>
      <c r="L20" s="124">
        <v>17</v>
      </c>
      <c r="M20" s="124">
        <v>18</v>
      </c>
      <c r="N20" s="33">
        <v>64</v>
      </c>
      <c r="O20" s="123">
        <v>13</v>
      </c>
      <c r="P20" s="124">
        <v>10</v>
      </c>
      <c r="Q20" s="124">
        <v>3</v>
      </c>
      <c r="R20" s="23">
        <v>9</v>
      </c>
      <c r="S20" s="123">
        <v>29</v>
      </c>
      <c r="T20" s="124">
        <v>17</v>
      </c>
      <c r="U20" s="124">
        <v>12</v>
      </c>
      <c r="V20" s="33">
        <v>64</v>
      </c>
      <c r="W20" s="123">
        <v>19</v>
      </c>
      <c r="X20" s="124">
        <v>9</v>
      </c>
      <c r="Y20" s="124">
        <v>10</v>
      </c>
      <c r="AA20" s="23">
        <v>9</v>
      </c>
      <c r="AB20" s="123">
        <v>50</v>
      </c>
      <c r="AC20" s="124">
        <v>26</v>
      </c>
      <c r="AD20" s="124">
        <v>24</v>
      </c>
      <c r="AE20" s="33">
        <v>64</v>
      </c>
      <c r="AF20" s="123">
        <v>15</v>
      </c>
      <c r="AG20" s="124">
        <v>10</v>
      </c>
      <c r="AH20" s="124">
        <v>5</v>
      </c>
    </row>
    <row r="21" spans="1:34" ht="12" customHeight="1" x14ac:dyDescent="0.15">
      <c r="A21" s="22">
        <v>10</v>
      </c>
      <c r="B21" s="120">
        <v>20</v>
      </c>
      <c r="C21" s="122">
        <v>8</v>
      </c>
      <c r="D21" s="179">
        <v>12</v>
      </c>
      <c r="E21" s="32">
        <v>65</v>
      </c>
      <c r="F21" s="120">
        <v>22</v>
      </c>
      <c r="G21" s="122">
        <v>12</v>
      </c>
      <c r="H21" s="122">
        <v>10</v>
      </c>
      <c r="J21" s="22">
        <v>10</v>
      </c>
      <c r="K21" s="120">
        <v>37</v>
      </c>
      <c r="L21" s="122">
        <v>17</v>
      </c>
      <c r="M21" s="122">
        <v>20</v>
      </c>
      <c r="N21" s="32">
        <v>65</v>
      </c>
      <c r="O21" s="120">
        <v>21</v>
      </c>
      <c r="P21" s="122">
        <v>12</v>
      </c>
      <c r="Q21" s="122">
        <v>9</v>
      </c>
      <c r="R21" s="22">
        <v>10</v>
      </c>
      <c r="S21" s="172">
        <v>20</v>
      </c>
      <c r="T21" s="122">
        <v>8</v>
      </c>
      <c r="U21" s="122">
        <v>12</v>
      </c>
      <c r="V21" s="32">
        <v>65</v>
      </c>
      <c r="W21" s="120">
        <v>17</v>
      </c>
      <c r="X21" s="122">
        <v>8</v>
      </c>
      <c r="Y21" s="122">
        <v>9</v>
      </c>
      <c r="AA21" s="22">
        <v>10</v>
      </c>
      <c r="AB21" s="120">
        <v>40</v>
      </c>
      <c r="AC21" s="122">
        <v>20</v>
      </c>
      <c r="AD21" s="122">
        <v>20</v>
      </c>
      <c r="AE21" s="32">
        <v>65</v>
      </c>
      <c r="AF21" s="120">
        <v>24</v>
      </c>
      <c r="AG21" s="122">
        <v>8</v>
      </c>
      <c r="AH21" s="122">
        <v>16</v>
      </c>
    </row>
    <row r="22" spans="1:34" ht="12" customHeight="1" x14ac:dyDescent="0.15">
      <c r="A22" s="22">
        <v>11</v>
      </c>
      <c r="B22" s="120">
        <v>24</v>
      </c>
      <c r="C22" s="122">
        <v>9</v>
      </c>
      <c r="D22" s="179">
        <v>15</v>
      </c>
      <c r="E22" s="32">
        <v>66</v>
      </c>
      <c r="F22" s="120">
        <v>17</v>
      </c>
      <c r="G22" s="122">
        <v>12</v>
      </c>
      <c r="H22" s="122">
        <v>5</v>
      </c>
      <c r="J22" s="22">
        <v>11</v>
      </c>
      <c r="K22" s="120">
        <v>27</v>
      </c>
      <c r="L22" s="122">
        <v>13</v>
      </c>
      <c r="M22" s="122">
        <v>14</v>
      </c>
      <c r="N22" s="32">
        <v>66</v>
      </c>
      <c r="O22" s="120">
        <v>22</v>
      </c>
      <c r="P22" s="122">
        <v>14</v>
      </c>
      <c r="Q22" s="122">
        <v>8</v>
      </c>
      <c r="R22" s="22">
        <v>11</v>
      </c>
      <c r="S22" s="175">
        <v>17</v>
      </c>
      <c r="T22" s="122">
        <v>6</v>
      </c>
      <c r="U22" s="122">
        <v>11</v>
      </c>
      <c r="V22" s="32">
        <v>66</v>
      </c>
      <c r="W22" s="120">
        <v>22</v>
      </c>
      <c r="X22" s="122">
        <v>11</v>
      </c>
      <c r="Y22" s="122">
        <v>11</v>
      </c>
      <c r="AA22" s="22">
        <v>11</v>
      </c>
      <c r="AB22" s="120">
        <v>38</v>
      </c>
      <c r="AC22" s="122">
        <v>20</v>
      </c>
      <c r="AD22" s="122">
        <v>18</v>
      </c>
      <c r="AE22" s="32">
        <v>66</v>
      </c>
      <c r="AF22" s="120">
        <v>33</v>
      </c>
      <c r="AG22" s="122">
        <v>15</v>
      </c>
      <c r="AH22" s="122">
        <v>18</v>
      </c>
    </row>
    <row r="23" spans="1:34" ht="12" customHeight="1" x14ac:dyDescent="0.15">
      <c r="A23" s="22">
        <v>12</v>
      </c>
      <c r="B23" s="120">
        <v>14</v>
      </c>
      <c r="C23" s="122">
        <v>8</v>
      </c>
      <c r="D23" s="179">
        <v>6</v>
      </c>
      <c r="E23" s="32">
        <v>67</v>
      </c>
      <c r="F23" s="120">
        <v>18</v>
      </c>
      <c r="G23" s="122">
        <v>5</v>
      </c>
      <c r="H23" s="122">
        <v>13</v>
      </c>
      <c r="J23" s="22">
        <v>12</v>
      </c>
      <c r="K23" s="120">
        <v>16</v>
      </c>
      <c r="L23" s="122">
        <v>8</v>
      </c>
      <c r="M23" s="122">
        <v>8</v>
      </c>
      <c r="N23" s="32">
        <v>67</v>
      </c>
      <c r="O23" s="120">
        <v>18</v>
      </c>
      <c r="P23" s="122">
        <v>9</v>
      </c>
      <c r="Q23" s="122">
        <v>9</v>
      </c>
      <c r="R23" s="22">
        <v>12</v>
      </c>
      <c r="S23" s="175">
        <v>14</v>
      </c>
      <c r="T23" s="122">
        <v>7</v>
      </c>
      <c r="U23" s="122">
        <v>7</v>
      </c>
      <c r="V23" s="32">
        <v>67</v>
      </c>
      <c r="W23" s="120">
        <v>20</v>
      </c>
      <c r="X23" s="122">
        <v>10</v>
      </c>
      <c r="Y23" s="122">
        <v>10</v>
      </c>
      <c r="AA23" s="22">
        <v>12</v>
      </c>
      <c r="AB23" s="120">
        <v>30</v>
      </c>
      <c r="AC23" s="122">
        <v>18</v>
      </c>
      <c r="AD23" s="122">
        <v>12</v>
      </c>
      <c r="AE23" s="32">
        <v>67</v>
      </c>
      <c r="AF23" s="120">
        <v>26</v>
      </c>
      <c r="AG23" s="122">
        <v>9</v>
      </c>
      <c r="AH23" s="122">
        <v>17</v>
      </c>
    </row>
    <row r="24" spans="1:34" ht="12" customHeight="1" x14ac:dyDescent="0.15">
      <c r="A24" s="22">
        <v>13</v>
      </c>
      <c r="B24" s="120">
        <v>25</v>
      </c>
      <c r="C24" s="122">
        <v>15</v>
      </c>
      <c r="D24" s="179">
        <v>10</v>
      </c>
      <c r="E24" s="32">
        <v>68</v>
      </c>
      <c r="F24" s="120">
        <v>20</v>
      </c>
      <c r="G24" s="122">
        <v>11</v>
      </c>
      <c r="H24" s="122">
        <v>9</v>
      </c>
      <c r="J24" s="22">
        <v>13</v>
      </c>
      <c r="K24" s="120">
        <v>31</v>
      </c>
      <c r="L24" s="122">
        <v>22</v>
      </c>
      <c r="M24" s="122">
        <v>9</v>
      </c>
      <c r="N24" s="32">
        <v>68</v>
      </c>
      <c r="O24" s="120">
        <v>21</v>
      </c>
      <c r="P24" s="122">
        <v>9</v>
      </c>
      <c r="Q24" s="122">
        <v>12</v>
      </c>
      <c r="R24" s="22">
        <v>13</v>
      </c>
      <c r="S24" s="175">
        <v>18</v>
      </c>
      <c r="T24" s="122">
        <v>8</v>
      </c>
      <c r="U24" s="122">
        <v>10</v>
      </c>
      <c r="V24" s="32">
        <v>68</v>
      </c>
      <c r="W24" s="120">
        <v>7</v>
      </c>
      <c r="X24" s="122">
        <v>4</v>
      </c>
      <c r="Y24" s="122">
        <v>3</v>
      </c>
      <c r="AA24" s="22">
        <v>13</v>
      </c>
      <c r="AB24" s="120">
        <v>32</v>
      </c>
      <c r="AC24" s="122">
        <v>20</v>
      </c>
      <c r="AD24" s="122">
        <v>12</v>
      </c>
      <c r="AE24" s="32">
        <v>68</v>
      </c>
      <c r="AF24" s="120">
        <v>15</v>
      </c>
      <c r="AG24" s="122">
        <v>6</v>
      </c>
      <c r="AH24" s="122">
        <v>9</v>
      </c>
    </row>
    <row r="25" spans="1:34" ht="12" customHeight="1" x14ac:dyDescent="0.15">
      <c r="A25" s="23">
        <v>14</v>
      </c>
      <c r="B25" s="123">
        <v>11</v>
      </c>
      <c r="C25" s="124">
        <v>6</v>
      </c>
      <c r="D25" s="180">
        <v>5</v>
      </c>
      <c r="E25" s="33">
        <v>69</v>
      </c>
      <c r="F25" s="120">
        <v>12</v>
      </c>
      <c r="G25" s="124">
        <v>4</v>
      </c>
      <c r="H25" s="124">
        <v>8</v>
      </c>
      <c r="J25" s="23">
        <v>14</v>
      </c>
      <c r="K25" s="123">
        <v>15</v>
      </c>
      <c r="L25" s="124">
        <v>7</v>
      </c>
      <c r="M25" s="124">
        <v>8</v>
      </c>
      <c r="N25" s="33">
        <v>69</v>
      </c>
      <c r="O25" s="123">
        <v>20</v>
      </c>
      <c r="P25" s="124">
        <v>12</v>
      </c>
      <c r="Q25" s="124">
        <v>8</v>
      </c>
      <c r="R25" s="23">
        <v>14</v>
      </c>
      <c r="S25" s="123">
        <v>14</v>
      </c>
      <c r="T25" s="124">
        <v>7</v>
      </c>
      <c r="U25" s="124">
        <v>7</v>
      </c>
      <c r="V25" s="33">
        <v>69</v>
      </c>
      <c r="W25" s="120">
        <v>11</v>
      </c>
      <c r="X25" s="124">
        <v>6</v>
      </c>
      <c r="Y25" s="124">
        <v>5</v>
      </c>
      <c r="AA25" s="23">
        <v>14</v>
      </c>
      <c r="AB25" s="123">
        <v>25</v>
      </c>
      <c r="AC25" s="124">
        <v>8</v>
      </c>
      <c r="AD25" s="124">
        <v>17</v>
      </c>
      <c r="AE25" s="33">
        <v>69</v>
      </c>
      <c r="AF25" s="123">
        <v>11</v>
      </c>
      <c r="AG25" s="124">
        <v>5</v>
      </c>
      <c r="AH25" s="124">
        <v>6</v>
      </c>
    </row>
    <row r="26" spans="1:34" ht="12" customHeight="1" x14ac:dyDescent="0.15">
      <c r="A26" s="22">
        <v>15</v>
      </c>
      <c r="B26" s="120">
        <v>22</v>
      </c>
      <c r="C26" s="122">
        <v>14</v>
      </c>
      <c r="D26" s="179">
        <v>8</v>
      </c>
      <c r="E26" s="32">
        <v>70</v>
      </c>
      <c r="F26" s="172">
        <v>6</v>
      </c>
      <c r="G26" s="122">
        <v>3</v>
      </c>
      <c r="H26" s="122">
        <v>3</v>
      </c>
      <c r="J26" s="22">
        <v>15</v>
      </c>
      <c r="K26" s="120">
        <v>9</v>
      </c>
      <c r="L26" s="122">
        <v>5</v>
      </c>
      <c r="M26" s="122">
        <v>4</v>
      </c>
      <c r="N26" s="32">
        <v>70</v>
      </c>
      <c r="O26" s="120">
        <v>18</v>
      </c>
      <c r="P26" s="122">
        <v>9</v>
      </c>
      <c r="Q26" s="122">
        <v>9</v>
      </c>
      <c r="R26" s="22">
        <v>15</v>
      </c>
      <c r="S26" s="120">
        <v>18</v>
      </c>
      <c r="T26" s="122">
        <v>8</v>
      </c>
      <c r="U26" s="122">
        <v>10</v>
      </c>
      <c r="V26" s="32">
        <v>70</v>
      </c>
      <c r="W26" s="172">
        <v>10</v>
      </c>
      <c r="X26" s="122">
        <v>4</v>
      </c>
      <c r="Y26" s="122">
        <v>6</v>
      </c>
      <c r="AA26" s="22">
        <v>15</v>
      </c>
      <c r="AB26" s="120">
        <v>21</v>
      </c>
      <c r="AC26" s="122">
        <v>10</v>
      </c>
      <c r="AD26" s="122">
        <v>11</v>
      </c>
      <c r="AE26" s="32">
        <v>70</v>
      </c>
      <c r="AF26" s="120">
        <v>21</v>
      </c>
      <c r="AG26" s="122">
        <v>8</v>
      </c>
      <c r="AH26" s="122">
        <v>13</v>
      </c>
    </row>
    <row r="27" spans="1:34" ht="12" customHeight="1" x14ac:dyDescent="0.15">
      <c r="A27" s="22">
        <v>16</v>
      </c>
      <c r="B27" s="120">
        <v>46</v>
      </c>
      <c r="C27" s="122">
        <v>33</v>
      </c>
      <c r="D27" s="179">
        <v>13</v>
      </c>
      <c r="E27" s="32">
        <v>71</v>
      </c>
      <c r="F27" s="175">
        <v>16</v>
      </c>
      <c r="G27" s="122">
        <v>6</v>
      </c>
      <c r="H27" s="122">
        <v>10</v>
      </c>
      <c r="J27" s="22">
        <v>16</v>
      </c>
      <c r="K27" s="120">
        <v>15</v>
      </c>
      <c r="L27" s="122">
        <v>7</v>
      </c>
      <c r="M27" s="122">
        <v>8</v>
      </c>
      <c r="N27" s="32">
        <v>71</v>
      </c>
      <c r="O27" s="120">
        <v>18</v>
      </c>
      <c r="P27" s="122">
        <v>9</v>
      </c>
      <c r="Q27" s="122">
        <v>9</v>
      </c>
      <c r="R27" s="22">
        <v>16</v>
      </c>
      <c r="S27" s="120">
        <v>46</v>
      </c>
      <c r="T27" s="122">
        <v>23</v>
      </c>
      <c r="U27" s="122">
        <v>23</v>
      </c>
      <c r="V27" s="32">
        <v>71</v>
      </c>
      <c r="W27" s="175">
        <v>13</v>
      </c>
      <c r="X27" s="122">
        <v>5</v>
      </c>
      <c r="Y27" s="122">
        <v>8</v>
      </c>
      <c r="AA27" s="22">
        <v>16</v>
      </c>
      <c r="AB27" s="120">
        <v>26</v>
      </c>
      <c r="AC27" s="122">
        <v>14</v>
      </c>
      <c r="AD27" s="122">
        <v>12</v>
      </c>
      <c r="AE27" s="32">
        <v>71</v>
      </c>
      <c r="AF27" s="120">
        <v>16</v>
      </c>
      <c r="AG27" s="122">
        <v>6</v>
      </c>
      <c r="AH27" s="122">
        <v>10</v>
      </c>
    </row>
    <row r="28" spans="1:34" ht="12" customHeight="1" x14ac:dyDescent="0.15">
      <c r="A28" s="22">
        <v>17</v>
      </c>
      <c r="B28" s="120">
        <v>17</v>
      </c>
      <c r="C28" s="122">
        <v>9</v>
      </c>
      <c r="D28" s="179">
        <v>8</v>
      </c>
      <c r="E28" s="32">
        <v>72</v>
      </c>
      <c r="F28" s="175">
        <v>8</v>
      </c>
      <c r="G28" s="122">
        <v>1</v>
      </c>
      <c r="H28" s="122">
        <v>7</v>
      </c>
      <c r="J28" s="22">
        <v>17</v>
      </c>
      <c r="K28" s="120">
        <v>11</v>
      </c>
      <c r="L28" s="122">
        <v>4</v>
      </c>
      <c r="M28" s="122">
        <v>7</v>
      </c>
      <c r="N28" s="32">
        <v>72</v>
      </c>
      <c r="O28" s="120">
        <v>13</v>
      </c>
      <c r="P28" s="122">
        <v>3</v>
      </c>
      <c r="Q28" s="122">
        <v>10</v>
      </c>
      <c r="R28" s="22">
        <v>17</v>
      </c>
      <c r="S28" s="120">
        <v>11</v>
      </c>
      <c r="T28" s="122">
        <v>2</v>
      </c>
      <c r="U28" s="122">
        <v>9</v>
      </c>
      <c r="V28" s="32">
        <v>72</v>
      </c>
      <c r="W28" s="175">
        <v>22</v>
      </c>
      <c r="X28" s="122">
        <v>10</v>
      </c>
      <c r="Y28" s="122">
        <v>12</v>
      </c>
      <c r="AA28" s="22">
        <v>17</v>
      </c>
      <c r="AB28" s="120">
        <v>11</v>
      </c>
      <c r="AC28" s="122">
        <v>5</v>
      </c>
      <c r="AD28" s="122">
        <v>6</v>
      </c>
      <c r="AE28" s="32">
        <v>72</v>
      </c>
      <c r="AF28" s="120">
        <v>20</v>
      </c>
      <c r="AG28" s="122">
        <v>8</v>
      </c>
      <c r="AH28" s="122">
        <v>12</v>
      </c>
    </row>
    <row r="29" spans="1:34" ht="12" customHeight="1" x14ac:dyDescent="0.15">
      <c r="A29" s="22">
        <v>18</v>
      </c>
      <c r="B29" s="120">
        <v>54</v>
      </c>
      <c r="C29" s="122">
        <v>29</v>
      </c>
      <c r="D29" s="179">
        <v>25</v>
      </c>
      <c r="E29" s="32">
        <v>73</v>
      </c>
      <c r="F29" s="175">
        <v>16</v>
      </c>
      <c r="G29" s="122">
        <v>8</v>
      </c>
      <c r="H29" s="122">
        <v>8</v>
      </c>
      <c r="J29" s="22">
        <v>18</v>
      </c>
      <c r="K29" s="120">
        <v>66</v>
      </c>
      <c r="L29" s="122">
        <v>37</v>
      </c>
      <c r="M29" s="122">
        <v>29</v>
      </c>
      <c r="N29" s="32">
        <v>73</v>
      </c>
      <c r="O29" s="120">
        <v>12</v>
      </c>
      <c r="P29" s="122">
        <v>3</v>
      </c>
      <c r="Q29" s="122">
        <v>9</v>
      </c>
      <c r="R29" s="22">
        <v>18</v>
      </c>
      <c r="S29" s="120">
        <v>48</v>
      </c>
      <c r="T29" s="122">
        <v>22</v>
      </c>
      <c r="U29" s="122">
        <v>26</v>
      </c>
      <c r="V29" s="32">
        <v>73</v>
      </c>
      <c r="W29" s="175">
        <v>9</v>
      </c>
      <c r="X29" s="122">
        <v>5</v>
      </c>
      <c r="Y29" s="122">
        <v>4</v>
      </c>
      <c r="AA29" s="22">
        <v>18</v>
      </c>
      <c r="AB29" s="120">
        <v>179</v>
      </c>
      <c r="AC29" s="122">
        <v>99</v>
      </c>
      <c r="AD29" s="122">
        <v>80</v>
      </c>
      <c r="AE29" s="32">
        <v>73</v>
      </c>
      <c r="AF29" s="120">
        <v>15</v>
      </c>
      <c r="AG29" s="122">
        <v>9</v>
      </c>
      <c r="AH29" s="122">
        <v>6</v>
      </c>
    </row>
    <row r="30" spans="1:34" ht="12" customHeight="1" x14ac:dyDescent="0.15">
      <c r="A30" s="23">
        <v>19</v>
      </c>
      <c r="B30" s="123">
        <v>176</v>
      </c>
      <c r="C30" s="124">
        <v>94</v>
      </c>
      <c r="D30" s="180">
        <v>82</v>
      </c>
      <c r="E30" s="33">
        <v>74</v>
      </c>
      <c r="F30" s="123">
        <v>11</v>
      </c>
      <c r="G30" s="124">
        <v>6</v>
      </c>
      <c r="H30" s="124">
        <v>5</v>
      </c>
      <c r="J30" s="23">
        <v>19</v>
      </c>
      <c r="K30" s="123">
        <v>295</v>
      </c>
      <c r="L30" s="124">
        <v>181</v>
      </c>
      <c r="M30" s="124">
        <v>114</v>
      </c>
      <c r="N30" s="33">
        <v>74</v>
      </c>
      <c r="O30" s="123">
        <v>9</v>
      </c>
      <c r="P30" s="124">
        <v>6</v>
      </c>
      <c r="Q30" s="124">
        <v>3</v>
      </c>
      <c r="R30" s="23">
        <v>19</v>
      </c>
      <c r="S30" s="120">
        <v>114</v>
      </c>
      <c r="T30" s="124">
        <v>66</v>
      </c>
      <c r="U30" s="124">
        <v>48</v>
      </c>
      <c r="V30" s="33">
        <v>74</v>
      </c>
      <c r="W30" s="123">
        <v>19</v>
      </c>
      <c r="X30" s="124">
        <v>11</v>
      </c>
      <c r="Y30" s="124">
        <v>8</v>
      </c>
      <c r="AA30" s="23">
        <v>19</v>
      </c>
      <c r="AB30" s="123">
        <v>614</v>
      </c>
      <c r="AC30" s="124">
        <v>355</v>
      </c>
      <c r="AD30" s="124">
        <v>259</v>
      </c>
      <c r="AE30" s="33">
        <v>74</v>
      </c>
      <c r="AF30" s="123">
        <v>13</v>
      </c>
      <c r="AG30" s="124">
        <v>6</v>
      </c>
      <c r="AH30" s="124">
        <v>7</v>
      </c>
    </row>
    <row r="31" spans="1:34" ht="12" customHeight="1" x14ac:dyDescent="0.15">
      <c r="A31" s="177">
        <v>20</v>
      </c>
      <c r="B31" s="120">
        <v>75</v>
      </c>
      <c r="C31" s="122">
        <v>33</v>
      </c>
      <c r="D31" s="179">
        <v>42</v>
      </c>
      <c r="E31" s="174">
        <v>75</v>
      </c>
      <c r="F31" s="120">
        <v>13</v>
      </c>
      <c r="G31" s="173">
        <v>4</v>
      </c>
      <c r="H31" s="173">
        <v>9</v>
      </c>
      <c r="J31" s="22">
        <v>20</v>
      </c>
      <c r="K31" s="120">
        <v>163</v>
      </c>
      <c r="L31" s="122">
        <v>98</v>
      </c>
      <c r="M31" s="122">
        <v>65</v>
      </c>
      <c r="N31" s="32">
        <v>75</v>
      </c>
      <c r="O31" s="120">
        <v>9</v>
      </c>
      <c r="P31" s="98">
        <v>6</v>
      </c>
      <c r="Q31" s="122">
        <v>3</v>
      </c>
      <c r="R31" s="177">
        <v>20</v>
      </c>
      <c r="S31" s="172">
        <v>78</v>
      </c>
      <c r="T31" s="173">
        <v>42</v>
      </c>
      <c r="U31" s="173">
        <v>36</v>
      </c>
      <c r="V31" s="174">
        <v>75</v>
      </c>
      <c r="W31" s="120">
        <v>7</v>
      </c>
      <c r="X31" s="173">
        <v>2</v>
      </c>
      <c r="Y31" s="173">
        <v>5</v>
      </c>
      <c r="AA31" s="22">
        <v>20</v>
      </c>
      <c r="AB31" s="120">
        <v>232</v>
      </c>
      <c r="AC31" s="122">
        <v>139</v>
      </c>
      <c r="AD31" s="122">
        <v>93</v>
      </c>
      <c r="AE31" s="32">
        <v>75</v>
      </c>
      <c r="AF31" s="120">
        <v>13</v>
      </c>
      <c r="AG31" s="98">
        <v>6</v>
      </c>
      <c r="AH31" s="122">
        <v>7</v>
      </c>
    </row>
    <row r="32" spans="1:34" ht="12" customHeight="1" x14ac:dyDescent="0.15">
      <c r="A32" s="22">
        <v>21</v>
      </c>
      <c r="B32" s="120">
        <v>122</v>
      </c>
      <c r="C32" s="122">
        <v>53</v>
      </c>
      <c r="D32" s="179">
        <v>69</v>
      </c>
      <c r="E32" s="32">
        <v>76</v>
      </c>
      <c r="F32" s="120">
        <v>13</v>
      </c>
      <c r="G32" s="176">
        <v>6</v>
      </c>
      <c r="H32" s="176">
        <v>7</v>
      </c>
      <c r="J32" s="22">
        <v>21</v>
      </c>
      <c r="K32" s="120">
        <v>188</v>
      </c>
      <c r="L32" s="122">
        <v>105</v>
      </c>
      <c r="M32" s="122">
        <v>83</v>
      </c>
      <c r="N32" s="32">
        <v>76</v>
      </c>
      <c r="O32" s="120">
        <v>8</v>
      </c>
      <c r="P32" s="122">
        <v>2</v>
      </c>
      <c r="Q32" s="122">
        <v>6</v>
      </c>
      <c r="R32" s="22">
        <v>21</v>
      </c>
      <c r="S32" s="175">
        <v>82</v>
      </c>
      <c r="T32" s="176">
        <v>40</v>
      </c>
      <c r="U32" s="176">
        <v>42</v>
      </c>
      <c r="V32" s="32">
        <v>76</v>
      </c>
      <c r="W32" s="120">
        <v>8</v>
      </c>
      <c r="X32" s="176">
        <v>3</v>
      </c>
      <c r="Y32" s="176">
        <v>5</v>
      </c>
      <c r="AA32" s="22">
        <v>21</v>
      </c>
      <c r="AB32" s="120">
        <v>275</v>
      </c>
      <c r="AC32" s="122">
        <v>143</v>
      </c>
      <c r="AD32" s="122">
        <v>132</v>
      </c>
      <c r="AE32" s="32">
        <v>76</v>
      </c>
      <c r="AF32" s="120">
        <v>9</v>
      </c>
      <c r="AG32" s="122">
        <v>2</v>
      </c>
      <c r="AH32" s="122">
        <v>7</v>
      </c>
    </row>
    <row r="33" spans="1:34" ht="12" customHeight="1" x14ac:dyDescent="0.15">
      <c r="A33" s="22">
        <v>22</v>
      </c>
      <c r="B33" s="120">
        <v>132</v>
      </c>
      <c r="C33" s="122">
        <v>62</v>
      </c>
      <c r="D33" s="179">
        <v>70</v>
      </c>
      <c r="E33" s="32">
        <v>77</v>
      </c>
      <c r="F33" s="120">
        <v>10</v>
      </c>
      <c r="G33" s="176">
        <v>3</v>
      </c>
      <c r="H33" s="176">
        <v>7</v>
      </c>
      <c r="J33" s="22">
        <v>22</v>
      </c>
      <c r="K33" s="120">
        <v>237</v>
      </c>
      <c r="L33" s="122">
        <v>120</v>
      </c>
      <c r="M33" s="122">
        <v>117</v>
      </c>
      <c r="N33" s="32">
        <v>77</v>
      </c>
      <c r="O33" s="120">
        <v>4</v>
      </c>
      <c r="P33" s="122">
        <v>3</v>
      </c>
      <c r="Q33" s="122">
        <v>1</v>
      </c>
      <c r="R33" s="22">
        <v>22</v>
      </c>
      <c r="S33" s="175">
        <v>113</v>
      </c>
      <c r="T33" s="176">
        <v>46</v>
      </c>
      <c r="U33" s="176">
        <v>67</v>
      </c>
      <c r="V33" s="32">
        <v>77</v>
      </c>
      <c r="W33" s="120">
        <v>11</v>
      </c>
      <c r="X33" s="176">
        <v>8</v>
      </c>
      <c r="Y33" s="176">
        <v>3</v>
      </c>
      <c r="AA33" s="22">
        <v>22</v>
      </c>
      <c r="AB33" s="120">
        <v>363</v>
      </c>
      <c r="AC33" s="122">
        <v>188</v>
      </c>
      <c r="AD33" s="122">
        <v>175</v>
      </c>
      <c r="AE33" s="32">
        <v>77</v>
      </c>
      <c r="AF33" s="120">
        <v>13</v>
      </c>
      <c r="AG33" s="122">
        <v>4</v>
      </c>
      <c r="AH33" s="122">
        <v>9</v>
      </c>
    </row>
    <row r="34" spans="1:34" ht="12" customHeight="1" x14ac:dyDescent="0.15">
      <c r="A34" s="22">
        <v>23</v>
      </c>
      <c r="B34" s="120">
        <v>220</v>
      </c>
      <c r="C34" s="122">
        <v>103</v>
      </c>
      <c r="D34" s="179">
        <v>117</v>
      </c>
      <c r="E34" s="32">
        <v>78</v>
      </c>
      <c r="F34" s="120">
        <v>11</v>
      </c>
      <c r="G34" s="176">
        <v>5</v>
      </c>
      <c r="H34" s="176">
        <v>6</v>
      </c>
      <c r="J34" s="22">
        <v>23</v>
      </c>
      <c r="K34" s="120">
        <v>388</v>
      </c>
      <c r="L34" s="122">
        <v>202</v>
      </c>
      <c r="M34" s="122">
        <v>186</v>
      </c>
      <c r="N34" s="32">
        <v>78</v>
      </c>
      <c r="O34" s="120">
        <v>11</v>
      </c>
      <c r="P34" s="122">
        <v>6</v>
      </c>
      <c r="Q34" s="122">
        <v>5</v>
      </c>
      <c r="R34" s="22">
        <v>23</v>
      </c>
      <c r="S34" s="175">
        <v>208</v>
      </c>
      <c r="T34" s="176">
        <v>109</v>
      </c>
      <c r="U34" s="176">
        <v>99</v>
      </c>
      <c r="V34" s="32">
        <v>78</v>
      </c>
      <c r="W34" s="120">
        <v>5</v>
      </c>
      <c r="X34" s="176">
        <v>3</v>
      </c>
      <c r="Y34" s="176">
        <v>2</v>
      </c>
      <c r="AA34" s="22">
        <v>23</v>
      </c>
      <c r="AB34" s="120">
        <v>660</v>
      </c>
      <c r="AC34" s="122">
        <v>321</v>
      </c>
      <c r="AD34" s="122">
        <v>339</v>
      </c>
      <c r="AE34" s="32">
        <v>78</v>
      </c>
      <c r="AF34" s="120">
        <v>14</v>
      </c>
      <c r="AG34" s="122">
        <v>5</v>
      </c>
      <c r="AH34" s="122">
        <v>9</v>
      </c>
    </row>
    <row r="35" spans="1:34" ht="12" customHeight="1" x14ac:dyDescent="0.15">
      <c r="A35" s="23">
        <v>24</v>
      </c>
      <c r="B35" s="123">
        <v>133</v>
      </c>
      <c r="C35" s="124">
        <v>67</v>
      </c>
      <c r="D35" s="180">
        <v>66</v>
      </c>
      <c r="E35" s="33">
        <v>79</v>
      </c>
      <c r="F35" s="120">
        <v>12</v>
      </c>
      <c r="G35" s="124">
        <v>4</v>
      </c>
      <c r="H35" s="124">
        <v>8</v>
      </c>
      <c r="J35" s="23">
        <v>24</v>
      </c>
      <c r="K35" s="123">
        <v>299</v>
      </c>
      <c r="L35" s="124">
        <v>175</v>
      </c>
      <c r="M35" s="124">
        <v>124</v>
      </c>
      <c r="N35" s="33">
        <v>79</v>
      </c>
      <c r="O35" s="123">
        <v>7</v>
      </c>
      <c r="P35" s="126">
        <v>3</v>
      </c>
      <c r="Q35" s="124">
        <v>4</v>
      </c>
      <c r="R35" s="23">
        <v>24</v>
      </c>
      <c r="S35" s="123">
        <v>159</v>
      </c>
      <c r="T35" s="124">
        <v>84</v>
      </c>
      <c r="U35" s="124">
        <v>75</v>
      </c>
      <c r="V35" s="33">
        <v>79</v>
      </c>
      <c r="W35" s="120">
        <v>8</v>
      </c>
      <c r="X35" s="124">
        <v>2</v>
      </c>
      <c r="Y35" s="124">
        <v>6</v>
      </c>
      <c r="AA35" s="23">
        <v>24</v>
      </c>
      <c r="AB35" s="123">
        <v>381</v>
      </c>
      <c r="AC35" s="124">
        <v>216</v>
      </c>
      <c r="AD35" s="124">
        <v>165</v>
      </c>
      <c r="AE35" s="33">
        <v>79</v>
      </c>
      <c r="AF35" s="123">
        <v>15</v>
      </c>
      <c r="AG35" s="126">
        <v>6</v>
      </c>
      <c r="AH35" s="124">
        <v>9</v>
      </c>
    </row>
    <row r="36" spans="1:34" ht="12" customHeight="1" x14ac:dyDescent="0.15">
      <c r="A36" s="22">
        <v>25</v>
      </c>
      <c r="B36" s="120">
        <v>152</v>
      </c>
      <c r="C36" s="122">
        <v>77</v>
      </c>
      <c r="D36" s="179">
        <v>75</v>
      </c>
      <c r="E36" s="32">
        <v>80</v>
      </c>
      <c r="F36" s="172">
        <v>9</v>
      </c>
      <c r="G36" s="176">
        <v>3</v>
      </c>
      <c r="H36" s="176">
        <v>6</v>
      </c>
      <c r="J36" s="22">
        <v>25</v>
      </c>
      <c r="K36" s="120">
        <v>290</v>
      </c>
      <c r="L36" s="122">
        <v>177</v>
      </c>
      <c r="M36" s="122">
        <v>113</v>
      </c>
      <c r="N36" s="32">
        <v>80</v>
      </c>
      <c r="O36" s="120">
        <v>14</v>
      </c>
      <c r="P36" s="98">
        <v>6</v>
      </c>
      <c r="Q36" s="122">
        <v>8</v>
      </c>
      <c r="R36" s="22">
        <v>25</v>
      </c>
      <c r="S36" s="120">
        <v>170</v>
      </c>
      <c r="T36" s="176">
        <v>80</v>
      </c>
      <c r="U36" s="176">
        <v>90</v>
      </c>
      <c r="V36" s="32">
        <v>80</v>
      </c>
      <c r="W36" s="172">
        <v>5</v>
      </c>
      <c r="X36" s="176">
        <v>2</v>
      </c>
      <c r="Y36" s="176">
        <v>3</v>
      </c>
      <c r="AA36" s="22">
        <v>25</v>
      </c>
      <c r="AB36" s="120">
        <v>431</v>
      </c>
      <c r="AC36" s="122">
        <v>234</v>
      </c>
      <c r="AD36" s="122">
        <v>197</v>
      </c>
      <c r="AE36" s="32">
        <v>80</v>
      </c>
      <c r="AF36" s="120">
        <v>8</v>
      </c>
      <c r="AG36" s="98">
        <v>1</v>
      </c>
      <c r="AH36" s="122">
        <v>7</v>
      </c>
    </row>
    <row r="37" spans="1:34" ht="12" customHeight="1" x14ac:dyDescent="0.15">
      <c r="A37" s="22">
        <v>26</v>
      </c>
      <c r="B37" s="120">
        <v>138</v>
      </c>
      <c r="C37" s="122">
        <v>60</v>
      </c>
      <c r="D37" s="179">
        <v>78</v>
      </c>
      <c r="E37" s="32">
        <v>81</v>
      </c>
      <c r="F37" s="175">
        <v>13</v>
      </c>
      <c r="G37" s="176">
        <v>4</v>
      </c>
      <c r="H37" s="176">
        <v>9</v>
      </c>
      <c r="J37" s="22">
        <v>26</v>
      </c>
      <c r="K37" s="120">
        <v>260</v>
      </c>
      <c r="L37" s="122">
        <v>137</v>
      </c>
      <c r="M37" s="122">
        <v>123</v>
      </c>
      <c r="N37" s="32">
        <v>81</v>
      </c>
      <c r="O37" s="120">
        <v>8</v>
      </c>
      <c r="P37" s="98">
        <v>3</v>
      </c>
      <c r="Q37" s="122">
        <v>5</v>
      </c>
      <c r="R37" s="22">
        <v>26</v>
      </c>
      <c r="S37" s="120">
        <v>174</v>
      </c>
      <c r="T37" s="176">
        <v>88</v>
      </c>
      <c r="U37" s="176">
        <v>86</v>
      </c>
      <c r="V37" s="32">
        <v>81</v>
      </c>
      <c r="W37" s="175">
        <v>15</v>
      </c>
      <c r="X37" s="176">
        <v>6</v>
      </c>
      <c r="Y37" s="176">
        <v>9</v>
      </c>
      <c r="AA37" s="22">
        <v>26</v>
      </c>
      <c r="AB37" s="120">
        <v>361</v>
      </c>
      <c r="AC37" s="122">
        <v>181</v>
      </c>
      <c r="AD37" s="122">
        <v>180</v>
      </c>
      <c r="AE37" s="32">
        <v>81</v>
      </c>
      <c r="AF37" s="120">
        <v>8</v>
      </c>
      <c r="AG37" s="98">
        <v>4</v>
      </c>
      <c r="AH37" s="122">
        <v>4</v>
      </c>
    </row>
    <row r="38" spans="1:34" ht="12" customHeight="1" x14ac:dyDescent="0.15">
      <c r="A38" s="22">
        <v>27</v>
      </c>
      <c r="B38" s="120">
        <v>157</v>
      </c>
      <c r="C38" s="122">
        <v>81</v>
      </c>
      <c r="D38" s="179">
        <v>76</v>
      </c>
      <c r="E38" s="32">
        <v>82</v>
      </c>
      <c r="F38" s="175">
        <v>2</v>
      </c>
      <c r="G38" s="176">
        <v>1</v>
      </c>
      <c r="H38" s="176">
        <v>1</v>
      </c>
      <c r="J38" s="22">
        <v>27</v>
      </c>
      <c r="K38" s="120">
        <v>213</v>
      </c>
      <c r="L38" s="122">
        <v>115</v>
      </c>
      <c r="M38" s="122">
        <v>98</v>
      </c>
      <c r="N38" s="32">
        <v>82</v>
      </c>
      <c r="O38" s="120">
        <v>6</v>
      </c>
      <c r="P38" s="97">
        <v>1</v>
      </c>
      <c r="Q38" s="122">
        <v>5</v>
      </c>
      <c r="R38" s="22">
        <v>27</v>
      </c>
      <c r="S38" s="120">
        <v>176</v>
      </c>
      <c r="T38" s="176">
        <v>84</v>
      </c>
      <c r="U38" s="176">
        <v>92</v>
      </c>
      <c r="V38" s="32">
        <v>82</v>
      </c>
      <c r="W38" s="175">
        <v>5</v>
      </c>
      <c r="X38" s="176">
        <v>1</v>
      </c>
      <c r="Y38" s="176">
        <v>4</v>
      </c>
      <c r="AA38" s="22">
        <v>27</v>
      </c>
      <c r="AB38" s="120">
        <v>290</v>
      </c>
      <c r="AC38" s="122">
        <v>135</v>
      </c>
      <c r="AD38" s="122">
        <v>155</v>
      </c>
      <c r="AE38" s="32">
        <v>82</v>
      </c>
      <c r="AF38" s="120">
        <v>10</v>
      </c>
      <c r="AG38" s="97">
        <v>3</v>
      </c>
      <c r="AH38" s="122">
        <v>7</v>
      </c>
    </row>
    <row r="39" spans="1:34" ht="12" customHeight="1" x14ac:dyDescent="0.15">
      <c r="A39" s="22">
        <v>28</v>
      </c>
      <c r="B39" s="120">
        <v>145</v>
      </c>
      <c r="C39" s="122">
        <v>63</v>
      </c>
      <c r="D39" s="179">
        <v>82</v>
      </c>
      <c r="E39" s="32">
        <v>83</v>
      </c>
      <c r="F39" s="175">
        <v>8</v>
      </c>
      <c r="G39" s="176">
        <v>1</v>
      </c>
      <c r="H39" s="176">
        <v>7</v>
      </c>
      <c r="J39" s="22">
        <v>28</v>
      </c>
      <c r="K39" s="120">
        <v>200</v>
      </c>
      <c r="L39" s="122">
        <v>107</v>
      </c>
      <c r="M39" s="122">
        <v>93</v>
      </c>
      <c r="N39" s="32">
        <v>83</v>
      </c>
      <c r="O39" s="120">
        <v>4</v>
      </c>
      <c r="P39" s="122">
        <v>3</v>
      </c>
      <c r="Q39" s="122">
        <v>1</v>
      </c>
      <c r="R39" s="22">
        <v>28</v>
      </c>
      <c r="S39" s="120">
        <v>179</v>
      </c>
      <c r="T39" s="176">
        <v>88</v>
      </c>
      <c r="U39" s="176">
        <v>91</v>
      </c>
      <c r="V39" s="32">
        <v>83</v>
      </c>
      <c r="W39" s="175">
        <v>7</v>
      </c>
      <c r="X39" s="176">
        <v>3</v>
      </c>
      <c r="Y39" s="176">
        <v>4</v>
      </c>
      <c r="AA39" s="22">
        <v>28</v>
      </c>
      <c r="AB39" s="120">
        <v>307</v>
      </c>
      <c r="AC39" s="122">
        <v>153</v>
      </c>
      <c r="AD39" s="122">
        <v>154</v>
      </c>
      <c r="AE39" s="32">
        <v>83</v>
      </c>
      <c r="AF39" s="120">
        <v>13</v>
      </c>
      <c r="AG39" s="122">
        <v>3</v>
      </c>
      <c r="AH39" s="122">
        <v>10</v>
      </c>
    </row>
    <row r="40" spans="1:34" ht="12" customHeight="1" x14ac:dyDescent="0.15">
      <c r="A40" s="23">
        <v>29</v>
      </c>
      <c r="B40" s="123">
        <v>145</v>
      </c>
      <c r="C40" s="124">
        <v>71</v>
      </c>
      <c r="D40" s="180">
        <v>74</v>
      </c>
      <c r="E40" s="33">
        <v>84</v>
      </c>
      <c r="F40" s="123">
        <v>14</v>
      </c>
      <c r="G40" s="124">
        <v>4</v>
      </c>
      <c r="H40" s="124">
        <v>10</v>
      </c>
      <c r="J40" s="23">
        <v>29</v>
      </c>
      <c r="K40" s="123">
        <v>185</v>
      </c>
      <c r="L40" s="124">
        <v>115</v>
      </c>
      <c r="M40" s="124">
        <v>70</v>
      </c>
      <c r="N40" s="33">
        <v>84</v>
      </c>
      <c r="O40" s="123">
        <v>4</v>
      </c>
      <c r="P40" s="126">
        <v>0</v>
      </c>
      <c r="Q40" s="124">
        <v>4</v>
      </c>
      <c r="R40" s="23">
        <v>29</v>
      </c>
      <c r="S40" s="120">
        <v>151</v>
      </c>
      <c r="T40" s="124">
        <v>63</v>
      </c>
      <c r="U40" s="124">
        <v>88</v>
      </c>
      <c r="V40" s="33">
        <v>84</v>
      </c>
      <c r="W40" s="123">
        <v>15</v>
      </c>
      <c r="X40" s="124">
        <v>7</v>
      </c>
      <c r="Y40" s="124">
        <v>8</v>
      </c>
      <c r="AA40" s="23">
        <v>29</v>
      </c>
      <c r="AB40" s="123">
        <v>225</v>
      </c>
      <c r="AC40" s="124">
        <v>131</v>
      </c>
      <c r="AD40" s="124">
        <v>94</v>
      </c>
      <c r="AE40" s="33">
        <v>84</v>
      </c>
      <c r="AF40" s="123">
        <v>13</v>
      </c>
      <c r="AG40" s="126">
        <v>2</v>
      </c>
      <c r="AH40" s="124">
        <v>11</v>
      </c>
    </row>
    <row r="41" spans="1:34" ht="12" customHeight="1" x14ac:dyDescent="0.15">
      <c r="A41" s="22">
        <v>30</v>
      </c>
      <c r="B41" s="120">
        <v>141</v>
      </c>
      <c r="C41" s="122">
        <v>54</v>
      </c>
      <c r="D41" s="179">
        <v>87</v>
      </c>
      <c r="E41" s="32" t="s">
        <v>1126</v>
      </c>
      <c r="F41" s="120">
        <v>93</v>
      </c>
      <c r="G41" s="122">
        <v>20</v>
      </c>
      <c r="H41" s="122">
        <v>73</v>
      </c>
      <c r="J41" s="22">
        <v>30</v>
      </c>
      <c r="K41" s="120">
        <v>178</v>
      </c>
      <c r="L41" s="122">
        <v>91</v>
      </c>
      <c r="M41" s="122">
        <v>87</v>
      </c>
      <c r="N41" s="32" t="s">
        <v>617</v>
      </c>
      <c r="O41" s="120">
        <v>57</v>
      </c>
      <c r="P41" s="120">
        <v>17</v>
      </c>
      <c r="Q41" s="97">
        <v>40</v>
      </c>
      <c r="R41" s="22">
        <v>30</v>
      </c>
      <c r="S41" s="172">
        <v>151</v>
      </c>
      <c r="T41" s="122">
        <v>76</v>
      </c>
      <c r="U41" s="122">
        <v>75</v>
      </c>
      <c r="V41" s="32" t="s">
        <v>617</v>
      </c>
      <c r="W41" s="120">
        <v>99</v>
      </c>
      <c r="X41" s="122">
        <v>20</v>
      </c>
      <c r="Y41" s="122">
        <v>79</v>
      </c>
      <c r="AA41" s="22">
        <v>30</v>
      </c>
      <c r="AB41" s="120">
        <v>213</v>
      </c>
      <c r="AC41" s="122">
        <v>132</v>
      </c>
      <c r="AD41" s="122">
        <v>81</v>
      </c>
      <c r="AE41" s="32" t="s">
        <v>617</v>
      </c>
      <c r="AF41" s="120">
        <v>88</v>
      </c>
      <c r="AG41" s="120">
        <v>23</v>
      </c>
      <c r="AH41" s="97">
        <v>65</v>
      </c>
    </row>
    <row r="42" spans="1:34" ht="12" customHeight="1" x14ac:dyDescent="0.15">
      <c r="A42" s="22">
        <v>31</v>
      </c>
      <c r="B42" s="120">
        <v>109</v>
      </c>
      <c r="C42" s="122">
        <v>62</v>
      </c>
      <c r="D42" s="179">
        <v>47</v>
      </c>
      <c r="E42" s="32" t="s">
        <v>1127</v>
      </c>
      <c r="F42" s="120">
        <v>0</v>
      </c>
      <c r="G42" s="97">
        <v>0</v>
      </c>
      <c r="H42" s="98">
        <v>0</v>
      </c>
      <c r="J42" s="22">
        <v>31</v>
      </c>
      <c r="K42" s="120">
        <v>141</v>
      </c>
      <c r="L42" s="122">
        <v>80</v>
      </c>
      <c r="M42" s="122">
        <v>61</v>
      </c>
      <c r="N42" s="32" t="s">
        <v>618</v>
      </c>
      <c r="O42" s="120">
        <v>0</v>
      </c>
      <c r="P42" s="97">
        <v>0</v>
      </c>
      <c r="Q42" s="98">
        <v>0</v>
      </c>
      <c r="R42" s="22">
        <v>31</v>
      </c>
      <c r="S42" s="175">
        <v>145</v>
      </c>
      <c r="T42" s="122">
        <v>73</v>
      </c>
      <c r="U42" s="122">
        <v>72</v>
      </c>
      <c r="V42" s="32" t="s">
        <v>618</v>
      </c>
      <c r="W42" s="120">
        <v>0</v>
      </c>
      <c r="X42" s="97">
        <v>0</v>
      </c>
      <c r="Y42" s="98">
        <v>0</v>
      </c>
      <c r="AA42" s="22">
        <v>31</v>
      </c>
      <c r="AB42" s="120">
        <v>214</v>
      </c>
      <c r="AC42" s="122">
        <v>108</v>
      </c>
      <c r="AD42" s="122">
        <v>106</v>
      </c>
      <c r="AE42" s="32" t="s">
        <v>618</v>
      </c>
      <c r="AF42" s="120">
        <v>0</v>
      </c>
      <c r="AG42" s="97">
        <v>0</v>
      </c>
      <c r="AH42" s="98">
        <v>0</v>
      </c>
    </row>
    <row r="43" spans="1:34" ht="12" customHeight="1" x14ac:dyDescent="0.15">
      <c r="A43" s="22">
        <v>32</v>
      </c>
      <c r="B43" s="120">
        <v>114</v>
      </c>
      <c r="C43" s="122">
        <v>63</v>
      </c>
      <c r="D43" s="179">
        <v>51</v>
      </c>
      <c r="E43" s="32"/>
      <c r="F43" s="49"/>
      <c r="G43" s="49"/>
      <c r="H43" s="49"/>
      <c r="J43" s="22">
        <v>32</v>
      </c>
      <c r="K43" s="120">
        <v>140</v>
      </c>
      <c r="L43" s="122">
        <v>71</v>
      </c>
      <c r="M43" s="122">
        <v>69</v>
      </c>
      <c r="N43" s="32"/>
      <c r="O43" s="49"/>
      <c r="P43" s="90"/>
      <c r="Q43" s="90"/>
      <c r="R43" s="22">
        <v>32</v>
      </c>
      <c r="S43" s="175">
        <v>125</v>
      </c>
      <c r="T43" s="122">
        <v>71</v>
      </c>
      <c r="U43" s="122">
        <v>54</v>
      </c>
      <c r="V43" s="32"/>
      <c r="W43" s="49"/>
      <c r="X43" s="49"/>
      <c r="Y43" s="49"/>
      <c r="AA43" s="22">
        <v>32</v>
      </c>
      <c r="AB43" s="120">
        <v>196</v>
      </c>
      <c r="AC43" s="122">
        <v>110</v>
      </c>
      <c r="AD43" s="122">
        <v>86</v>
      </c>
      <c r="AE43" s="32"/>
      <c r="AF43" s="49"/>
      <c r="AG43" s="90"/>
      <c r="AH43" s="90"/>
    </row>
    <row r="44" spans="1:34" ht="12" customHeight="1" x14ac:dyDescent="0.15">
      <c r="A44" s="22">
        <v>33</v>
      </c>
      <c r="B44" s="120">
        <v>102</v>
      </c>
      <c r="C44" s="122">
        <v>47</v>
      </c>
      <c r="D44" s="179">
        <v>55</v>
      </c>
      <c r="E44" s="86"/>
      <c r="F44" s="49"/>
      <c r="G44" s="49"/>
      <c r="H44" s="49"/>
      <c r="J44" s="22">
        <v>33</v>
      </c>
      <c r="K44" s="120">
        <v>154</v>
      </c>
      <c r="L44" s="122">
        <v>98</v>
      </c>
      <c r="M44" s="122">
        <v>56</v>
      </c>
      <c r="N44" s="86"/>
      <c r="O44" s="49"/>
      <c r="P44" s="90"/>
      <c r="Q44" s="90"/>
      <c r="R44" s="22">
        <v>33</v>
      </c>
      <c r="S44" s="175">
        <v>117</v>
      </c>
      <c r="T44" s="122">
        <v>60</v>
      </c>
      <c r="U44" s="122">
        <v>57</v>
      </c>
      <c r="V44" s="86"/>
      <c r="W44" s="49"/>
      <c r="X44" s="49"/>
      <c r="Y44" s="49"/>
      <c r="AA44" s="22">
        <v>33</v>
      </c>
      <c r="AB44" s="120">
        <v>169</v>
      </c>
      <c r="AC44" s="122">
        <v>93</v>
      </c>
      <c r="AD44" s="122">
        <v>76</v>
      </c>
      <c r="AE44" s="86"/>
      <c r="AF44" s="49"/>
      <c r="AG44" s="90"/>
      <c r="AH44" s="90"/>
    </row>
    <row r="45" spans="1:34" ht="12" customHeight="1" x14ac:dyDescent="0.15">
      <c r="A45" s="23">
        <v>34</v>
      </c>
      <c r="B45" s="123">
        <v>90</v>
      </c>
      <c r="C45" s="124">
        <v>53</v>
      </c>
      <c r="D45" s="180">
        <v>37</v>
      </c>
      <c r="E45" s="34" t="s">
        <v>1128</v>
      </c>
      <c r="F45" s="49" t="s">
        <v>416</v>
      </c>
      <c r="G45" s="49"/>
      <c r="H45" s="49"/>
      <c r="J45" s="23">
        <v>34</v>
      </c>
      <c r="K45" s="123">
        <v>174</v>
      </c>
      <c r="L45" s="124">
        <v>94</v>
      </c>
      <c r="M45" s="124">
        <v>80</v>
      </c>
      <c r="N45" s="34" t="s">
        <v>619</v>
      </c>
      <c r="O45" s="49" t="s">
        <v>416</v>
      </c>
      <c r="P45" s="90"/>
      <c r="Q45" s="90"/>
      <c r="R45" s="23">
        <v>34</v>
      </c>
      <c r="S45" s="123">
        <v>101</v>
      </c>
      <c r="T45" s="124">
        <v>40</v>
      </c>
      <c r="U45" s="124">
        <v>61</v>
      </c>
      <c r="V45" s="34" t="s">
        <v>619</v>
      </c>
      <c r="W45" s="49" t="s">
        <v>416</v>
      </c>
      <c r="X45" s="49"/>
      <c r="Y45" s="49"/>
      <c r="AA45" s="23">
        <v>34</v>
      </c>
      <c r="AB45" s="123">
        <v>187</v>
      </c>
      <c r="AC45" s="124">
        <v>106</v>
      </c>
      <c r="AD45" s="124">
        <v>81</v>
      </c>
      <c r="AE45" s="34" t="s">
        <v>619</v>
      </c>
      <c r="AF45" s="49" t="s">
        <v>416</v>
      </c>
      <c r="AG45" s="90"/>
      <c r="AH45" s="90"/>
    </row>
    <row r="46" spans="1:34" ht="12" customHeight="1" x14ac:dyDescent="0.15">
      <c r="A46" s="177">
        <v>35</v>
      </c>
      <c r="B46" s="120">
        <v>84</v>
      </c>
      <c r="C46" s="122">
        <v>44</v>
      </c>
      <c r="D46" s="179">
        <v>40</v>
      </c>
      <c r="E46" s="32" t="s">
        <v>1129</v>
      </c>
      <c r="F46" s="64">
        <v>275</v>
      </c>
      <c r="G46" s="64">
        <v>140</v>
      </c>
      <c r="H46" s="64">
        <v>135</v>
      </c>
      <c r="J46" s="22">
        <v>35</v>
      </c>
      <c r="K46" s="120">
        <v>121</v>
      </c>
      <c r="L46" s="122">
        <v>64</v>
      </c>
      <c r="M46" s="122">
        <v>57</v>
      </c>
      <c r="N46" s="32" t="s">
        <v>620</v>
      </c>
      <c r="O46" s="120">
        <v>326</v>
      </c>
      <c r="P46" s="120">
        <v>169</v>
      </c>
      <c r="Q46" s="120">
        <v>157</v>
      </c>
      <c r="R46" s="177">
        <v>35</v>
      </c>
      <c r="S46" s="120">
        <v>99</v>
      </c>
      <c r="T46" s="173">
        <v>51</v>
      </c>
      <c r="U46" s="178">
        <v>48</v>
      </c>
      <c r="V46" s="32" t="s">
        <v>620</v>
      </c>
      <c r="W46" s="64">
        <v>353</v>
      </c>
      <c r="X46" s="64">
        <v>179</v>
      </c>
      <c r="Y46" s="64">
        <v>174</v>
      </c>
      <c r="AA46" s="22">
        <v>35</v>
      </c>
      <c r="AB46" s="120">
        <v>149</v>
      </c>
      <c r="AC46" s="122">
        <v>88</v>
      </c>
      <c r="AD46" s="122">
        <v>61</v>
      </c>
      <c r="AE46" s="32" t="s">
        <v>620</v>
      </c>
      <c r="AF46" s="120">
        <v>396</v>
      </c>
      <c r="AG46" s="120">
        <v>207</v>
      </c>
      <c r="AH46" s="120">
        <v>189</v>
      </c>
    </row>
    <row r="47" spans="1:34" ht="12" customHeight="1" x14ac:dyDescent="0.15">
      <c r="A47" s="22">
        <v>36</v>
      </c>
      <c r="B47" s="120">
        <v>64</v>
      </c>
      <c r="C47" s="122">
        <v>38</v>
      </c>
      <c r="D47" s="179">
        <v>26</v>
      </c>
      <c r="E47" s="32" t="s">
        <v>1130</v>
      </c>
      <c r="F47" s="64">
        <v>165</v>
      </c>
      <c r="G47" s="64">
        <v>88</v>
      </c>
      <c r="H47" s="64">
        <v>77</v>
      </c>
      <c r="J47" s="22">
        <v>36</v>
      </c>
      <c r="K47" s="120">
        <v>127</v>
      </c>
      <c r="L47" s="122">
        <v>76</v>
      </c>
      <c r="M47" s="122">
        <v>51</v>
      </c>
      <c r="N47" s="32" t="s">
        <v>621</v>
      </c>
      <c r="O47" s="120">
        <v>245</v>
      </c>
      <c r="P47" s="120">
        <v>129</v>
      </c>
      <c r="Q47" s="120">
        <v>116</v>
      </c>
      <c r="R47" s="22">
        <v>36</v>
      </c>
      <c r="S47" s="120">
        <v>93</v>
      </c>
      <c r="T47" s="176">
        <v>50</v>
      </c>
      <c r="U47" s="179">
        <v>43</v>
      </c>
      <c r="V47" s="32" t="s">
        <v>621</v>
      </c>
      <c r="W47" s="64">
        <v>200</v>
      </c>
      <c r="X47" s="64">
        <v>94</v>
      </c>
      <c r="Y47" s="64">
        <v>106</v>
      </c>
      <c r="AA47" s="22">
        <v>36</v>
      </c>
      <c r="AB47" s="120">
        <v>148</v>
      </c>
      <c r="AC47" s="122">
        <v>85</v>
      </c>
      <c r="AD47" s="122">
        <v>63</v>
      </c>
      <c r="AE47" s="32" t="s">
        <v>621</v>
      </c>
      <c r="AF47" s="120">
        <v>299</v>
      </c>
      <c r="AG47" s="120">
        <v>165</v>
      </c>
      <c r="AH47" s="120">
        <v>134</v>
      </c>
    </row>
    <row r="48" spans="1:34" ht="12" customHeight="1" x14ac:dyDescent="0.15">
      <c r="A48" s="22">
        <v>37</v>
      </c>
      <c r="B48" s="120">
        <v>74</v>
      </c>
      <c r="C48" s="122">
        <v>37</v>
      </c>
      <c r="D48" s="179">
        <v>37</v>
      </c>
      <c r="E48" s="32" t="s">
        <v>515</v>
      </c>
      <c r="F48" s="64">
        <v>94</v>
      </c>
      <c r="G48" s="64">
        <v>46</v>
      </c>
      <c r="H48" s="64">
        <v>48</v>
      </c>
      <c r="J48" s="22">
        <v>37</v>
      </c>
      <c r="K48" s="120">
        <v>114</v>
      </c>
      <c r="L48" s="122">
        <v>60</v>
      </c>
      <c r="M48" s="122">
        <v>54</v>
      </c>
      <c r="N48" s="32" t="s">
        <v>515</v>
      </c>
      <c r="O48" s="120">
        <v>126</v>
      </c>
      <c r="P48" s="120">
        <v>67</v>
      </c>
      <c r="Q48" s="120">
        <v>59</v>
      </c>
      <c r="R48" s="22">
        <v>37</v>
      </c>
      <c r="S48" s="120">
        <v>85</v>
      </c>
      <c r="T48" s="176">
        <v>39</v>
      </c>
      <c r="U48" s="179">
        <v>46</v>
      </c>
      <c r="V48" s="32" t="s">
        <v>515</v>
      </c>
      <c r="W48" s="64">
        <v>83</v>
      </c>
      <c r="X48" s="64">
        <v>36</v>
      </c>
      <c r="Y48" s="64">
        <v>47</v>
      </c>
      <c r="AA48" s="22">
        <v>37</v>
      </c>
      <c r="AB48" s="120">
        <v>130</v>
      </c>
      <c r="AC48" s="122">
        <v>81</v>
      </c>
      <c r="AD48" s="122">
        <v>49</v>
      </c>
      <c r="AE48" s="32" t="s">
        <v>515</v>
      </c>
      <c r="AF48" s="120">
        <v>165</v>
      </c>
      <c r="AG48" s="120">
        <v>86</v>
      </c>
      <c r="AH48" s="120">
        <v>79</v>
      </c>
    </row>
    <row r="49" spans="1:34" ht="12" customHeight="1" x14ac:dyDescent="0.15">
      <c r="A49" s="22">
        <v>38</v>
      </c>
      <c r="B49" s="120">
        <v>53</v>
      </c>
      <c r="C49" s="122">
        <v>36</v>
      </c>
      <c r="D49" s="179">
        <v>17</v>
      </c>
      <c r="E49" s="32" t="s">
        <v>516</v>
      </c>
      <c r="F49" s="64">
        <v>315</v>
      </c>
      <c r="G49" s="64">
        <v>179</v>
      </c>
      <c r="H49" s="64">
        <v>136</v>
      </c>
      <c r="J49" s="22">
        <v>38</v>
      </c>
      <c r="K49" s="120">
        <v>104</v>
      </c>
      <c r="L49" s="122">
        <v>67</v>
      </c>
      <c r="M49" s="122">
        <v>37</v>
      </c>
      <c r="N49" s="32" t="s">
        <v>516</v>
      </c>
      <c r="O49" s="120">
        <v>396</v>
      </c>
      <c r="P49" s="120">
        <v>234</v>
      </c>
      <c r="Q49" s="120">
        <v>162</v>
      </c>
      <c r="R49" s="22">
        <v>38</v>
      </c>
      <c r="S49" s="120">
        <v>86</v>
      </c>
      <c r="T49" s="176">
        <v>47</v>
      </c>
      <c r="U49" s="179">
        <v>39</v>
      </c>
      <c r="V49" s="32" t="s">
        <v>516</v>
      </c>
      <c r="W49" s="64">
        <v>237</v>
      </c>
      <c r="X49" s="64">
        <v>121</v>
      </c>
      <c r="Y49" s="64">
        <v>116</v>
      </c>
      <c r="AA49" s="22">
        <v>38</v>
      </c>
      <c r="AB49" s="120">
        <v>115</v>
      </c>
      <c r="AC49" s="122">
        <v>56</v>
      </c>
      <c r="AD49" s="122">
        <v>59</v>
      </c>
      <c r="AE49" s="32" t="s">
        <v>516</v>
      </c>
      <c r="AF49" s="120">
        <v>851</v>
      </c>
      <c r="AG49" s="120">
        <v>483</v>
      </c>
      <c r="AH49" s="120">
        <v>368</v>
      </c>
    </row>
    <row r="50" spans="1:34" ht="12" customHeight="1" x14ac:dyDescent="0.15">
      <c r="A50" s="23">
        <v>39</v>
      </c>
      <c r="B50" s="123">
        <v>63</v>
      </c>
      <c r="C50" s="124">
        <v>35</v>
      </c>
      <c r="D50" s="180">
        <v>28</v>
      </c>
      <c r="E50" s="32" t="s">
        <v>517</v>
      </c>
      <c r="F50" s="64">
        <v>682</v>
      </c>
      <c r="G50" s="64">
        <v>318</v>
      </c>
      <c r="H50" s="64">
        <v>364</v>
      </c>
      <c r="J50" s="23">
        <v>39</v>
      </c>
      <c r="K50" s="123">
        <v>110</v>
      </c>
      <c r="L50" s="124">
        <v>60</v>
      </c>
      <c r="M50" s="124">
        <v>50</v>
      </c>
      <c r="N50" s="32" t="s">
        <v>517</v>
      </c>
      <c r="O50" s="120">
        <v>1275</v>
      </c>
      <c r="P50" s="120">
        <v>700</v>
      </c>
      <c r="Q50" s="120">
        <v>575</v>
      </c>
      <c r="R50" s="23">
        <v>39</v>
      </c>
      <c r="S50" s="120">
        <v>67</v>
      </c>
      <c r="T50" s="124">
        <v>41</v>
      </c>
      <c r="U50" s="180">
        <v>26</v>
      </c>
      <c r="V50" s="32" t="s">
        <v>517</v>
      </c>
      <c r="W50" s="64">
        <v>640</v>
      </c>
      <c r="X50" s="64">
        <v>321</v>
      </c>
      <c r="Y50" s="64">
        <v>319</v>
      </c>
      <c r="AA50" s="23">
        <v>39</v>
      </c>
      <c r="AB50" s="123">
        <v>100</v>
      </c>
      <c r="AC50" s="124">
        <v>59</v>
      </c>
      <c r="AD50" s="124">
        <v>41</v>
      </c>
      <c r="AE50" s="32" t="s">
        <v>517</v>
      </c>
      <c r="AF50" s="120">
        <v>1911</v>
      </c>
      <c r="AG50" s="120">
        <v>1007</v>
      </c>
      <c r="AH50" s="120">
        <v>904</v>
      </c>
    </row>
    <row r="51" spans="1:34" ht="12" customHeight="1" x14ac:dyDescent="0.15">
      <c r="A51" s="22">
        <v>40</v>
      </c>
      <c r="B51" s="120">
        <v>50</v>
      </c>
      <c r="C51" s="122">
        <v>27</v>
      </c>
      <c r="D51" s="179">
        <v>23</v>
      </c>
      <c r="E51" s="32" t="s">
        <v>518</v>
      </c>
      <c r="F51" s="64">
        <v>737</v>
      </c>
      <c r="G51" s="64">
        <v>352</v>
      </c>
      <c r="H51" s="64">
        <v>385</v>
      </c>
      <c r="J51" s="22">
        <v>40</v>
      </c>
      <c r="K51" s="120">
        <v>104</v>
      </c>
      <c r="L51" s="122">
        <v>65</v>
      </c>
      <c r="M51" s="122">
        <v>39</v>
      </c>
      <c r="N51" s="32" t="s">
        <v>518</v>
      </c>
      <c r="O51" s="120">
        <v>1148</v>
      </c>
      <c r="P51" s="120">
        <v>651</v>
      </c>
      <c r="Q51" s="120">
        <v>497</v>
      </c>
      <c r="R51" s="22">
        <v>40</v>
      </c>
      <c r="S51" s="172">
        <v>64</v>
      </c>
      <c r="T51" s="122">
        <v>35</v>
      </c>
      <c r="U51" s="97">
        <v>29</v>
      </c>
      <c r="V51" s="32" t="s">
        <v>518</v>
      </c>
      <c r="W51" s="64">
        <v>850</v>
      </c>
      <c r="X51" s="64">
        <v>403</v>
      </c>
      <c r="Y51" s="64">
        <v>447</v>
      </c>
      <c r="AA51" s="22">
        <v>40</v>
      </c>
      <c r="AB51" s="120">
        <v>102</v>
      </c>
      <c r="AC51" s="122">
        <v>65</v>
      </c>
      <c r="AD51" s="122">
        <v>37</v>
      </c>
      <c r="AE51" s="32" t="s">
        <v>518</v>
      </c>
      <c r="AF51" s="120">
        <v>1614</v>
      </c>
      <c r="AG51" s="120">
        <v>834</v>
      </c>
      <c r="AH51" s="120">
        <v>780</v>
      </c>
    </row>
    <row r="52" spans="1:34" ht="12" customHeight="1" x14ac:dyDescent="0.15">
      <c r="A52" s="22">
        <v>41</v>
      </c>
      <c r="B52" s="120">
        <v>51</v>
      </c>
      <c r="C52" s="122">
        <v>27</v>
      </c>
      <c r="D52" s="179">
        <v>24</v>
      </c>
      <c r="E52" s="32" t="s">
        <v>519</v>
      </c>
      <c r="F52" s="64">
        <v>556</v>
      </c>
      <c r="G52" s="64">
        <v>279</v>
      </c>
      <c r="H52" s="64">
        <v>277</v>
      </c>
      <c r="J52" s="22">
        <v>41</v>
      </c>
      <c r="K52" s="120">
        <v>94</v>
      </c>
      <c r="L52" s="122">
        <v>51</v>
      </c>
      <c r="M52" s="122">
        <v>43</v>
      </c>
      <c r="N52" s="32" t="s">
        <v>519</v>
      </c>
      <c r="O52" s="120">
        <v>787</v>
      </c>
      <c r="P52" s="120">
        <v>434</v>
      </c>
      <c r="Q52" s="120">
        <v>353</v>
      </c>
      <c r="R52" s="22">
        <v>41</v>
      </c>
      <c r="S52" s="175">
        <v>47</v>
      </c>
      <c r="T52" s="122">
        <v>29</v>
      </c>
      <c r="U52" s="97">
        <v>18</v>
      </c>
      <c r="V52" s="32" t="s">
        <v>519</v>
      </c>
      <c r="W52" s="64">
        <v>639</v>
      </c>
      <c r="X52" s="64">
        <v>320</v>
      </c>
      <c r="Y52" s="64">
        <v>319</v>
      </c>
      <c r="AA52" s="22">
        <v>41</v>
      </c>
      <c r="AB52" s="120">
        <v>116</v>
      </c>
      <c r="AC52" s="122">
        <v>72</v>
      </c>
      <c r="AD52" s="122">
        <v>44</v>
      </c>
      <c r="AE52" s="32" t="s">
        <v>519</v>
      </c>
      <c r="AF52" s="120">
        <v>979</v>
      </c>
      <c r="AG52" s="120">
        <v>549</v>
      </c>
      <c r="AH52" s="120">
        <v>430</v>
      </c>
    </row>
    <row r="53" spans="1:34" ht="12" customHeight="1" x14ac:dyDescent="0.15">
      <c r="A53" s="22">
        <v>42</v>
      </c>
      <c r="B53" s="120">
        <v>68</v>
      </c>
      <c r="C53" s="122">
        <v>44</v>
      </c>
      <c r="D53" s="179">
        <v>24</v>
      </c>
      <c r="E53" s="32" t="s">
        <v>520</v>
      </c>
      <c r="F53" s="64">
        <v>338</v>
      </c>
      <c r="G53" s="64">
        <v>190</v>
      </c>
      <c r="H53" s="64">
        <v>148</v>
      </c>
      <c r="J53" s="22">
        <v>42</v>
      </c>
      <c r="K53" s="120">
        <v>74</v>
      </c>
      <c r="L53" s="122">
        <v>42</v>
      </c>
      <c r="M53" s="122">
        <v>32</v>
      </c>
      <c r="N53" s="32" t="s">
        <v>520</v>
      </c>
      <c r="O53" s="120">
        <v>576</v>
      </c>
      <c r="P53" s="120">
        <v>327</v>
      </c>
      <c r="Q53" s="120">
        <v>249</v>
      </c>
      <c r="R53" s="22">
        <v>42</v>
      </c>
      <c r="S53" s="175">
        <v>49</v>
      </c>
      <c r="T53" s="122">
        <v>31</v>
      </c>
      <c r="U53" s="97">
        <v>18</v>
      </c>
      <c r="V53" s="32" t="s">
        <v>520</v>
      </c>
      <c r="W53" s="64">
        <v>430</v>
      </c>
      <c r="X53" s="64">
        <v>228</v>
      </c>
      <c r="Y53" s="64">
        <v>202</v>
      </c>
      <c r="AA53" s="22">
        <v>42</v>
      </c>
      <c r="AB53" s="120">
        <v>84</v>
      </c>
      <c r="AC53" s="122">
        <v>49</v>
      </c>
      <c r="AD53" s="122">
        <v>35</v>
      </c>
      <c r="AE53" s="32" t="s">
        <v>520</v>
      </c>
      <c r="AF53" s="120">
        <v>642</v>
      </c>
      <c r="AG53" s="120">
        <v>369</v>
      </c>
      <c r="AH53" s="120">
        <v>273</v>
      </c>
    </row>
    <row r="54" spans="1:34" ht="12" customHeight="1" x14ac:dyDescent="0.15">
      <c r="A54" s="22">
        <v>43</v>
      </c>
      <c r="B54" s="120">
        <v>49</v>
      </c>
      <c r="C54" s="122">
        <v>23</v>
      </c>
      <c r="D54" s="179">
        <v>26</v>
      </c>
      <c r="E54" s="32" t="s">
        <v>521</v>
      </c>
      <c r="F54" s="64">
        <v>261</v>
      </c>
      <c r="G54" s="64">
        <v>149</v>
      </c>
      <c r="H54" s="64">
        <v>112</v>
      </c>
      <c r="J54" s="22">
        <v>43</v>
      </c>
      <c r="K54" s="120">
        <v>84</v>
      </c>
      <c r="L54" s="122">
        <v>52</v>
      </c>
      <c r="M54" s="122">
        <v>32</v>
      </c>
      <c r="N54" s="32" t="s">
        <v>521</v>
      </c>
      <c r="O54" s="120">
        <v>440</v>
      </c>
      <c r="P54" s="120">
        <v>260</v>
      </c>
      <c r="Q54" s="120">
        <v>180</v>
      </c>
      <c r="R54" s="22">
        <v>43</v>
      </c>
      <c r="S54" s="175">
        <v>38</v>
      </c>
      <c r="T54" s="122">
        <v>24</v>
      </c>
      <c r="U54" s="122">
        <v>14</v>
      </c>
      <c r="V54" s="32" t="s">
        <v>521</v>
      </c>
      <c r="W54" s="64">
        <v>244</v>
      </c>
      <c r="X54" s="64">
        <v>145</v>
      </c>
      <c r="Y54" s="64">
        <v>99</v>
      </c>
      <c r="AA54" s="22">
        <v>43</v>
      </c>
      <c r="AB54" s="120">
        <v>87</v>
      </c>
      <c r="AC54" s="122">
        <v>49</v>
      </c>
      <c r="AD54" s="122">
        <v>38</v>
      </c>
      <c r="AE54" s="32" t="s">
        <v>521</v>
      </c>
      <c r="AF54" s="120">
        <v>468</v>
      </c>
      <c r="AG54" s="120">
        <v>276</v>
      </c>
      <c r="AH54" s="120">
        <v>192</v>
      </c>
    </row>
    <row r="55" spans="1:34" ht="12" customHeight="1" x14ac:dyDescent="0.15">
      <c r="A55" s="23">
        <v>44</v>
      </c>
      <c r="B55" s="123">
        <v>43</v>
      </c>
      <c r="C55" s="124">
        <v>28</v>
      </c>
      <c r="D55" s="180">
        <v>15</v>
      </c>
      <c r="E55" s="32" t="s">
        <v>522</v>
      </c>
      <c r="F55" s="64">
        <v>233</v>
      </c>
      <c r="G55" s="64">
        <v>134</v>
      </c>
      <c r="H55" s="64">
        <v>99</v>
      </c>
      <c r="J55" s="23">
        <v>44</v>
      </c>
      <c r="K55" s="123">
        <v>84</v>
      </c>
      <c r="L55" s="124">
        <v>50</v>
      </c>
      <c r="M55" s="124">
        <v>34</v>
      </c>
      <c r="N55" s="32" t="s">
        <v>522</v>
      </c>
      <c r="O55" s="120">
        <v>351</v>
      </c>
      <c r="P55" s="120">
        <v>223</v>
      </c>
      <c r="Q55" s="120">
        <v>128</v>
      </c>
      <c r="R55" s="23">
        <v>44</v>
      </c>
      <c r="S55" s="123">
        <v>46</v>
      </c>
      <c r="T55" s="124">
        <v>26</v>
      </c>
      <c r="U55" s="124">
        <v>20</v>
      </c>
      <c r="V55" s="32" t="s">
        <v>522</v>
      </c>
      <c r="W55" s="64">
        <v>254</v>
      </c>
      <c r="X55" s="64">
        <v>156</v>
      </c>
      <c r="Y55" s="64">
        <v>98</v>
      </c>
      <c r="AA55" s="23">
        <v>44</v>
      </c>
      <c r="AB55" s="123">
        <v>79</v>
      </c>
      <c r="AC55" s="124">
        <v>41</v>
      </c>
      <c r="AD55" s="124">
        <v>38</v>
      </c>
      <c r="AE55" s="32" t="s">
        <v>522</v>
      </c>
      <c r="AF55" s="120">
        <v>469</v>
      </c>
      <c r="AG55" s="120">
        <v>289</v>
      </c>
      <c r="AH55" s="120">
        <v>180</v>
      </c>
    </row>
    <row r="56" spans="1:34" ht="12" customHeight="1" x14ac:dyDescent="0.15">
      <c r="A56" s="22">
        <v>45</v>
      </c>
      <c r="B56" s="120">
        <v>46</v>
      </c>
      <c r="C56" s="122">
        <v>30</v>
      </c>
      <c r="D56" s="179">
        <v>16</v>
      </c>
      <c r="E56" s="32" t="s">
        <v>523</v>
      </c>
      <c r="F56" s="64">
        <v>215</v>
      </c>
      <c r="G56" s="64">
        <v>125</v>
      </c>
      <c r="H56" s="64">
        <v>90</v>
      </c>
      <c r="J56" s="22">
        <v>45</v>
      </c>
      <c r="K56" s="120">
        <v>84</v>
      </c>
      <c r="L56" s="122">
        <v>53</v>
      </c>
      <c r="M56" s="122">
        <v>31</v>
      </c>
      <c r="N56" s="32" t="s">
        <v>523</v>
      </c>
      <c r="O56" s="120">
        <v>332</v>
      </c>
      <c r="P56" s="120">
        <v>210</v>
      </c>
      <c r="Q56" s="120">
        <v>122</v>
      </c>
      <c r="R56" s="22">
        <v>45</v>
      </c>
      <c r="S56" s="172">
        <v>46</v>
      </c>
      <c r="T56" s="122">
        <v>25</v>
      </c>
      <c r="U56" s="122">
        <v>21</v>
      </c>
      <c r="V56" s="32" t="s">
        <v>523</v>
      </c>
      <c r="W56" s="64">
        <v>230</v>
      </c>
      <c r="X56" s="64">
        <v>138</v>
      </c>
      <c r="Y56" s="64">
        <v>92</v>
      </c>
      <c r="AA56" s="22">
        <v>45</v>
      </c>
      <c r="AB56" s="120">
        <v>123</v>
      </c>
      <c r="AC56" s="122">
        <v>79</v>
      </c>
      <c r="AD56" s="122">
        <v>44</v>
      </c>
      <c r="AE56" s="32" t="s">
        <v>523</v>
      </c>
      <c r="AF56" s="120">
        <v>346</v>
      </c>
      <c r="AG56" s="120">
        <v>207</v>
      </c>
      <c r="AH56" s="120">
        <v>139</v>
      </c>
    </row>
    <row r="57" spans="1:34" ht="12" customHeight="1" x14ac:dyDescent="0.15">
      <c r="A57" s="22">
        <v>46</v>
      </c>
      <c r="B57" s="120">
        <v>39</v>
      </c>
      <c r="C57" s="122">
        <v>20</v>
      </c>
      <c r="D57" s="179">
        <v>19</v>
      </c>
      <c r="E57" s="32" t="s">
        <v>524</v>
      </c>
      <c r="F57" s="64">
        <v>185</v>
      </c>
      <c r="G57" s="64">
        <v>130</v>
      </c>
      <c r="H57" s="64">
        <v>55</v>
      </c>
      <c r="J57" s="22">
        <v>46</v>
      </c>
      <c r="K57" s="120">
        <v>84</v>
      </c>
      <c r="L57" s="122">
        <v>50</v>
      </c>
      <c r="M57" s="122">
        <v>34</v>
      </c>
      <c r="N57" s="32" t="s">
        <v>524</v>
      </c>
      <c r="O57" s="120">
        <v>241</v>
      </c>
      <c r="P57" s="120">
        <v>157</v>
      </c>
      <c r="Q57" s="120">
        <v>84</v>
      </c>
      <c r="R57" s="22">
        <v>46</v>
      </c>
      <c r="S57" s="175">
        <v>48</v>
      </c>
      <c r="T57" s="122">
        <v>32</v>
      </c>
      <c r="U57" s="122">
        <v>16</v>
      </c>
      <c r="V57" s="32" t="s">
        <v>524</v>
      </c>
      <c r="W57" s="64">
        <v>150</v>
      </c>
      <c r="X57" s="64">
        <v>89</v>
      </c>
      <c r="Y57" s="64">
        <v>61</v>
      </c>
      <c r="AA57" s="22">
        <v>46</v>
      </c>
      <c r="AB57" s="120">
        <v>101</v>
      </c>
      <c r="AC57" s="122">
        <v>57</v>
      </c>
      <c r="AD57" s="122">
        <v>44</v>
      </c>
      <c r="AE57" s="32" t="s">
        <v>524</v>
      </c>
      <c r="AF57" s="120">
        <v>229</v>
      </c>
      <c r="AG57" s="120">
        <v>149</v>
      </c>
      <c r="AH57" s="120">
        <v>80</v>
      </c>
    </row>
    <row r="58" spans="1:34" ht="12" customHeight="1" x14ac:dyDescent="0.15">
      <c r="A58" s="22">
        <v>47</v>
      </c>
      <c r="B58" s="120">
        <v>60</v>
      </c>
      <c r="C58" s="122">
        <v>37</v>
      </c>
      <c r="D58" s="179">
        <v>23</v>
      </c>
      <c r="E58" s="32" t="s">
        <v>525</v>
      </c>
      <c r="F58" s="64">
        <v>83</v>
      </c>
      <c r="G58" s="64">
        <v>45</v>
      </c>
      <c r="H58" s="64">
        <v>38</v>
      </c>
      <c r="J58" s="22">
        <v>47</v>
      </c>
      <c r="K58" s="120">
        <v>66</v>
      </c>
      <c r="L58" s="122">
        <v>48</v>
      </c>
      <c r="M58" s="122">
        <v>18</v>
      </c>
      <c r="N58" s="32" t="s">
        <v>525</v>
      </c>
      <c r="O58" s="120">
        <v>168</v>
      </c>
      <c r="P58" s="120">
        <v>116</v>
      </c>
      <c r="Q58" s="120">
        <v>52</v>
      </c>
      <c r="R58" s="22">
        <v>47</v>
      </c>
      <c r="S58" s="175">
        <v>55</v>
      </c>
      <c r="T58" s="122">
        <v>33</v>
      </c>
      <c r="U58" s="122">
        <v>22</v>
      </c>
      <c r="V58" s="32" t="s">
        <v>525</v>
      </c>
      <c r="W58" s="64">
        <v>108</v>
      </c>
      <c r="X58" s="64">
        <v>55</v>
      </c>
      <c r="Y58" s="64">
        <v>53</v>
      </c>
      <c r="AA58" s="22">
        <v>47</v>
      </c>
      <c r="AB58" s="120">
        <v>92</v>
      </c>
      <c r="AC58" s="122">
        <v>58</v>
      </c>
      <c r="AD58" s="122">
        <v>34</v>
      </c>
      <c r="AE58" s="32" t="s">
        <v>525</v>
      </c>
      <c r="AF58" s="120">
        <v>160</v>
      </c>
      <c r="AG58" s="120">
        <v>99</v>
      </c>
      <c r="AH58" s="120">
        <v>61</v>
      </c>
    </row>
    <row r="59" spans="1:34" ht="12" customHeight="1" x14ac:dyDescent="0.15">
      <c r="A59" s="22">
        <v>48</v>
      </c>
      <c r="B59" s="120">
        <v>47</v>
      </c>
      <c r="C59" s="122">
        <v>24</v>
      </c>
      <c r="D59" s="179">
        <v>23</v>
      </c>
      <c r="E59" s="32" t="s">
        <v>526</v>
      </c>
      <c r="F59" s="64">
        <v>89</v>
      </c>
      <c r="G59" s="64">
        <v>44</v>
      </c>
      <c r="H59" s="64">
        <v>45</v>
      </c>
      <c r="J59" s="22">
        <v>48</v>
      </c>
      <c r="K59" s="120">
        <v>58</v>
      </c>
      <c r="L59" s="122">
        <v>36</v>
      </c>
      <c r="M59" s="122">
        <v>22</v>
      </c>
      <c r="N59" s="32" t="s">
        <v>526</v>
      </c>
      <c r="O59" s="120">
        <v>102</v>
      </c>
      <c r="P59" s="120">
        <v>56</v>
      </c>
      <c r="Q59" s="120">
        <v>46</v>
      </c>
      <c r="R59" s="22">
        <v>48</v>
      </c>
      <c r="S59" s="175">
        <v>45</v>
      </c>
      <c r="T59" s="122">
        <v>27</v>
      </c>
      <c r="U59" s="122">
        <v>18</v>
      </c>
      <c r="V59" s="32" t="s">
        <v>526</v>
      </c>
      <c r="W59" s="64">
        <v>77</v>
      </c>
      <c r="X59" s="64">
        <v>39</v>
      </c>
      <c r="Y59" s="64">
        <v>38</v>
      </c>
      <c r="AA59" s="22">
        <v>48</v>
      </c>
      <c r="AB59" s="120">
        <v>78</v>
      </c>
      <c r="AC59" s="122">
        <v>50</v>
      </c>
      <c r="AD59" s="122">
        <v>28</v>
      </c>
      <c r="AE59" s="32" t="s">
        <v>526</v>
      </c>
      <c r="AF59" s="120">
        <v>109</v>
      </c>
      <c r="AG59" s="120">
        <v>43</v>
      </c>
      <c r="AH59" s="120">
        <v>66</v>
      </c>
    </row>
    <row r="60" spans="1:34" ht="12" customHeight="1" x14ac:dyDescent="0.15">
      <c r="A60" s="23">
        <v>49</v>
      </c>
      <c r="B60" s="123">
        <v>41</v>
      </c>
      <c r="C60" s="124">
        <v>23</v>
      </c>
      <c r="D60" s="180">
        <v>18</v>
      </c>
      <c r="E60" s="32" t="s">
        <v>527</v>
      </c>
      <c r="F60" s="64">
        <v>57</v>
      </c>
      <c r="G60" s="64">
        <v>24</v>
      </c>
      <c r="H60" s="64">
        <v>33</v>
      </c>
      <c r="J60" s="23">
        <v>49</v>
      </c>
      <c r="K60" s="123">
        <v>59</v>
      </c>
      <c r="L60" s="124">
        <v>36</v>
      </c>
      <c r="M60" s="124">
        <v>23</v>
      </c>
      <c r="N60" s="32" t="s">
        <v>527</v>
      </c>
      <c r="O60" s="120">
        <v>70</v>
      </c>
      <c r="P60" s="120">
        <v>30</v>
      </c>
      <c r="Q60" s="120">
        <v>40</v>
      </c>
      <c r="R60" s="23">
        <v>49</v>
      </c>
      <c r="S60" s="123">
        <v>60</v>
      </c>
      <c r="T60" s="124">
        <v>39</v>
      </c>
      <c r="U60" s="124">
        <v>21</v>
      </c>
      <c r="V60" s="32" t="s">
        <v>527</v>
      </c>
      <c r="W60" s="64">
        <v>73</v>
      </c>
      <c r="X60" s="64">
        <v>35</v>
      </c>
      <c r="Y60" s="64">
        <v>38</v>
      </c>
      <c r="AA60" s="23">
        <v>49</v>
      </c>
      <c r="AB60" s="123">
        <v>75</v>
      </c>
      <c r="AC60" s="124">
        <v>45</v>
      </c>
      <c r="AD60" s="124">
        <v>30</v>
      </c>
      <c r="AE60" s="32" t="s">
        <v>527</v>
      </c>
      <c r="AF60" s="120">
        <v>85</v>
      </c>
      <c r="AG60" s="120">
        <v>37</v>
      </c>
      <c r="AH60" s="120">
        <v>48</v>
      </c>
    </row>
    <row r="61" spans="1:34" ht="12" customHeight="1" x14ac:dyDescent="0.15">
      <c r="A61" s="22">
        <v>50</v>
      </c>
      <c r="B61" s="120">
        <v>54</v>
      </c>
      <c r="C61" s="122">
        <v>26</v>
      </c>
      <c r="D61" s="179">
        <v>28</v>
      </c>
      <c r="E61" s="32" t="s">
        <v>528</v>
      </c>
      <c r="F61" s="64">
        <v>59</v>
      </c>
      <c r="G61" s="64">
        <v>22</v>
      </c>
      <c r="H61" s="64">
        <v>37</v>
      </c>
      <c r="J61" s="22">
        <v>50</v>
      </c>
      <c r="K61" s="120">
        <v>72</v>
      </c>
      <c r="L61" s="122">
        <v>41</v>
      </c>
      <c r="M61" s="122">
        <v>31</v>
      </c>
      <c r="N61" s="32" t="s">
        <v>528</v>
      </c>
      <c r="O61" s="120">
        <v>39</v>
      </c>
      <c r="P61" s="120">
        <v>20</v>
      </c>
      <c r="Q61" s="120">
        <v>19</v>
      </c>
      <c r="R61" s="22">
        <v>50</v>
      </c>
      <c r="S61" s="120">
        <v>54</v>
      </c>
      <c r="T61" s="122">
        <v>30</v>
      </c>
      <c r="U61" s="122">
        <v>24</v>
      </c>
      <c r="V61" s="32" t="s">
        <v>528</v>
      </c>
      <c r="W61" s="64">
        <v>39</v>
      </c>
      <c r="X61" s="64">
        <v>18</v>
      </c>
      <c r="Y61" s="64">
        <v>21</v>
      </c>
      <c r="AA61" s="22">
        <v>50</v>
      </c>
      <c r="AB61" s="120">
        <v>72</v>
      </c>
      <c r="AC61" s="122">
        <v>37</v>
      </c>
      <c r="AD61" s="122">
        <v>35</v>
      </c>
      <c r="AE61" s="32" t="s">
        <v>528</v>
      </c>
      <c r="AF61" s="120">
        <v>64</v>
      </c>
      <c r="AG61" s="120">
        <v>23</v>
      </c>
      <c r="AH61" s="120">
        <v>41</v>
      </c>
    </row>
    <row r="62" spans="1:34" ht="12" customHeight="1" x14ac:dyDescent="0.15">
      <c r="A62" s="22">
        <v>51</v>
      </c>
      <c r="B62" s="120">
        <v>41</v>
      </c>
      <c r="C62" s="122">
        <v>29</v>
      </c>
      <c r="D62" s="179">
        <v>12</v>
      </c>
      <c r="E62" s="32" t="s">
        <v>529</v>
      </c>
      <c r="F62" s="64">
        <v>46</v>
      </c>
      <c r="G62" s="64">
        <v>13</v>
      </c>
      <c r="H62" s="64">
        <v>33</v>
      </c>
      <c r="J62" s="22">
        <v>51</v>
      </c>
      <c r="K62" s="120">
        <v>58</v>
      </c>
      <c r="L62" s="122">
        <v>31</v>
      </c>
      <c r="M62" s="122">
        <v>27</v>
      </c>
      <c r="N62" s="32" t="s">
        <v>529</v>
      </c>
      <c r="O62" s="120">
        <v>36</v>
      </c>
      <c r="P62" s="120">
        <v>13</v>
      </c>
      <c r="Q62" s="120">
        <v>23</v>
      </c>
      <c r="R62" s="22">
        <v>51</v>
      </c>
      <c r="S62" s="120">
        <v>40</v>
      </c>
      <c r="T62" s="122">
        <v>29</v>
      </c>
      <c r="U62" s="122">
        <v>11</v>
      </c>
      <c r="V62" s="32" t="s">
        <v>529</v>
      </c>
      <c r="W62" s="64">
        <v>47</v>
      </c>
      <c r="X62" s="64">
        <v>19</v>
      </c>
      <c r="Y62" s="64">
        <v>28</v>
      </c>
      <c r="AA62" s="22">
        <v>51</v>
      </c>
      <c r="AB62" s="120">
        <v>69</v>
      </c>
      <c r="AC62" s="122">
        <v>40</v>
      </c>
      <c r="AD62" s="122">
        <v>29</v>
      </c>
      <c r="AE62" s="32" t="s">
        <v>529</v>
      </c>
      <c r="AF62" s="120">
        <v>52</v>
      </c>
      <c r="AG62" s="120">
        <v>13</v>
      </c>
      <c r="AH62" s="120">
        <v>39</v>
      </c>
    </row>
    <row r="63" spans="1:34" ht="12" customHeight="1" x14ac:dyDescent="0.15">
      <c r="A63" s="22">
        <v>52</v>
      </c>
      <c r="B63" s="120">
        <v>44</v>
      </c>
      <c r="C63" s="122">
        <v>21</v>
      </c>
      <c r="D63" s="179">
        <v>23</v>
      </c>
      <c r="E63" s="32" t="s">
        <v>1126</v>
      </c>
      <c r="F63" s="64">
        <v>93</v>
      </c>
      <c r="G63" s="64">
        <v>20</v>
      </c>
      <c r="H63" s="64">
        <v>73</v>
      </c>
      <c r="J63" s="22">
        <v>52</v>
      </c>
      <c r="K63" s="120">
        <v>72</v>
      </c>
      <c r="L63" s="122">
        <v>49</v>
      </c>
      <c r="M63" s="122">
        <v>23</v>
      </c>
      <c r="N63" s="32" t="s">
        <v>617</v>
      </c>
      <c r="O63" s="120">
        <v>57</v>
      </c>
      <c r="P63" s="120">
        <v>17</v>
      </c>
      <c r="Q63" s="120">
        <v>40</v>
      </c>
      <c r="R63" s="22">
        <v>52</v>
      </c>
      <c r="S63" s="120">
        <v>48</v>
      </c>
      <c r="T63" s="122">
        <v>23</v>
      </c>
      <c r="U63" s="122">
        <v>25</v>
      </c>
      <c r="V63" s="32" t="s">
        <v>617</v>
      </c>
      <c r="W63" s="64">
        <v>99</v>
      </c>
      <c r="X63" s="64">
        <v>20</v>
      </c>
      <c r="Y63" s="64">
        <v>79</v>
      </c>
      <c r="AA63" s="22">
        <v>52</v>
      </c>
      <c r="AB63" s="120">
        <v>76</v>
      </c>
      <c r="AC63" s="122">
        <v>52</v>
      </c>
      <c r="AD63" s="122">
        <v>24</v>
      </c>
      <c r="AE63" s="32" t="s">
        <v>617</v>
      </c>
      <c r="AF63" s="120">
        <v>88</v>
      </c>
      <c r="AG63" s="120">
        <v>23</v>
      </c>
      <c r="AH63" s="120">
        <v>65</v>
      </c>
    </row>
    <row r="64" spans="1:34" ht="12" customHeight="1" x14ac:dyDescent="0.15">
      <c r="A64" s="22">
        <v>53</v>
      </c>
      <c r="B64" s="120">
        <v>33</v>
      </c>
      <c r="C64" s="122">
        <v>22</v>
      </c>
      <c r="D64" s="179">
        <v>11</v>
      </c>
      <c r="E64" s="34"/>
      <c r="F64" s="90"/>
      <c r="G64" s="90"/>
      <c r="H64" s="90"/>
      <c r="J64" s="22">
        <v>53</v>
      </c>
      <c r="K64" s="120">
        <v>79</v>
      </c>
      <c r="L64" s="122">
        <v>52</v>
      </c>
      <c r="M64" s="122">
        <v>27</v>
      </c>
      <c r="N64" s="34"/>
      <c r="O64" s="90"/>
      <c r="P64" s="90"/>
      <c r="Q64" s="90"/>
      <c r="R64" s="22">
        <v>53</v>
      </c>
      <c r="S64" s="120">
        <v>50</v>
      </c>
      <c r="T64" s="122">
        <v>29</v>
      </c>
      <c r="U64" s="122">
        <v>21</v>
      </c>
      <c r="V64" s="34"/>
      <c r="W64" s="90"/>
      <c r="X64" s="90"/>
      <c r="Y64" s="90"/>
      <c r="AA64" s="22">
        <v>53</v>
      </c>
      <c r="AB64" s="120">
        <v>62</v>
      </c>
      <c r="AC64" s="122">
        <v>36</v>
      </c>
      <c r="AD64" s="122">
        <v>26</v>
      </c>
      <c r="AE64" s="34"/>
      <c r="AF64" s="90"/>
      <c r="AG64" s="90"/>
      <c r="AH64" s="90"/>
    </row>
    <row r="65" spans="1:34" ht="12" customHeight="1" thickBot="1" x14ac:dyDescent="0.2">
      <c r="A65" s="35">
        <v>54</v>
      </c>
      <c r="B65" s="120">
        <v>43</v>
      </c>
      <c r="C65" s="124">
        <v>27</v>
      </c>
      <c r="D65" s="180">
        <v>16</v>
      </c>
      <c r="E65" s="36"/>
      <c r="F65" s="15"/>
      <c r="G65" s="15"/>
      <c r="H65" s="15"/>
      <c r="I65" s="219"/>
      <c r="J65" s="35">
        <v>54</v>
      </c>
      <c r="K65" s="145">
        <v>51</v>
      </c>
      <c r="L65" s="125">
        <v>37</v>
      </c>
      <c r="M65" s="125">
        <v>14</v>
      </c>
      <c r="N65" s="36"/>
      <c r="O65" s="40"/>
      <c r="P65" s="40"/>
      <c r="Q65" s="40"/>
      <c r="R65" s="35">
        <v>54</v>
      </c>
      <c r="S65" s="120">
        <v>38</v>
      </c>
      <c r="T65" s="125">
        <v>27</v>
      </c>
      <c r="U65" s="125">
        <v>11</v>
      </c>
      <c r="V65" s="36"/>
      <c r="W65" s="15"/>
      <c r="X65" s="15"/>
      <c r="Y65" s="15"/>
      <c r="Z65" s="219"/>
      <c r="AA65" s="35">
        <v>54</v>
      </c>
      <c r="AB65" s="145">
        <v>67</v>
      </c>
      <c r="AC65" s="125">
        <v>42</v>
      </c>
      <c r="AD65" s="125">
        <v>25</v>
      </c>
      <c r="AE65" s="36"/>
      <c r="AF65" s="40"/>
      <c r="AG65" s="40"/>
      <c r="AH65" s="40"/>
    </row>
    <row r="66" spans="1:34" x14ac:dyDescent="0.15">
      <c r="A66" s="457" t="s">
        <v>1182</v>
      </c>
      <c r="B66" s="457"/>
      <c r="C66" s="457"/>
      <c r="D66" s="457"/>
      <c r="E66" s="457"/>
      <c r="F66" s="457"/>
      <c r="G66" s="457"/>
      <c r="H66" s="457"/>
      <c r="J66" s="457" t="s">
        <v>1182</v>
      </c>
      <c r="K66" s="457"/>
      <c r="L66" s="457"/>
      <c r="M66" s="457"/>
      <c r="N66" s="457"/>
      <c r="O66" s="457"/>
      <c r="P66" s="457"/>
      <c r="Q66" s="457"/>
      <c r="R66" s="457" t="s">
        <v>1182</v>
      </c>
      <c r="S66" s="457"/>
      <c r="T66" s="457"/>
      <c r="U66" s="457"/>
      <c r="V66" s="457"/>
      <c r="W66" s="457"/>
      <c r="X66" s="457"/>
      <c r="Y66" s="457"/>
      <c r="AA66" s="457" t="s">
        <v>1182</v>
      </c>
      <c r="AB66" s="457"/>
      <c r="AC66" s="457"/>
      <c r="AD66" s="457"/>
      <c r="AE66" s="457"/>
      <c r="AF66" s="457"/>
      <c r="AG66" s="457"/>
      <c r="AH66" s="457"/>
    </row>
  </sheetData>
  <mergeCells count="20">
    <mergeCell ref="A6:H6"/>
    <mergeCell ref="I6:Q6"/>
    <mergeCell ref="R6:Y6"/>
    <mergeCell ref="Z6:AH6"/>
    <mergeCell ref="A66:H66"/>
    <mergeCell ref="J66:Q66"/>
    <mergeCell ref="R66:Y66"/>
    <mergeCell ref="AA66:AH66"/>
    <mergeCell ref="A4:Q4"/>
    <mergeCell ref="R4:AH4"/>
    <mergeCell ref="A5:H5"/>
    <mergeCell ref="R5:Y5"/>
    <mergeCell ref="J5:Q5"/>
    <mergeCell ref="AA5:AH5"/>
    <mergeCell ref="A1:Q1"/>
    <mergeCell ref="R1:AH1"/>
    <mergeCell ref="A3:H3"/>
    <mergeCell ref="I3:Q3"/>
    <mergeCell ref="R3:Y3"/>
    <mergeCell ref="Z3:AH3"/>
  </mergeCells>
  <phoneticPr fontId="2"/>
  <pageMargins left="0.59055118110236227" right="0.59055118110236227" top="0.38" bottom="0.48" header="0.26" footer="0.3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showGridLines="0" zoomScale="110" zoomScaleNormal="110" zoomScaleSheetLayoutView="80" workbookViewId="0">
      <selection activeCell="C39" sqref="C39"/>
    </sheetView>
  </sheetViews>
  <sheetFormatPr defaultRowHeight="13.5" x14ac:dyDescent="0.15"/>
  <cols>
    <col min="1" max="1" width="12.5" style="285" customWidth="1"/>
    <col min="2" max="5" width="8.375" style="284" customWidth="1"/>
    <col min="6" max="6" width="12.5" style="284" customWidth="1"/>
    <col min="7" max="10" width="8.375" style="284" customWidth="1"/>
    <col min="11" max="16384" width="9" style="282"/>
  </cols>
  <sheetData>
    <row r="1" spans="1:10" s="279" customFormat="1" ht="17.25" customHeight="1" x14ac:dyDescent="0.15">
      <c r="A1" s="556" t="s">
        <v>1041</v>
      </c>
      <c r="B1" s="556"/>
      <c r="C1" s="556"/>
      <c r="D1" s="556"/>
      <c r="E1" s="556"/>
      <c r="F1" s="556"/>
      <c r="G1" s="556"/>
      <c r="H1" s="556"/>
      <c r="I1" s="556"/>
      <c r="J1" s="556"/>
    </row>
    <row r="2" spans="1:10" s="279" customFormat="1" ht="10.5" customHeight="1" x14ac:dyDescent="0.15">
      <c r="A2" s="557" t="s">
        <v>1183</v>
      </c>
      <c r="B2" s="558"/>
      <c r="C2" s="558"/>
      <c r="D2" s="558"/>
      <c r="E2" s="558"/>
      <c r="F2" s="558"/>
      <c r="G2" s="558"/>
      <c r="H2" s="558"/>
      <c r="I2" s="558"/>
      <c r="J2" s="558"/>
    </row>
    <row r="3" spans="1:10" s="280" customFormat="1" ht="10.5" customHeight="1" thickBot="1" x14ac:dyDescent="0.2">
      <c r="A3" s="286" t="s">
        <v>1090</v>
      </c>
      <c r="B3" s="287" t="s">
        <v>1091</v>
      </c>
      <c r="C3" s="286">
        <v>205774</v>
      </c>
      <c r="D3" s="288" t="s">
        <v>1092</v>
      </c>
      <c r="E3" s="286">
        <v>406116</v>
      </c>
      <c r="F3" s="287" t="s">
        <v>1093</v>
      </c>
      <c r="G3" s="286">
        <v>187615</v>
      </c>
      <c r="H3" s="288" t="s">
        <v>1094</v>
      </c>
      <c r="I3" s="286">
        <v>218501</v>
      </c>
      <c r="J3" s="289" t="s">
        <v>1065</v>
      </c>
    </row>
    <row r="4" spans="1:10" s="280" customFormat="1" ht="10.5" customHeight="1" x14ac:dyDescent="0.15">
      <c r="A4" s="559" t="s">
        <v>1053</v>
      </c>
      <c r="B4" s="561" t="s">
        <v>662</v>
      </c>
      <c r="C4" s="563" t="s">
        <v>1054</v>
      </c>
      <c r="D4" s="564"/>
      <c r="E4" s="565"/>
      <c r="F4" s="561" t="s">
        <v>1053</v>
      </c>
      <c r="G4" s="561" t="s">
        <v>662</v>
      </c>
      <c r="H4" s="563" t="s">
        <v>1054</v>
      </c>
      <c r="I4" s="564"/>
      <c r="J4" s="564"/>
    </row>
    <row r="5" spans="1:10" s="280" customFormat="1" ht="10.5" customHeight="1" x14ac:dyDescent="0.15">
      <c r="A5" s="560"/>
      <c r="B5" s="562"/>
      <c r="C5" s="290" t="s">
        <v>2</v>
      </c>
      <c r="D5" s="290" t="s">
        <v>120</v>
      </c>
      <c r="E5" s="290" t="s">
        <v>121</v>
      </c>
      <c r="F5" s="562"/>
      <c r="G5" s="562"/>
      <c r="H5" s="290" t="s">
        <v>2</v>
      </c>
      <c r="I5" s="290" t="s">
        <v>120</v>
      </c>
      <c r="J5" s="291" t="s">
        <v>121</v>
      </c>
    </row>
    <row r="6" spans="1:10" s="280" customFormat="1" ht="10.5" customHeight="1" thickBot="1" x14ac:dyDescent="0.2">
      <c r="A6" s="345" t="s">
        <v>1087</v>
      </c>
      <c r="B6" s="346">
        <v>150500</v>
      </c>
      <c r="C6" s="347">
        <v>287449</v>
      </c>
      <c r="D6" s="347">
        <v>131360</v>
      </c>
      <c r="E6" s="348">
        <v>156089</v>
      </c>
      <c r="F6" s="277" t="s">
        <v>775</v>
      </c>
      <c r="G6" s="249">
        <v>406</v>
      </c>
      <c r="H6" s="292">
        <v>746</v>
      </c>
      <c r="I6" s="251">
        <v>326</v>
      </c>
      <c r="J6" s="251">
        <v>420</v>
      </c>
    </row>
    <row r="7" spans="1:10" s="280" customFormat="1" ht="10.5" customHeight="1" thickTop="1" x14ac:dyDescent="0.15">
      <c r="A7" s="342"/>
      <c r="B7" s="343"/>
      <c r="C7" s="343"/>
      <c r="D7" s="343"/>
      <c r="E7" s="344"/>
      <c r="F7" s="277" t="s">
        <v>777</v>
      </c>
      <c r="G7" s="249">
        <v>311</v>
      </c>
      <c r="H7" s="292">
        <v>596</v>
      </c>
      <c r="I7" s="251">
        <v>283</v>
      </c>
      <c r="J7" s="251">
        <v>313</v>
      </c>
    </row>
    <row r="8" spans="1:10" s="280" customFormat="1" ht="10.5" customHeight="1" x14ac:dyDescent="0.15">
      <c r="A8" s="293" t="s">
        <v>1088</v>
      </c>
      <c r="B8" s="294">
        <v>91354</v>
      </c>
      <c r="C8" s="294">
        <v>169598</v>
      </c>
      <c r="D8" s="294">
        <v>76967</v>
      </c>
      <c r="E8" s="295">
        <v>92631</v>
      </c>
      <c r="F8" s="277" t="s">
        <v>779</v>
      </c>
      <c r="G8" s="249">
        <v>351</v>
      </c>
      <c r="H8" s="292">
        <v>647</v>
      </c>
      <c r="I8" s="251">
        <v>288</v>
      </c>
      <c r="J8" s="251">
        <v>359</v>
      </c>
    </row>
    <row r="9" spans="1:10" s="280" customFormat="1" ht="10.5" customHeight="1" x14ac:dyDescent="0.15">
      <c r="A9" s="104" t="s">
        <v>665</v>
      </c>
      <c r="B9" s="251">
        <v>314</v>
      </c>
      <c r="C9" s="292">
        <v>550</v>
      </c>
      <c r="D9" s="251">
        <v>242</v>
      </c>
      <c r="E9" s="296">
        <v>308</v>
      </c>
      <c r="F9" s="277" t="s">
        <v>781</v>
      </c>
      <c r="G9" s="249">
        <v>151</v>
      </c>
      <c r="H9" s="292">
        <v>226</v>
      </c>
      <c r="I9" s="251">
        <v>92</v>
      </c>
      <c r="J9" s="251">
        <v>134</v>
      </c>
    </row>
    <row r="10" spans="1:10" s="280" customFormat="1" ht="10.5" customHeight="1" x14ac:dyDescent="0.15">
      <c r="A10" s="104" t="s">
        <v>667</v>
      </c>
      <c r="B10" s="251">
        <v>417</v>
      </c>
      <c r="C10" s="292">
        <v>682</v>
      </c>
      <c r="D10" s="251">
        <v>318</v>
      </c>
      <c r="E10" s="296">
        <v>364</v>
      </c>
      <c r="F10" s="277" t="s">
        <v>782</v>
      </c>
      <c r="G10" s="249">
        <v>206</v>
      </c>
      <c r="H10" s="292">
        <v>363</v>
      </c>
      <c r="I10" s="251">
        <v>168</v>
      </c>
      <c r="J10" s="251">
        <v>195</v>
      </c>
    </row>
    <row r="11" spans="1:10" s="280" customFormat="1" ht="10.5" customHeight="1" x14ac:dyDescent="0.15">
      <c r="A11" s="104" t="s">
        <v>669</v>
      </c>
      <c r="B11" s="251">
        <v>590</v>
      </c>
      <c r="C11" s="292">
        <v>1106</v>
      </c>
      <c r="D11" s="251">
        <v>503</v>
      </c>
      <c r="E11" s="251">
        <v>603</v>
      </c>
      <c r="F11" s="297" t="s">
        <v>783</v>
      </c>
      <c r="G11" s="249">
        <v>268</v>
      </c>
      <c r="H11" s="292">
        <v>541</v>
      </c>
      <c r="I11" s="251">
        <v>228</v>
      </c>
      <c r="J11" s="251">
        <v>313</v>
      </c>
    </row>
    <row r="12" spans="1:10" s="280" customFormat="1" ht="10.5" customHeight="1" x14ac:dyDescent="0.15">
      <c r="A12" s="104" t="s">
        <v>671</v>
      </c>
      <c r="B12" s="251">
        <v>67</v>
      </c>
      <c r="C12" s="292">
        <v>140</v>
      </c>
      <c r="D12" s="251">
        <v>68</v>
      </c>
      <c r="E12" s="252">
        <v>72</v>
      </c>
      <c r="F12" s="297" t="s">
        <v>784</v>
      </c>
      <c r="G12" s="249">
        <v>169</v>
      </c>
      <c r="H12" s="292">
        <v>234</v>
      </c>
      <c r="I12" s="251">
        <v>106</v>
      </c>
      <c r="J12" s="251">
        <v>128</v>
      </c>
    </row>
    <row r="13" spans="1:10" s="280" customFormat="1" ht="10.5" customHeight="1" x14ac:dyDescent="0.15">
      <c r="A13" s="104" t="s">
        <v>475</v>
      </c>
      <c r="B13" s="251">
        <v>246</v>
      </c>
      <c r="C13" s="292">
        <v>502</v>
      </c>
      <c r="D13" s="251">
        <v>227</v>
      </c>
      <c r="E13" s="251">
        <v>275</v>
      </c>
      <c r="F13" s="297" t="s">
        <v>663</v>
      </c>
      <c r="G13" s="249">
        <v>0</v>
      </c>
      <c r="H13" s="292">
        <v>0</v>
      </c>
      <c r="I13" s="251">
        <v>0</v>
      </c>
      <c r="J13" s="251">
        <v>0</v>
      </c>
    </row>
    <row r="14" spans="1:10" s="280" customFormat="1" ht="10.5" customHeight="1" x14ac:dyDescent="0.15">
      <c r="A14" s="104" t="s">
        <v>476</v>
      </c>
      <c r="B14" s="251">
        <v>337</v>
      </c>
      <c r="C14" s="292">
        <v>638</v>
      </c>
      <c r="D14" s="251">
        <v>296</v>
      </c>
      <c r="E14" s="251">
        <v>342</v>
      </c>
      <c r="F14" s="298" t="s">
        <v>664</v>
      </c>
      <c r="G14" s="299">
        <v>48</v>
      </c>
      <c r="H14" s="300">
        <v>66</v>
      </c>
      <c r="I14" s="300">
        <v>24</v>
      </c>
      <c r="J14" s="300">
        <v>42</v>
      </c>
    </row>
    <row r="15" spans="1:10" s="280" customFormat="1" ht="10.5" customHeight="1" x14ac:dyDescent="0.15">
      <c r="A15" s="104" t="s">
        <v>477</v>
      </c>
      <c r="B15" s="251">
        <v>170</v>
      </c>
      <c r="C15" s="292">
        <v>310</v>
      </c>
      <c r="D15" s="251">
        <v>139</v>
      </c>
      <c r="E15" s="251">
        <v>171</v>
      </c>
      <c r="F15" s="298" t="s">
        <v>666</v>
      </c>
      <c r="G15" s="249">
        <v>772</v>
      </c>
      <c r="H15" s="250">
        <v>1296</v>
      </c>
      <c r="I15" s="251">
        <v>559</v>
      </c>
      <c r="J15" s="251">
        <v>737</v>
      </c>
    </row>
    <row r="16" spans="1:10" s="280" customFormat="1" ht="10.5" customHeight="1" x14ac:dyDescent="0.15">
      <c r="A16" s="104" t="s">
        <v>14</v>
      </c>
      <c r="B16" s="251">
        <v>182</v>
      </c>
      <c r="C16" s="292">
        <v>333</v>
      </c>
      <c r="D16" s="251">
        <v>150</v>
      </c>
      <c r="E16" s="251">
        <v>183</v>
      </c>
      <c r="F16" s="298" t="s">
        <v>668</v>
      </c>
      <c r="G16" s="249">
        <v>340</v>
      </c>
      <c r="H16" s="250">
        <v>590</v>
      </c>
      <c r="I16" s="251">
        <v>275</v>
      </c>
      <c r="J16" s="251">
        <v>315</v>
      </c>
    </row>
    <row r="17" spans="1:10" s="280" customFormat="1" ht="10.5" customHeight="1" x14ac:dyDescent="0.15">
      <c r="A17" s="104" t="s">
        <v>677</v>
      </c>
      <c r="B17" s="251">
        <v>479</v>
      </c>
      <c r="C17" s="292">
        <v>893</v>
      </c>
      <c r="D17" s="251">
        <v>399</v>
      </c>
      <c r="E17" s="251">
        <v>494</v>
      </c>
      <c r="F17" s="298" t="s">
        <v>670</v>
      </c>
      <c r="G17" s="249">
        <v>154</v>
      </c>
      <c r="H17" s="250">
        <v>278</v>
      </c>
      <c r="I17" s="251">
        <v>128</v>
      </c>
      <c r="J17" s="251">
        <v>150</v>
      </c>
    </row>
    <row r="18" spans="1:10" s="280" customFormat="1" ht="10.5" customHeight="1" x14ac:dyDescent="0.15">
      <c r="A18" s="104" t="s">
        <v>679</v>
      </c>
      <c r="B18" s="251">
        <v>610</v>
      </c>
      <c r="C18" s="292">
        <v>1205</v>
      </c>
      <c r="D18" s="251">
        <v>514</v>
      </c>
      <c r="E18" s="251">
        <v>691</v>
      </c>
      <c r="F18" s="298" t="s">
        <v>672</v>
      </c>
      <c r="G18" s="249">
        <v>399</v>
      </c>
      <c r="H18" s="250">
        <v>619</v>
      </c>
      <c r="I18" s="251">
        <v>287</v>
      </c>
      <c r="J18" s="251">
        <v>332</v>
      </c>
    </row>
    <row r="19" spans="1:10" s="280" customFormat="1" ht="10.5" customHeight="1" x14ac:dyDescent="0.15">
      <c r="A19" s="104" t="s">
        <v>681</v>
      </c>
      <c r="B19" s="251">
        <v>252</v>
      </c>
      <c r="C19" s="292">
        <v>519</v>
      </c>
      <c r="D19" s="251">
        <v>241</v>
      </c>
      <c r="E19" s="251">
        <v>278</v>
      </c>
      <c r="F19" s="297" t="s">
        <v>673</v>
      </c>
      <c r="G19" s="252">
        <v>303</v>
      </c>
      <c r="H19" s="250">
        <v>464</v>
      </c>
      <c r="I19" s="251">
        <v>202</v>
      </c>
      <c r="J19" s="251">
        <v>262</v>
      </c>
    </row>
    <row r="20" spans="1:10" s="280" customFormat="1" ht="10.5" customHeight="1" x14ac:dyDescent="0.15">
      <c r="A20" s="104" t="s">
        <v>683</v>
      </c>
      <c r="B20" s="251">
        <v>297</v>
      </c>
      <c r="C20" s="292">
        <v>558</v>
      </c>
      <c r="D20" s="251">
        <v>241</v>
      </c>
      <c r="E20" s="251">
        <v>317</v>
      </c>
      <c r="F20" s="297" t="s">
        <v>674</v>
      </c>
      <c r="G20" s="251">
        <v>267</v>
      </c>
      <c r="H20" s="250">
        <v>476</v>
      </c>
      <c r="I20" s="251">
        <v>216</v>
      </c>
      <c r="J20" s="252">
        <v>260</v>
      </c>
    </row>
    <row r="21" spans="1:10" s="280" customFormat="1" ht="10.5" customHeight="1" x14ac:dyDescent="0.15">
      <c r="A21" s="104" t="s">
        <v>685</v>
      </c>
      <c r="B21" s="251">
        <v>252</v>
      </c>
      <c r="C21" s="292">
        <v>462</v>
      </c>
      <c r="D21" s="251">
        <v>198</v>
      </c>
      <c r="E21" s="251">
        <v>264</v>
      </c>
      <c r="F21" s="297" t="s">
        <v>675</v>
      </c>
      <c r="G21" s="251">
        <v>493</v>
      </c>
      <c r="H21" s="250">
        <v>910</v>
      </c>
      <c r="I21" s="251">
        <v>410</v>
      </c>
      <c r="J21" s="251">
        <v>500</v>
      </c>
    </row>
    <row r="22" spans="1:10" s="280" customFormat="1" ht="10.5" customHeight="1" x14ac:dyDescent="0.15">
      <c r="A22" s="104" t="s">
        <v>15</v>
      </c>
      <c r="B22" s="251">
        <v>344</v>
      </c>
      <c r="C22" s="292">
        <v>637</v>
      </c>
      <c r="D22" s="251">
        <v>280</v>
      </c>
      <c r="E22" s="251">
        <v>357</v>
      </c>
      <c r="F22" s="297" t="s">
        <v>676</v>
      </c>
      <c r="G22" s="251">
        <v>233</v>
      </c>
      <c r="H22" s="250">
        <v>436</v>
      </c>
      <c r="I22" s="251">
        <v>192</v>
      </c>
      <c r="J22" s="251">
        <v>244</v>
      </c>
    </row>
    <row r="23" spans="1:10" s="280" customFormat="1" ht="10.5" customHeight="1" x14ac:dyDescent="0.15">
      <c r="A23" s="104" t="s">
        <v>16</v>
      </c>
      <c r="B23" s="251">
        <v>319</v>
      </c>
      <c r="C23" s="292">
        <v>645</v>
      </c>
      <c r="D23" s="251">
        <v>274</v>
      </c>
      <c r="E23" s="251">
        <v>371</v>
      </c>
      <c r="F23" s="297" t="s">
        <v>678</v>
      </c>
      <c r="G23" s="251">
        <v>51</v>
      </c>
      <c r="H23" s="250">
        <v>122</v>
      </c>
      <c r="I23" s="251">
        <v>57</v>
      </c>
      <c r="J23" s="251">
        <v>65</v>
      </c>
    </row>
    <row r="24" spans="1:10" s="280" customFormat="1" ht="10.5" customHeight="1" x14ac:dyDescent="0.15">
      <c r="A24" s="104" t="s">
        <v>689</v>
      </c>
      <c r="B24" s="251">
        <v>287</v>
      </c>
      <c r="C24" s="292">
        <v>531</v>
      </c>
      <c r="D24" s="251">
        <v>239</v>
      </c>
      <c r="E24" s="251">
        <v>292</v>
      </c>
      <c r="F24" s="297" t="s">
        <v>680</v>
      </c>
      <c r="G24" s="251">
        <v>167</v>
      </c>
      <c r="H24" s="250">
        <v>322</v>
      </c>
      <c r="I24" s="251">
        <v>139</v>
      </c>
      <c r="J24" s="251">
        <v>183</v>
      </c>
    </row>
    <row r="25" spans="1:10" s="280" customFormat="1" ht="10.5" customHeight="1" x14ac:dyDescent="0.15">
      <c r="A25" s="104" t="s">
        <v>691</v>
      </c>
      <c r="B25" s="251">
        <v>182</v>
      </c>
      <c r="C25" s="292">
        <v>354</v>
      </c>
      <c r="D25" s="251">
        <v>158</v>
      </c>
      <c r="E25" s="251">
        <v>196</v>
      </c>
      <c r="F25" s="297" t="s">
        <v>682</v>
      </c>
      <c r="G25" s="252">
        <v>206</v>
      </c>
      <c r="H25" s="250">
        <v>354</v>
      </c>
      <c r="I25" s="251">
        <v>163</v>
      </c>
      <c r="J25" s="251">
        <v>191</v>
      </c>
    </row>
    <row r="26" spans="1:10" s="280" customFormat="1" ht="10.5" customHeight="1" x14ac:dyDescent="0.15">
      <c r="A26" s="104" t="s">
        <v>17</v>
      </c>
      <c r="B26" s="251">
        <v>217</v>
      </c>
      <c r="C26" s="292">
        <v>423</v>
      </c>
      <c r="D26" s="251">
        <v>173</v>
      </c>
      <c r="E26" s="251">
        <v>250</v>
      </c>
      <c r="F26" s="297" t="s">
        <v>684</v>
      </c>
      <c r="G26" s="251">
        <v>168</v>
      </c>
      <c r="H26" s="250">
        <v>316</v>
      </c>
      <c r="I26" s="251">
        <v>147</v>
      </c>
      <c r="J26" s="252">
        <v>169</v>
      </c>
    </row>
    <row r="27" spans="1:10" s="280" customFormat="1" ht="10.5" customHeight="1" x14ac:dyDescent="0.15">
      <c r="A27" s="104" t="s">
        <v>18</v>
      </c>
      <c r="B27" s="251">
        <v>242</v>
      </c>
      <c r="C27" s="292">
        <v>468</v>
      </c>
      <c r="D27" s="251">
        <v>213</v>
      </c>
      <c r="E27" s="251">
        <v>255</v>
      </c>
      <c r="F27" s="297" t="s">
        <v>686</v>
      </c>
      <c r="G27" s="251">
        <v>238</v>
      </c>
      <c r="H27" s="250">
        <v>498</v>
      </c>
      <c r="I27" s="251">
        <v>239</v>
      </c>
      <c r="J27" s="251">
        <v>259</v>
      </c>
    </row>
    <row r="28" spans="1:10" s="280" customFormat="1" ht="10.5" customHeight="1" x14ac:dyDescent="0.15">
      <c r="A28" s="104" t="s">
        <v>19</v>
      </c>
      <c r="B28" s="251">
        <v>297</v>
      </c>
      <c r="C28" s="292">
        <v>560</v>
      </c>
      <c r="D28" s="251">
        <v>243</v>
      </c>
      <c r="E28" s="251">
        <v>317</v>
      </c>
      <c r="F28" s="297" t="s">
        <v>687</v>
      </c>
      <c r="G28" s="251">
        <v>266</v>
      </c>
      <c r="H28" s="250">
        <v>508</v>
      </c>
      <c r="I28" s="251">
        <v>233</v>
      </c>
      <c r="J28" s="251">
        <v>275</v>
      </c>
    </row>
    <row r="29" spans="1:10" s="280" customFormat="1" ht="10.5" customHeight="1" x14ac:dyDescent="0.15">
      <c r="A29" s="104" t="s">
        <v>696</v>
      </c>
      <c r="B29" s="251">
        <v>471</v>
      </c>
      <c r="C29" s="292">
        <v>849</v>
      </c>
      <c r="D29" s="251">
        <v>392</v>
      </c>
      <c r="E29" s="251">
        <v>457</v>
      </c>
      <c r="F29" s="297" t="s">
        <v>688</v>
      </c>
      <c r="G29" s="251">
        <v>335</v>
      </c>
      <c r="H29" s="250">
        <v>617</v>
      </c>
      <c r="I29" s="251">
        <v>266</v>
      </c>
      <c r="J29" s="251">
        <v>351</v>
      </c>
    </row>
    <row r="30" spans="1:10" s="280" customFormat="1" ht="10.5" customHeight="1" x14ac:dyDescent="0.15">
      <c r="A30" s="104" t="s">
        <v>698</v>
      </c>
      <c r="B30" s="251">
        <v>431</v>
      </c>
      <c r="C30" s="292">
        <v>865</v>
      </c>
      <c r="D30" s="251">
        <v>394</v>
      </c>
      <c r="E30" s="251">
        <v>471</v>
      </c>
      <c r="F30" s="297" t="s">
        <v>690</v>
      </c>
      <c r="G30" s="251">
        <v>233</v>
      </c>
      <c r="H30" s="250">
        <v>435</v>
      </c>
      <c r="I30" s="251">
        <v>195</v>
      </c>
      <c r="J30" s="251">
        <v>240</v>
      </c>
    </row>
    <row r="31" spans="1:10" s="280" customFormat="1" ht="10.5" customHeight="1" x14ac:dyDescent="0.15">
      <c r="A31" s="104" t="s">
        <v>699</v>
      </c>
      <c r="B31" s="251">
        <v>82</v>
      </c>
      <c r="C31" s="292">
        <v>110</v>
      </c>
      <c r="D31" s="251">
        <v>45</v>
      </c>
      <c r="E31" s="251">
        <v>65</v>
      </c>
      <c r="F31" s="297" t="s">
        <v>692</v>
      </c>
      <c r="G31" s="252">
        <v>507</v>
      </c>
      <c r="H31" s="250">
        <v>944</v>
      </c>
      <c r="I31" s="251">
        <v>439</v>
      </c>
      <c r="J31" s="251">
        <v>505</v>
      </c>
    </row>
    <row r="32" spans="1:10" s="280" customFormat="1" ht="10.5" customHeight="1" x14ac:dyDescent="0.15">
      <c r="A32" s="104" t="s">
        <v>700</v>
      </c>
      <c r="B32" s="251">
        <v>502</v>
      </c>
      <c r="C32" s="292">
        <v>828</v>
      </c>
      <c r="D32" s="251">
        <v>331</v>
      </c>
      <c r="E32" s="251">
        <v>497</v>
      </c>
      <c r="F32" s="297" t="s">
        <v>693</v>
      </c>
      <c r="G32" s="251">
        <v>428</v>
      </c>
      <c r="H32" s="250">
        <v>816</v>
      </c>
      <c r="I32" s="251">
        <v>365</v>
      </c>
      <c r="J32" s="252">
        <v>451</v>
      </c>
    </row>
    <row r="33" spans="1:10" s="280" customFormat="1" ht="10.5" customHeight="1" x14ac:dyDescent="0.15">
      <c r="A33" s="104" t="s">
        <v>702</v>
      </c>
      <c r="B33" s="251">
        <v>418</v>
      </c>
      <c r="C33" s="292">
        <v>705</v>
      </c>
      <c r="D33" s="251">
        <v>295</v>
      </c>
      <c r="E33" s="251">
        <v>410</v>
      </c>
      <c r="F33" s="297" t="s">
        <v>694</v>
      </c>
      <c r="G33" s="251">
        <v>548</v>
      </c>
      <c r="H33" s="250">
        <v>1045</v>
      </c>
      <c r="I33" s="251">
        <v>477</v>
      </c>
      <c r="J33" s="251">
        <v>568</v>
      </c>
    </row>
    <row r="34" spans="1:10" s="280" customFormat="1" ht="10.5" customHeight="1" x14ac:dyDescent="0.15">
      <c r="A34" s="104" t="s">
        <v>704</v>
      </c>
      <c r="B34" s="252">
        <v>258</v>
      </c>
      <c r="C34" s="292">
        <v>440</v>
      </c>
      <c r="D34" s="251">
        <v>193</v>
      </c>
      <c r="E34" s="251">
        <v>247</v>
      </c>
      <c r="F34" s="297" t="s">
        <v>695</v>
      </c>
      <c r="G34" s="251">
        <v>548</v>
      </c>
      <c r="H34" s="250">
        <v>995</v>
      </c>
      <c r="I34" s="251">
        <v>451</v>
      </c>
      <c r="J34" s="251">
        <v>544</v>
      </c>
    </row>
    <row r="35" spans="1:10" s="280" customFormat="1" ht="10.5" customHeight="1" x14ac:dyDescent="0.15">
      <c r="A35" s="104" t="s">
        <v>706</v>
      </c>
      <c r="B35" s="251">
        <v>423</v>
      </c>
      <c r="C35" s="292">
        <v>668</v>
      </c>
      <c r="D35" s="251">
        <v>298</v>
      </c>
      <c r="E35" s="251">
        <v>370</v>
      </c>
      <c r="F35" s="297" t="s">
        <v>697</v>
      </c>
      <c r="G35" s="251">
        <v>489</v>
      </c>
      <c r="H35" s="250">
        <v>846</v>
      </c>
      <c r="I35" s="251">
        <v>436</v>
      </c>
      <c r="J35" s="251">
        <v>410</v>
      </c>
    </row>
    <row r="36" spans="1:10" s="280" customFormat="1" ht="10.5" customHeight="1" x14ac:dyDescent="0.15">
      <c r="A36" s="104" t="s">
        <v>708</v>
      </c>
      <c r="B36" s="251">
        <v>86</v>
      </c>
      <c r="C36" s="292">
        <v>172</v>
      </c>
      <c r="D36" s="251">
        <v>69</v>
      </c>
      <c r="E36" s="251">
        <v>103</v>
      </c>
      <c r="F36" s="297" t="s">
        <v>20</v>
      </c>
      <c r="G36" s="251">
        <v>336</v>
      </c>
      <c r="H36" s="250">
        <v>768</v>
      </c>
      <c r="I36" s="251">
        <v>349</v>
      </c>
      <c r="J36" s="251">
        <v>419</v>
      </c>
    </row>
    <row r="37" spans="1:10" s="280" customFormat="1" ht="10.5" customHeight="1" x14ac:dyDescent="0.15">
      <c r="A37" s="104" t="s">
        <v>710</v>
      </c>
      <c r="B37" s="251">
        <v>182</v>
      </c>
      <c r="C37" s="292">
        <v>307</v>
      </c>
      <c r="D37" s="251">
        <v>134</v>
      </c>
      <c r="E37" s="251">
        <v>173</v>
      </c>
      <c r="F37" s="297" t="s">
        <v>21</v>
      </c>
      <c r="G37" s="252">
        <v>441</v>
      </c>
      <c r="H37" s="250">
        <v>1007</v>
      </c>
      <c r="I37" s="251">
        <v>466</v>
      </c>
      <c r="J37" s="251">
        <v>541</v>
      </c>
    </row>
    <row r="38" spans="1:10" s="280" customFormat="1" ht="10.5" customHeight="1" x14ac:dyDescent="0.15">
      <c r="A38" s="104" t="s">
        <v>712</v>
      </c>
      <c r="B38" s="251">
        <v>108</v>
      </c>
      <c r="C38" s="292">
        <v>191</v>
      </c>
      <c r="D38" s="251">
        <v>80</v>
      </c>
      <c r="E38" s="251">
        <v>111</v>
      </c>
      <c r="F38" s="297" t="s">
        <v>701</v>
      </c>
      <c r="G38" s="251">
        <v>264</v>
      </c>
      <c r="H38" s="250">
        <v>465</v>
      </c>
      <c r="I38" s="251">
        <v>209</v>
      </c>
      <c r="J38" s="252">
        <v>256</v>
      </c>
    </row>
    <row r="39" spans="1:10" s="280" customFormat="1" ht="10.5" customHeight="1" x14ac:dyDescent="0.15">
      <c r="A39" s="104" t="s">
        <v>714</v>
      </c>
      <c r="B39" s="251">
        <v>159</v>
      </c>
      <c r="C39" s="292">
        <v>245</v>
      </c>
      <c r="D39" s="251">
        <v>90</v>
      </c>
      <c r="E39" s="251">
        <v>155</v>
      </c>
      <c r="F39" s="297" t="s">
        <v>703</v>
      </c>
      <c r="G39" s="251">
        <v>360</v>
      </c>
      <c r="H39" s="250">
        <v>655</v>
      </c>
      <c r="I39" s="251">
        <v>294</v>
      </c>
      <c r="J39" s="251">
        <v>361</v>
      </c>
    </row>
    <row r="40" spans="1:10" s="280" customFormat="1" ht="10.5" customHeight="1" x14ac:dyDescent="0.15">
      <c r="A40" s="104" t="s">
        <v>716</v>
      </c>
      <c r="B40" s="251">
        <v>245</v>
      </c>
      <c r="C40" s="292">
        <v>368</v>
      </c>
      <c r="D40" s="251">
        <v>155</v>
      </c>
      <c r="E40" s="251">
        <v>213</v>
      </c>
      <c r="F40" s="297" t="s">
        <v>705</v>
      </c>
      <c r="G40" s="251">
        <v>407</v>
      </c>
      <c r="H40" s="250">
        <v>736</v>
      </c>
      <c r="I40" s="251">
        <v>334</v>
      </c>
      <c r="J40" s="251">
        <v>402</v>
      </c>
    </row>
    <row r="41" spans="1:10" s="280" customFormat="1" ht="10.5" customHeight="1" x14ac:dyDescent="0.15">
      <c r="A41" s="104" t="s">
        <v>718</v>
      </c>
      <c r="B41" s="251">
        <v>243</v>
      </c>
      <c r="C41" s="292">
        <v>357</v>
      </c>
      <c r="D41" s="251">
        <v>149</v>
      </c>
      <c r="E41" s="251">
        <v>208</v>
      </c>
      <c r="F41" s="297" t="s">
        <v>707</v>
      </c>
      <c r="G41" s="251">
        <v>412</v>
      </c>
      <c r="H41" s="250">
        <v>736</v>
      </c>
      <c r="I41" s="251">
        <v>338</v>
      </c>
      <c r="J41" s="251">
        <v>398</v>
      </c>
    </row>
    <row r="42" spans="1:10" s="280" customFormat="1" ht="10.5" customHeight="1" x14ac:dyDescent="0.15">
      <c r="A42" s="104" t="s">
        <v>720</v>
      </c>
      <c r="B42" s="251">
        <v>375</v>
      </c>
      <c r="C42" s="292">
        <v>745</v>
      </c>
      <c r="D42" s="251">
        <v>303</v>
      </c>
      <c r="E42" s="251">
        <v>442</v>
      </c>
      <c r="F42" s="297" t="s">
        <v>709</v>
      </c>
      <c r="G42" s="251">
        <v>474</v>
      </c>
      <c r="H42" s="250">
        <v>859</v>
      </c>
      <c r="I42" s="251">
        <v>385</v>
      </c>
      <c r="J42" s="251">
        <v>474</v>
      </c>
    </row>
    <row r="43" spans="1:10" s="280" customFormat="1" ht="10.5" customHeight="1" x14ac:dyDescent="0.15">
      <c r="A43" s="104" t="s">
        <v>722</v>
      </c>
      <c r="B43" s="251">
        <v>507</v>
      </c>
      <c r="C43" s="292">
        <v>901</v>
      </c>
      <c r="D43" s="251">
        <v>371</v>
      </c>
      <c r="E43" s="251">
        <v>530</v>
      </c>
      <c r="F43" s="297" t="s">
        <v>711</v>
      </c>
      <c r="G43" s="252">
        <v>309</v>
      </c>
      <c r="H43" s="250">
        <v>530</v>
      </c>
      <c r="I43" s="251">
        <v>206</v>
      </c>
      <c r="J43" s="251">
        <v>324</v>
      </c>
    </row>
    <row r="44" spans="1:10" s="280" customFormat="1" ht="10.5" customHeight="1" x14ac:dyDescent="0.15">
      <c r="A44" s="104" t="s">
        <v>724</v>
      </c>
      <c r="B44" s="251">
        <v>111</v>
      </c>
      <c r="C44" s="292">
        <v>197</v>
      </c>
      <c r="D44" s="251">
        <v>79</v>
      </c>
      <c r="E44" s="251">
        <v>118</v>
      </c>
      <c r="F44" s="297" t="s">
        <v>713</v>
      </c>
      <c r="G44" s="251">
        <v>435</v>
      </c>
      <c r="H44" s="250">
        <v>807</v>
      </c>
      <c r="I44" s="251">
        <v>373</v>
      </c>
      <c r="J44" s="252">
        <v>434</v>
      </c>
    </row>
    <row r="45" spans="1:10" s="280" customFormat="1" ht="10.5" customHeight="1" x14ac:dyDescent="0.15">
      <c r="A45" s="104" t="s">
        <v>726</v>
      </c>
      <c r="B45" s="253">
        <v>205</v>
      </c>
      <c r="C45" s="292">
        <v>359</v>
      </c>
      <c r="D45" s="254">
        <v>146</v>
      </c>
      <c r="E45" s="254">
        <v>213</v>
      </c>
      <c r="F45" s="297" t="s">
        <v>715</v>
      </c>
      <c r="G45" s="251">
        <v>260</v>
      </c>
      <c r="H45" s="250">
        <v>591</v>
      </c>
      <c r="I45" s="251">
        <v>258</v>
      </c>
      <c r="J45" s="251">
        <v>333</v>
      </c>
    </row>
    <row r="46" spans="1:10" s="280" customFormat="1" ht="10.5" customHeight="1" x14ac:dyDescent="0.15">
      <c r="A46" s="104" t="s">
        <v>727</v>
      </c>
      <c r="B46" s="253">
        <v>182</v>
      </c>
      <c r="C46" s="292">
        <v>307</v>
      </c>
      <c r="D46" s="253">
        <v>138</v>
      </c>
      <c r="E46" s="253">
        <v>169</v>
      </c>
      <c r="F46" s="297" t="s">
        <v>717</v>
      </c>
      <c r="G46" s="251">
        <v>230</v>
      </c>
      <c r="H46" s="250">
        <v>405</v>
      </c>
      <c r="I46" s="251">
        <v>182</v>
      </c>
      <c r="J46" s="251">
        <v>223</v>
      </c>
    </row>
    <row r="47" spans="1:10" s="280" customFormat="1" ht="10.5" customHeight="1" x14ac:dyDescent="0.15">
      <c r="A47" s="104" t="s">
        <v>729</v>
      </c>
      <c r="B47" s="251">
        <v>108</v>
      </c>
      <c r="C47" s="292">
        <v>197</v>
      </c>
      <c r="D47" s="251">
        <v>85</v>
      </c>
      <c r="E47" s="251">
        <v>112</v>
      </c>
      <c r="F47" s="297" t="s">
        <v>719</v>
      </c>
      <c r="G47" s="251">
        <v>124</v>
      </c>
      <c r="H47" s="250">
        <v>269</v>
      </c>
      <c r="I47" s="251">
        <v>130</v>
      </c>
      <c r="J47" s="251">
        <v>139</v>
      </c>
    </row>
    <row r="48" spans="1:10" s="280" customFormat="1" ht="10.5" customHeight="1" x14ac:dyDescent="0.15">
      <c r="A48" s="104" t="s">
        <v>731</v>
      </c>
      <c r="B48" s="251">
        <v>209</v>
      </c>
      <c r="C48" s="292">
        <v>379</v>
      </c>
      <c r="D48" s="251">
        <v>161</v>
      </c>
      <c r="E48" s="251">
        <v>218</v>
      </c>
      <c r="F48" s="297" t="s">
        <v>721</v>
      </c>
      <c r="G48" s="251">
        <v>476</v>
      </c>
      <c r="H48" s="250">
        <v>874</v>
      </c>
      <c r="I48" s="251">
        <v>402</v>
      </c>
      <c r="J48" s="251">
        <v>472</v>
      </c>
    </row>
    <row r="49" spans="1:10" s="280" customFormat="1" ht="10.5" customHeight="1" x14ac:dyDescent="0.15">
      <c r="A49" s="104" t="s">
        <v>733</v>
      </c>
      <c r="B49" s="251">
        <v>469</v>
      </c>
      <c r="C49" s="292">
        <v>752</v>
      </c>
      <c r="D49" s="251">
        <v>331</v>
      </c>
      <c r="E49" s="251">
        <v>421</v>
      </c>
      <c r="F49" s="297" t="s">
        <v>723</v>
      </c>
      <c r="G49" s="252">
        <v>832</v>
      </c>
      <c r="H49" s="250">
        <v>1689</v>
      </c>
      <c r="I49" s="251">
        <v>808</v>
      </c>
      <c r="J49" s="251">
        <v>881</v>
      </c>
    </row>
    <row r="50" spans="1:10" s="280" customFormat="1" ht="10.5" customHeight="1" x14ac:dyDescent="0.15">
      <c r="A50" s="104" t="s">
        <v>735</v>
      </c>
      <c r="B50" s="251">
        <v>97</v>
      </c>
      <c r="C50" s="292">
        <v>155</v>
      </c>
      <c r="D50" s="251">
        <v>67</v>
      </c>
      <c r="E50" s="251">
        <v>88</v>
      </c>
      <c r="F50" s="297" t="s">
        <v>725</v>
      </c>
      <c r="G50" s="251">
        <v>490</v>
      </c>
      <c r="H50" s="250">
        <v>1121</v>
      </c>
      <c r="I50" s="251">
        <v>527</v>
      </c>
      <c r="J50" s="252">
        <v>594</v>
      </c>
    </row>
    <row r="51" spans="1:10" s="280" customFormat="1" ht="10.5" customHeight="1" x14ac:dyDescent="0.15">
      <c r="A51" s="104" t="s">
        <v>736</v>
      </c>
      <c r="B51" s="251">
        <v>251</v>
      </c>
      <c r="C51" s="292">
        <v>424</v>
      </c>
      <c r="D51" s="251">
        <v>189</v>
      </c>
      <c r="E51" s="251">
        <v>235</v>
      </c>
      <c r="F51" s="298" t="s">
        <v>42</v>
      </c>
      <c r="G51" s="249">
        <v>470</v>
      </c>
      <c r="H51" s="250">
        <v>797</v>
      </c>
      <c r="I51" s="251">
        <v>367</v>
      </c>
      <c r="J51" s="251">
        <v>430</v>
      </c>
    </row>
    <row r="52" spans="1:10" s="280" customFormat="1" ht="10.5" customHeight="1" x14ac:dyDescent="0.15">
      <c r="A52" s="104" t="s">
        <v>738</v>
      </c>
      <c r="B52" s="251">
        <v>186</v>
      </c>
      <c r="C52" s="292">
        <v>326</v>
      </c>
      <c r="D52" s="251">
        <v>151</v>
      </c>
      <c r="E52" s="251">
        <v>175</v>
      </c>
      <c r="F52" s="298" t="s">
        <v>728</v>
      </c>
      <c r="G52" s="249">
        <v>612</v>
      </c>
      <c r="H52" s="250">
        <v>1103</v>
      </c>
      <c r="I52" s="251">
        <v>550</v>
      </c>
      <c r="J52" s="251">
        <v>553</v>
      </c>
    </row>
    <row r="53" spans="1:10" s="280" customFormat="1" ht="10.5" customHeight="1" x14ac:dyDescent="0.15">
      <c r="A53" s="104" t="s">
        <v>740</v>
      </c>
      <c r="B53" s="253">
        <v>508</v>
      </c>
      <c r="C53" s="292">
        <v>860</v>
      </c>
      <c r="D53" s="253">
        <v>353</v>
      </c>
      <c r="E53" s="253">
        <v>507</v>
      </c>
      <c r="F53" s="297" t="s">
        <v>730</v>
      </c>
      <c r="G53" s="251">
        <v>319</v>
      </c>
      <c r="H53" s="250">
        <v>543</v>
      </c>
      <c r="I53" s="251">
        <v>256</v>
      </c>
      <c r="J53" s="251">
        <v>287</v>
      </c>
    </row>
    <row r="54" spans="1:10" s="280" customFormat="1" ht="10.5" customHeight="1" x14ac:dyDescent="0.15">
      <c r="A54" s="104" t="s">
        <v>742</v>
      </c>
      <c r="B54" s="253">
        <v>434</v>
      </c>
      <c r="C54" s="292">
        <v>725</v>
      </c>
      <c r="D54" s="253">
        <v>324</v>
      </c>
      <c r="E54" s="253">
        <v>401</v>
      </c>
      <c r="F54" s="297" t="s">
        <v>732</v>
      </c>
      <c r="G54" s="251">
        <v>740</v>
      </c>
      <c r="H54" s="250">
        <v>1338</v>
      </c>
      <c r="I54" s="251">
        <v>620</v>
      </c>
      <c r="J54" s="251">
        <v>718</v>
      </c>
    </row>
    <row r="55" spans="1:10" s="280" customFormat="1" ht="10.5" customHeight="1" x14ac:dyDescent="0.15">
      <c r="A55" s="104" t="s">
        <v>743</v>
      </c>
      <c r="B55" s="253">
        <v>324</v>
      </c>
      <c r="C55" s="292">
        <v>519</v>
      </c>
      <c r="D55" s="253">
        <v>225</v>
      </c>
      <c r="E55" s="253">
        <v>294</v>
      </c>
      <c r="F55" s="297" t="s">
        <v>734</v>
      </c>
      <c r="G55" s="252">
        <v>217</v>
      </c>
      <c r="H55" s="250">
        <v>388</v>
      </c>
      <c r="I55" s="251">
        <v>186</v>
      </c>
      <c r="J55" s="251">
        <v>202</v>
      </c>
    </row>
    <row r="56" spans="1:10" s="280" customFormat="1" ht="10.5" customHeight="1" x14ac:dyDescent="0.15">
      <c r="A56" s="104" t="s">
        <v>745</v>
      </c>
      <c r="B56" s="253">
        <v>602</v>
      </c>
      <c r="C56" s="292">
        <v>1092</v>
      </c>
      <c r="D56" s="253">
        <v>512</v>
      </c>
      <c r="E56" s="253">
        <v>580</v>
      </c>
      <c r="F56" s="297" t="s">
        <v>1089</v>
      </c>
      <c r="G56" s="251">
        <v>656</v>
      </c>
      <c r="H56" s="250">
        <v>1209</v>
      </c>
      <c r="I56" s="251">
        <v>526</v>
      </c>
      <c r="J56" s="252">
        <v>683</v>
      </c>
    </row>
    <row r="57" spans="1:10" s="280" customFormat="1" ht="10.5" customHeight="1" x14ac:dyDescent="0.15">
      <c r="A57" s="104" t="s">
        <v>747</v>
      </c>
      <c r="B57" s="253">
        <v>375</v>
      </c>
      <c r="C57" s="292">
        <v>656</v>
      </c>
      <c r="D57" s="253">
        <v>285</v>
      </c>
      <c r="E57" s="253">
        <v>371</v>
      </c>
      <c r="F57" s="297" t="s">
        <v>737</v>
      </c>
      <c r="G57" s="251">
        <v>267</v>
      </c>
      <c r="H57" s="250">
        <v>496</v>
      </c>
      <c r="I57" s="251">
        <v>225</v>
      </c>
      <c r="J57" s="251">
        <v>271</v>
      </c>
    </row>
    <row r="58" spans="1:10" s="280" customFormat="1" ht="10.5" customHeight="1" x14ac:dyDescent="0.15">
      <c r="A58" s="104" t="s">
        <v>749</v>
      </c>
      <c r="B58" s="253">
        <v>655</v>
      </c>
      <c r="C58" s="292">
        <v>1120</v>
      </c>
      <c r="D58" s="253">
        <v>494</v>
      </c>
      <c r="E58" s="253">
        <v>626</v>
      </c>
      <c r="F58" s="297" t="s">
        <v>739</v>
      </c>
      <c r="G58" s="251">
        <v>665</v>
      </c>
      <c r="H58" s="250">
        <v>1296</v>
      </c>
      <c r="I58" s="251">
        <v>597</v>
      </c>
      <c r="J58" s="251">
        <v>699</v>
      </c>
    </row>
    <row r="59" spans="1:10" s="280" customFormat="1" ht="10.5" customHeight="1" x14ac:dyDescent="0.15">
      <c r="A59" s="104" t="s">
        <v>751</v>
      </c>
      <c r="B59" s="253">
        <v>330</v>
      </c>
      <c r="C59" s="292">
        <v>665</v>
      </c>
      <c r="D59" s="253">
        <v>288</v>
      </c>
      <c r="E59" s="253">
        <v>377</v>
      </c>
      <c r="F59" s="297" t="s">
        <v>741</v>
      </c>
      <c r="G59" s="251">
        <v>391</v>
      </c>
      <c r="H59" s="250">
        <v>679</v>
      </c>
      <c r="I59" s="251">
        <v>302</v>
      </c>
      <c r="J59" s="251">
        <v>377</v>
      </c>
    </row>
    <row r="60" spans="1:10" s="280" customFormat="1" ht="10.5" customHeight="1" x14ac:dyDescent="0.15">
      <c r="A60" s="104" t="s">
        <v>753</v>
      </c>
      <c r="B60" s="253">
        <v>539</v>
      </c>
      <c r="C60" s="292">
        <v>1121</v>
      </c>
      <c r="D60" s="253">
        <v>512</v>
      </c>
      <c r="E60" s="253">
        <v>609</v>
      </c>
      <c r="F60" s="297" t="s">
        <v>44</v>
      </c>
      <c r="G60" s="251">
        <v>357</v>
      </c>
      <c r="H60" s="250">
        <v>622</v>
      </c>
      <c r="I60" s="251">
        <v>275</v>
      </c>
      <c r="J60" s="251">
        <v>347</v>
      </c>
    </row>
    <row r="61" spans="1:10" s="280" customFormat="1" ht="10.5" customHeight="1" x14ac:dyDescent="0.15">
      <c r="A61" s="104" t="s">
        <v>755</v>
      </c>
      <c r="B61" s="253">
        <v>423</v>
      </c>
      <c r="C61" s="292">
        <v>983</v>
      </c>
      <c r="D61" s="253">
        <v>456</v>
      </c>
      <c r="E61" s="253">
        <v>527</v>
      </c>
      <c r="F61" s="297" t="s">
        <v>744</v>
      </c>
      <c r="G61" s="252">
        <v>413</v>
      </c>
      <c r="H61" s="250">
        <v>711</v>
      </c>
      <c r="I61" s="251">
        <v>312</v>
      </c>
      <c r="J61" s="251">
        <v>399</v>
      </c>
    </row>
    <row r="62" spans="1:10" s="280" customFormat="1" ht="10.5" customHeight="1" x14ac:dyDescent="0.15">
      <c r="A62" s="104" t="s">
        <v>757</v>
      </c>
      <c r="B62" s="253">
        <v>401</v>
      </c>
      <c r="C62" s="292">
        <v>593</v>
      </c>
      <c r="D62" s="253">
        <v>249</v>
      </c>
      <c r="E62" s="253">
        <v>344</v>
      </c>
      <c r="F62" s="297" t="s">
        <v>746</v>
      </c>
      <c r="G62" s="251">
        <v>68</v>
      </c>
      <c r="H62" s="250">
        <v>106</v>
      </c>
      <c r="I62" s="251">
        <v>58</v>
      </c>
      <c r="J62" s="252">
        <v>48</v>
      </c>
    </row>
    <row r="63" spans="1:10" s="280" customFormat="1" ht="10.5" customHeight="1" x14ac:dyDescent="0.15">
      <c r="A63" s="104" t="s">
        <v>28</v>
      </c>
      <c r="B63" s="251">
        <v>258</v>
      </c>
      <c r="C63" s="292">
        <v>426</v>
      </c>
      <c r="D63" s="251">
        <v>197</v>
      </c>
      <c r="E63" s="253">
        <v>229</v>
      </c>
      <c r="F63" s="297" t="s">
        <v>748</v>
      </c>
      <c r="G63" s="251">
        <v>219</v>
      </c>
      <c r="H63" s="250">
        <v>381</v>
      </c>
      <c r="I63" s="251">
        <v>175</v>
      </c>
      <c r="J63" s="251">
        <v>206</v>
      </c>
    </row>
    <row r="64" spans="1:10" s="280" customFormat="1" ht="10.5" customHeight="1" x14ac:dyDescent="0.15">
      <c r="A64" s="104" t="s">
        <v>30</v>
      </c>
      <c r="B64" s="251">
        <v>530</v>
      </c>
      <c r="C64" s="292">
        <v>748</v>
      </c>
      <c r="D64" s="251">
        <v>358</v>
      </c>
      <c r="E64" s="251">
        <v>390</v>
      </c>
      <c r="F64" s="297" t="s">
        <v>750</v>
      </c>
      <c r="G64" s="251">
        <v>313</v>
      </c>
      <c r="H64" s="250">
        <v>504</v>
      </c>
      <c r="I64" s="251">
        <v>219</v>
      </c>
      <c r="J64" s="251">
        <v>285</v>
      </c>
    </row>
    <row r="65" spans="1:10" s="280" customFormat="1" ht="10.5" customHeight="1" x14ac:dyDescent="0.15">
      <c r="A65" s="104" t="s">
        <v>32</v>
      </c>
      <c r="B65" s="251">
        <v>424</v>
      </c>
      <c r="C65" s="292">
        <v>746</v>
      </c>
      <c r="D65" s="251">
        <v>338</v>
      </c>
      <c r="E65" s="251">
        <v>408</v>
      </c>
      <c r="F65" s="297" t="s">
        <v>752</v>
      </c>
      <c r="G65" s="251">
        <v>204</v>
      </c>
      <c r="H65" s="250">
        <v>347</v>
      </c>
      <c r="I65" s="251">
        <v>157</v>
      </c>
      <c r="J65" s="251">
        <v>190</v>
      </c>
    </row>
    <row r="66" spans="1:10" s="280" customFormat="1" ht="10.5" customHeight="1" x14ac:dyDescent="0.15">
      <c r="A66" s="104" t="s">
        <v>762</v>
      </c>
      <c r="B66" s="251">
        <v>522</v>
      </c>
      <c r="C66" s="292">
        <v>974</v>
      </c>
      <c r="D66" s="251">
        <v>452</v>
      </c>
      <c r="E66" s="251">
        <v>522</v>
      </c>
      <c r="F66" s="297" t="s">
        <v>754</v>
      </c>
      <c r="G66" s="251">
        <v>372</v>
      </c>
      <c r="H66" s="250">
        <v>663</v>
      </c>
      <c r="I66" s="251">
        <v>319</v>
      </c>
      <c r="J66" s="251">
        <v>344</v>
      </c>
    </row>
    <row r="67" spans="1:10" s="280" customFormat="1" ht="10.5" customHeight="1" x14ac:dyDescent="0.15">
      <c r="A67" s="277" t="s">
        <v>33</v>
      </c>
      <c r="B67" s="249">
        <v>407</v>
      </c>
      <c r="C67" s="292">
        <v>739</v>
      </c>
      <c r="D67" s="251">
        <v>334</v>
      </c>
      <c r="E67" s="251">
        <v>405</v>
      </c>
      <c r="F67" s="297" t="s">
        <v>756</v>
      </c>
      <c r="G67" s="252">
        <v>464</v>
      </c>
      <c r="H67" s="250">
        <v>836</v>
      </c>
      <c r="I67" s="251">
        <v>372</v>
      </c>
      <c r="J67" s="251">
        <v>464</v>
      </c>
    </row>
    <row r="68" spans="1:10" s="280" customFormat="1" ht="10.5" customHeight="1" x14ac:dyDescent="0.15">
      <c r="A68" s="277" t="s">
        <v>765</v>
      </c>
      <c r="B68" s="249">
        <v>329</v>
      </c>
      <c r="C68" s="292">
        <v>601</v>
      </c>
      <c r="D68" s="251">
        <v>276</v>
      </c>
      <c r="E68" s="251">
        <v>325</v>
      </c>
      <c r="F68" s="297" t="s">
        <v>758</v>
      </c>
      <c r="G68" s="251">
        <v>108</v>
      </c>
      <c r="H68" s="250">
        <v>179</v>
      </c>
      <c r="I68" s="251">
        <v>81</v>
      </c>
      <c r="J68" s="252">
        <v>98</v>
      </c>
    </row>
    <row r="69" spans="1:10" s="280" customFormat="1" ht="10.5" customHeight="1" x14ac:dyDescent="0.15">
      <c r="A69" s="277" t="s">
        <v>767</v>
      </c>
      <c r="B69" s="249">
        <v>494</v>
      </c>
      <c r="C69" s="292">
        <v>851</v>
      </c>
      <c r="D69" s="251">
        <v>377</v>
      </c>
      <c r="E69" s="251">
        <v>474</v>
      </c>
      <c r="F69" s="297" t="s">
        <v>759</v>
      </c>
      <c r="G69" s="251">
        <v>100</v>
      </c>
      <c r="H69" s="250">
        <v>170</v>
      </c>
      <c r="I69" s="251">
        <v>74</v>
      </c>
      <c r="J69" s="251">
        <v>96</v>
      </c>
    </row>
    <row r="70" spans="1:10" s="280" customFormat="1" ht="10.5" customHeight="1" x14ac:dyDescent="0.15">
      <c r="A70" s="277" t="s">
        <v>769</v>
      </c>
      <c r="B70" s="249">
        <v>117</v>
      </c>
      <c r="C70" s="292">
        <v>174</v>
      </c>
      <c r="D70" s="251">
        <v>78</v>
      </c>
      <c r="E70" s="251">
        <v>96</v>
      </c>
      <c r="F70" s="297" t="s">
        <v>760</v>
      </c>
      <c r="G70" s="251">
        <v>212</v>
      </c>
      <c r="H70" s="250">
        <v>400</v>
      </c>
      <c r="I70" s="251">
        <v>177</v>
      </c>
      <c r="J70" s="251">
        <v>223</v>
      </c>
    </row>
    <row r="71" spans="1:10" s="280" customFormat="1" ht="10.5" customHeight="1" x14ac:dyDescent="0.15">
      <c r="A71" s="277" t="s">
        <v>771</v>
      </c>
      <c r="B71" s="249">
        <v>280</v>
      </c>
      <c r="C71" s="292">
        <v>462</v>
      </c>
      <c r="D71" s="251">
        <v>207</v>
      </c>
      <c r="E71" s="251">
        <v>255</v>
      </c>
      <c r="F71" s="297" t="s">
        <v>761</v>
      </c>
      <c r="G71" s="251">
        <v>173</v>
      </c>
      <c r="H71" s="250">
        <v>305</v>
      </c>
      <c r="I71" s="251">
        <v>120</v>
      </c>
      <c r="J71" s="251">
        <v>185</v>
      </c>
    </row>
    <row r="72" spans="1:10" s="280" customFormat="1" ht="10.5" customHeight="1" x14ac:dyDescent="0.15">
      <c r="A72" s="277" t="s">
        <v>773</v>
      </c>
      <c r="B72" s="249">
        <v>589</v>
      </c>
      <c r="C72" s="292">
        <v>1004</v>
      </c>
      <c r="D72" s="251">
        <v>423</v>
      </c>
      <c r="E72" s="251">
        <v>581</v>
      </c>
      <c r="F72" s="297" t="s">
        <v>763</v>
      </c>
      <c r="G72" s="251">
        <v>156</v>
      </c>
      <c r="H72" s="250">
        <v>288</v>
      </c>
      <c r="I72" s="251">
        <v>136</v>
      </c>
      <c r="J72" s="251">
        <v>152</v>
      </c>
    </row>
    <row r="73" spans="1:10" s="280" customFormat="1" ht="10.5" customHeight="1" x14ac:dyDescent="0.15">
      <c r="A73" s="301" t="s">
        <v>1066</v>
      </c>
      <c r="B73" s="302"/>
      <c r="C73" s="302"/>
      <c r="D73" s="303"/>
      <c r="E73" s="303"/>
      <c r="F73" s="303"/>
      <c r="G73" s="304"/>
      <c r="H73" s="304"/>
      <c r="I73" s="304"/>
      <c r="J73" s="304"/>
    </row>
    <row r="74" spans="1:10" s="280" customFormat="1" ht="10.5" customHeight="1" x14ac:dyDescent="0.15">
      <c r="A74" s="305"/>
      <c r="B74" s="306"/>
      <c r="C74" s="306"/>
      <c r="D74" s="250"/>
      <c r="E74" s="250"/>
      <c r="F74" s="250"/>
      <c r="G74" s="307"/>
      <c r="H74" s="307"/>
      <c r="I74" s="307"/>
      <c r="J74" s="307"/>
    </row>
    <row r="75" spans="1:10" s="280" customFormat="1" ht="17.25" customHeight="1" x14ac:dyDescent="0.15">
      <c r="A75" s="568" t="s">
        <v>1040</v>
      </c>
      <c r="B75" s="568"/>
      <c r="C75" s="568"/>
      <c r="D75" s="568"/>
      <c r="E75" s="568"/>
      <c r="F75" s="568"/>
      <c r="G75" s="568"/>
      <c r="H75" s="568"/>
      <c r="I75" s="568"/>
      <c r="J75" s="568"/>
    </row>
    <row r="76" spans="1:10" s="280" customFormat="1" ht="10.5" customHeight="1" x14ac:dyDescent="0.15">
      <c r="A76" s="278"/>
      <c r="B76" s="278"/>
      <c r="C76" s="278"/>
      <c r="D76" s="278"/>
      <c r="E76" s="278"/>
      <c r="F76" s="278"/>
      <c r="G76" s="278"/>
      <c r="H76" s="278"/>
      <c r="I76" s="278"/>
      <c r="J76" s="278"/>
    </row>
    <row r="77" spans="1:10" s="280" customFormat="1" ht="10.5" customHeight="1" thickBot="1" x14ac:dyDescent="0.2">
      <c r="A77" s="305"/>
      <c r="B77" s="306"/>
      <c r="C77" s="306"/>
      <c r="D77" s="250"/>
      <c r="E77" s="250"/>
      <c r="F77" s="250"/>
      <c r="G77" s="307"/>
      <c r="H77" s="307"/>
      <c r="I77" s="307"/>
      <c r="J77" s="307"/>
    </row>
    <row r="78" spans="1:10" s="281" customFormat="1" ht="10.5" customHeight="1" x14ac:dyDescent="0.15">
      <c r="A78" s="559" t="s">
        <v>1053</v>
      </c>
      <c r="B78" s="561" t="s">
        <v>662</v>
      </c>
      <c r="C78" s="563" t="s">
        <v>1054</v>
      </c>
      <c r="D78" s="566"/>
      <c r="E78" s="567"/>
      <c r="F78" s="561" t="s">
        <v>1053</v>
      </c>
      <c r="G78" s="561" t="s">
        <v>662</v>
      </c>
      <c r="H78" s="563" t="s">
        <v>1054</v>
      </c>
      <c r="I78" s="566"/>
      <c r="J78" s="566"/>
    </row>
    <row r="79" spans="1:10" s="281" customFormat="1" ht="10.5" customHeight="1" x14ac:dyDescent="0.15">
      <c r="A79" s="569"/>
      <c r="B79" s="562"/>
      <c r="C79" s="290" t="s">
        <v>2</v>
      </c>
      <c r="D79" s="290" t="s">
        <v>120</v>
      </c>
      <c r="E79" s="290" t="s">
        <v>121</v>
      </c>
      <c r="F79" s="562"/>
      <c r="G79" s="562"/>
      <c r="H79" s="290" t="s">
        <v>2</v>
      </c>
      <c r="I79" s="290" t="s">
        <v>120</v>
      </c>
      <c r="J79" s="291" t="s">
        <v>121</v>
      </c>
    </row>
    <row r="80" spans="1:10" s="281" customFormat="1" ht="10.5" customHeight="1" x14ac:dyDescent="0.15">
      <c r="A80" s="103" t="s">
        <v>764</v>
      </c>
      <c r="B80" s="252">
        <v>679</v>
      </c>
      <c r="C80" s="250">
        <v>1369</v>
      </c>
      <c r="D80" s="251">
        <v>606</v>
      </c>
      <c r="E80" s="251">
        <v>763</v>
      </c>
      <c r="F80" s="308" t="s">
        <v>862</v>
      </c>
      <c r="G80" s="309">
        <v>381</v>
      </c>
      <c r="H80" s="305">
        <v>564</v>
      </c>
      <c r="I80" s="253">
        <v>246</v>
      </c>
      <c r="J80" s="253">
        <v>318</v>
      </c>
    </row>
    <row r="81" spans="1:10" s="281" customFormat="1" ht="10.5" customHeight="1" x14ac:dyDescent="0.15">
      <c r="A81" s="104" t="s">
        <v>766</v>
      </c>
      <c r="B81" s="251">
        <v>879</v>
      </c>
      <c r="C81" s="250">
        <v>1739</v>
      </c>
      <c r="D81" s="251">
        <v>785</v>
      </c>
      <c r="E81" s="252">
        <v>954</v>
      </c>
      <c r="F81" s="297" t="s">
        <v>863</v>
      </c>
      <c r="G81" s="309">
        <v>59</v>
      </c>
      <c r="H81" s="305">
        <v>116</v>
      </c>
      <c r="I81" s="309">
        <v>52</v>
      </c>
      <c r="J81" s="253">
        <v>64</v>
      </c>
    </row>
    <row r="82" spans="1:10" s="281" customFormat="1" ht="10.5" customHeight="1" x14ac:dyDescent="0.15">
      <c r="A82" s="104" t="s">
        <v>768</v>
      </c>
      <c r="B82" s="251">
        <v>509</v>
      </c>
      <c r="C82" s="250">
        <v>1225</v>
      </c>
      <c r="D82" s="251">
        <v>580</v>
      </c>
      <c r="E82" s="251">
        <v>645</v>
      </c>
      <c r="F82" s="297" t="s">
        <v>864</v>
      </c>
      <c r="G82" s="253">
        <v>328</v>
      </c>
      <c r="H82" s="305">
        <v>503</v>
      </c>
      <c r="I82" s="253">
        <v>213</v>
      </c>
      <c r="J82" s="253">
        <v>290</v>
      </c>
    </row>
    <row r="83" spans="1:10" s="281" customFormat="1" ht="10.5" customHeight="1" x14ac:dyDescent="0.15">
      <c r="A83" s="104" t="s">
        <v>770</v>
      </c>
      <c r="B83" s="251">
        <v>1004</v>
      </c>
      <c r="C83" s="250">
        <v>2310</v>
      </c>
      <c r="D83" s="251">
        <v>1031</v>
      </c>
      <c r="E83" s="251">
        <v>1279</v>
      </c>
      <c r="F83" s="297" t="s">
        <v>865</v>
      </c>
      <c r="G83" s="309">
        <v>487</v>
      </c>
      <c r="H83" s="305">
        <v>788</v>
      </c>
      <c r="I83" s="253">
        <v>339</v>
      </c>
      <c r="J83" s="253">
        <v>449</v>
      </c>
    </row>
    <row r="84" spans="1:10" s="281" customFormat="1" ht="10.5" customHeight="1" x14ac:dyDescent="0.15">
      <c r="A84" s="104" t="s">
        <v>772</v>
      </c>
      <c r="B84" s="251">
        <v>330</v>
      </c>
      <c r="C84" s="250">
        <v>976</v>
      </c>
      <c r="D84" s="251">
        <v>487</v>
      </c>
      <c r="E84" s="251">
        <v>489</v>
      </c>
      <c r="F84" s="297" t="s">
        <v>867</v>
      </c>
      <c r="G84" s="309">
        <v>240</v>
      </c>
      <c r="H84" s="305">
        <v>398</v>
      </c>
      <c r="I84" s="309">
        <v>180</v>
      </c>
      <c r="J84" s="253">
        <v>218</v>
      </c>
    </row>
    <row r="85" spans="1:10" s="281" customFormat="1" ht="10.5" customHeight="1" x14ac:dyDescent="0.15">
      <c r="A85" s="104" t="s">
        <v>774</v>
      </c>
      <c r="B85" s="251">
        <v>100</v>
      </c>
      <c r="C85" s="250">
        <v>138</v>
      </c>
      <c r="D85" s="251">
        <v>70</v>
      </c>
      <c r="E85" s="251">
        <v>68</v>
      </c>
      <c r="F85" s="297" t="s">
        <v>868</v>
      </c>
      <c r="G85" s="253">
        <v>218</v>
      </c>
      <c r="H85" s="305">
        <v>345</v>
      </c>
      <c r="I85" s="253">
        <v>154</v>
      </c>
      <c r="J85" s="253">
        <v>191</v>
      </c>
    </row>
    <row r="86" spans="1:10" s="281" customFormat="1" ht="10.5" customHeight="1" x14ac:dyDescent="0.15">
      <c r="A86" s="104" t="s">
        <v>776</v>
      </c>
      <c r="B86" s="252">
        <v>107</v>
      </c>
      <c r="C86" s="250">
        <v>169</v>
      </c>
      <c r="D86" s="251">
        <v>75</v>
      </c>
      <c r="E86" s="251">
        <v>94</v>
      </c>
      <c r="F86" s="297" t="s">
        <v>869</v>
      </c>
      <c r="G86" s="309">
        <v>183</v>
      </c>
      <c r="H86" s="305">
        <v>415</v>
      </c>
      <c r="I86" s="253">
        <v>188</v>
      </c>
      <c r="J86" s="253">
        <v>227</v>
      </c>
    </row>
    <row r="87" spans="1:10" s="281" customFormat="1" ht="10.5" customHeight="1" x14ac:dyDescent="0.15">
      <c r="A87" s="104" t="s">
        <v>778</v>
      </c>
      <c r="B87" s="251">
        <v>453</v>
      </c>
      <c r="C87" s="250">
        <v>675</v>
      </c>
      <c r="D87" s="251">
        <v>320</v>
      </c>
      <c r="E87" s="307">
        <v>355</v>
      </c>
      <c r="F87" s="297" t="s">
        <v>786</v>
      </c>
      <c r="G87" s="255">
        <v>642</v>
      </c>
      <c r="H87" s="259">
        <v>970</v>
      </c>
      <c r="I87" s="253">
        <v>434</v>
      </c>
      <c r="J87" s="253">
        <v>536</v>
      </c>
    </row>
    <row r="88" spans="1:10" s="281" customFormat="1" ht="10.5" customHeight="1" x14ac:dyDescent="0.15">
      <c r="A88" s="104" t="s">
        <v>780</v>
      </c>
      <c r="B88" s="251">
        <v>337</v>
      </c>
      <c r="C88" s="250">
        <v>566</v>
      </c>
      <c r="D88" s="251">
        <v>248</v>
      </c>
      <c r="E88" s="296">
        <v>318</v>
      </c>
      <c r="F88" s="298" t="s">
        <v>788</v>
      </c>
      <c r="G88" s="255">
        <v>645</v>
      </c>
      <c r="H88" s="259">
        <v>1005</v>
      </c>
      <c r="I88" s="253">
        <v>443</v>
      </c>
      <c r="J88" s="253">
        <v>562</v>
      </c>
    </row>
    <row r="89" spans="1:10" s="281" customFormat="1" ht="10.5" customHeight="1" x14ac:dyDescent="0.15">
      <c r="A89" s="104" t="s">
        <v>82</v>
      </c>
      <c r="B89" s="251">
        <v>296</v>
      </c>
      <c r="C89" s="250">
        <v>457</v>
      </c>
      <c r="D89" s="251">
        <v>209</v>
      </c>
      <c r="E89" s="296">
        <v>248</v>
      </c>
      <c r="F89" s="298" t="s">
        <v>790</v>
      </c>
      <c r="G89" s="255">
        <v>578</v>
      </c>
      <c r="H89" s="259">
        <v>1221</v>
      </c>
      <c r="I89" s="253">
        <v>536</v>
      </c>
      <c r="J89" s="253">
        <v>685</v>
      </c>
    </row>
    <row r="90" spans="1:10" s="281" customFormat="1" ht="10.5" customHeight="1" x14ac:dyDescent="0.15">
      <c r="A90" s="104" t="s">
        <v>479</v>
      </c>
      <c r="B90" s="251">
        <v>507</v>
      </c>
      <c r="C90" s="250">
        <v>854</v>
      </c>
      <c r="D90" s="251">
        <v>380</v>
      </c>
      <c r="E90" s="296">
        <v>474</v>
      </c>
      <c r="F90" s="298" t="s">
        <v>792</v>
      </c>
      <c r="G90" s="255">
        <v>600</v>
      </c>
      <c r="H90" s="259">
        <v>871</v>
      </c>
      <c r="I90" s="253">
        <v>375</v>
      </c>
      <c r="J90" s="253">
        <v>496</v>
      </c>
    </row>
    <row r="91" spans="1:10" s="281" customFormat="1" ht="10.5" customHeight="1" x14ac:dyDescent="0.15">
      <c r="A91" s="104" t="s">
        <v>1095</v>
      </c>
      <c r="B91" s="251">
        <v>203</v>
      </c>
      <c r="C91" s="250">
        <v>309</v>
      </c>
      <c r="D91" s="251">
        <v>142</v>
      </c>
      <c r="E91" s="296">
        <v>167</v>
      </c>
      <c r="F91" s="297" t="s">
        <v>794</v>
      </c>
      <c r="G91" s="253">
        <v>878</v>
      </c>
      <c r="H91" s="259">
        <v>1710</v>
      </c>
      <c r="I91" s="253">
        <v>803</v>
      </c>
      <c r="J91" s="253">
        <v>907</v>
      </c>
    </row>
    <row r="92" spans="1:10" s="281" customFormat="1" ht="10.5" customHeight="1" x14ac:dyDescent="0.15">
      <c r="A92" s="104" t="s">
        <v>1096</v>
      </c>
      <c r="B92" s="252">
        <v>369</v>
      </c>
      <c r="C92" s="250">
        <v>618</v>
      </c>
      <c r="D92" s="251">
        <v>277</v>
      </c>
      <c r="E92" s="251">
        <v>341</v>
      </c>
      <c r="F92" s="297" t="s">
        <v>796</v>
      </c>
      <c r="G92" s="253">
        <v>936</v>
      </c>
      <c r="H92" s="259">
        <v>1743</v>
      </c>
      <c r="I92" s="253">
        <v>825</v>
      </c>
      <c r="J92" s="253">
        <v>918</v>
      </c>
    </row>
    <row r="93" spans="1:10" s="281" customFormat="1" ht="10.5" customHeight="1" x14ac:dyDescent="0.15">
      <c r="A93" s="104" t="s">
        <v>785</v>
      </c>
      <c r="B93" s="251">
        <v>295</v>
      </c>
      <c r="C93" s="250">
        <v>453</v>
      </c>
      <c r="D93" s="251">
        <v>176</v>
      </c>
      <c r="E93" s="296">
        <v>277</v>
      </c>
      <c r="F93" s="297" t="s">
        <v>111</v>
      </c>
      <c r="G93" s="253">
        <v>538</v>
      </c>
      <c r="H93" s="259">
        <v>796</v>
      </c>
      <c r="I93" s="253">
        <v>361</v>
      </c>
      <c r="J93" s="253">
        <v>435</v>
      </c>
    </row>
    <row r="94" spans="1:10" s="281" customFormat="1" ht="10.5" customHeight="1" x14ac:dyDescent="0.15">
      <c r="A94" s="104" t="s">
        <v>787</v>
      </c>
      <c r="B94" s="310">
        <v>332</v>
      </c>
      <c r="C94" s="259">
        <v>597</v>
      </c>
      <c r="D94" s="259">
        <v>261</v>
      </c>
      <c r="E94" s="311">
        <v>336</v>
      </c>
      <c r="F94" s="297" t="s">
        <v>112</v>
      </c>
      <c r="G94" s="260">
        <v>438</v>
      </c>
      <c r="H94" s="259">
        <v>732</v>
      </c>
      <c r="I94" s="253">
        <v>339</v>
      </c>
      <c r="J94" s="253">
        <v>393</v>
      </c>
    </row>
    <row r="95" spans="1:10" s="281" customFormat="1" ht="10.5" customHeight="1" x14ac:dyDescent="0.15">
      <c r="A95" s="104" t="s">
        <v>789</v>
      </c>
      <c r="B95" s="253">
        <v>380</v>
      </c>
      <c r="C95" s="305">
        <v>594</v>
      </c>
      <c r="D95" s="253">
        <v>262</v>
      </c>
      <c r="E95" s="253">
        <v>332</v>
      </c>
      <c r="F95" s="297" t="s">
        <v>113</v>
      </c>
      <c r="G95" s="253">
        <v>261</v>
      </c>
      <c r="H95" s="259">
        <v>443</v>
      </c>
      <c r="I95" s="253">
        <v>219</v>
      </c>
      <c r="J95" s="253">
        <v>224</v>
      </c>
    </row>
    <row r="96" spans="1:10" s="281" customFormat="1" ht="10.5" customHeight="1" x14ac:dyDescent="0.15">
      <c r="A96" s="104" t="s">
        <v>791</v>
      </c>
      <c r="B96" s="253">
        <v>428</v>
      </c>
      <c r="C96" s="305">
        <v>597</v>
      </c>
      <c r="D96" s="253">
        <v>240</v>
      </c>
      <c r="E96" s="253">
        <v>357</v>
      </c>
      <c r="F96" s="297" t="s">
        <v>801</v>
      </c>
      <c r="G96" s="309">
        <v>172</v>
      </c>
      <c r="H96" s="259">
        <v>285</v>
      </c>
      <c r="I96" s="253">
        <v>123</v>
      </c>
      <c r="J96" s="253">
        <v>162</v>
      </c>
    </row>
    <row r="97" spans="1:10" s="281" customFormat="1" ht="10.5" customHeight="1" x14ac:dyDescent="0.15">
      <c r="A97" s="104" t="s">
        <v>793</v>
      </c>
      <c r="B97" s="253">
        <v>278</v>
      </c>
      <c r="C97" s="305">
        <v>423</v>
      </c>
      <c r="D97" s="253">
        <v>188</v>
      </c>
      <c r="E97" s="253">
        <v>235</v>
      </c>
      <c r="F97" s="297" t="s">
        <v>803</v>
      </c>
      <c r="G97" s="309">
        <v>334</v>
      </c>
      <c r="H97" s="259">
        <v>562</v>
      </c>
      <c r="I97" s="253">
        <v>262</v>
      </c>
      <c r="J97" s="253">
        <v>300</v>
      </c>
    </row>
    <row r="98" spans="1:10" s="281" customFormat="1" ht="10.5" customHeight="1" x14ac:dyDescent="0.15">
      <c r="A98" s="104" t="s">
        <v>795</v>
      </c>
      <c r="B98" s="306">
        <v>243</v>
      </c>
      <c r="C98" s="305">
        <v>364</v>
      </c>
      <c r="D98" s="253">
        <v>128</v>
      </c>
      <c r="E98" s="253">
        <v>236</v>
      </c>
      <c r="F98" s="298" t="s">
        <v>805</v>
      </c>
      <c r="G98" s="312">
        <v>597</v>
      </c>
      <c r="H98" s="259">
        <v>1114</v>
      </c>
      <c r="I98" s="253">
        <v>545</v>
      </c>
      <c r="J98" s="253">
        <v>569</v>
      </c>
    </row>
    <row r="99" spans="1:10" s="281" customFormat="1" ht="10.5" customHeight="1" x14ac:dyDescent="0.15">
      <c r="A99" s="104" t="s">
        <v>797</v>
      </c>
      <c r="B99" s="253">
        <v>120</v>
      </c>
      <c r="C99" s="305">
        <v>185</v>
      </c>
      <c r="D99" s="253">
        <v>84</v>
      </c>
      <c r="E99" s="253">
        <v>101</v>
      </c>
      <c r="F99" s="298" t="s">
        <v>807</v>
      </c>
      <c r="G99" s="313">
        <v>474</v>
      </c>
      <c r="H99" s="259">
        <v>960</v>
      </c>
      <c r="I99" s="260">
        <v>447</v>
      </c>
      <c r="J99" s="253">
        <v>513</v>
      </c>
    </row>
    <row r="100" spans="1:10" s="281" customFormat="1" ht="10.5" customHeight="1" x14ac:dyDescent="0.15">
      <c r="A100" s="104" t="s">
        <v>798</v>
      </c>
      <c r="B100" s="253">
        <v>2</v>
      </c>
      <c r="C100" s="305">
        <v>3</v>
      </c>
      <c r="D100" s="253">
        <v>1</v>
      </c>
      <c r="E100" s="253">
        <v>2</v>
      </c>
      <c r="F100" s="298" t="s">
        <v>809</v>
      </c>
      <c r="G100" s="255">
        <v>993</v>
      </c>
      <c r="H100" s="259">
        <v>2047</v>
      </c>
      <c r="I100" s="253">
        <v>945</v>
      </c>
      <c r="J100" s="253">
        <v>1102</v>
      </c>
    </row>
    <row r="101" spans="1:10" s="281" customFormat="1" ht="10.5" customHeight="1" x14ac:dyDescent="0.15">
      <c r="A101" s="104" t="s">
        <v>799</v>
      </c>
      <c r="B101" s="253">
        <v>262</v>
      </c>
      <c r="C101" s="305">
        <v>446</v>
      </c>
      <c r="D101" s="253">
        <v>182</v>
      </c>
      <c r="E101" s="253">
        <v>264</v>
      </c>
      <c r="F101" s="298" t="s">
        <v>811</v>
      </c>
      <c r="G101" s="255">
        <v>814</v>
      </c>
      <c r="H101" s="259">
        <v>1613</v>
      </c>
      <c r="I101" s="253">
        <v>767</v>
      </c>
      <c r="J101" s="253">
        <v>846</v>
      </c>
    </row>
    <row r="102" spans="1:10" s="281" customFormat="1" ht="10.5" customHeight="1" x14ac:dyDescent="0.15">
      <c r="A102" s="104" t="s">
        <v>800</v>
      </c>
      <c r="B102" s="253">
        <v>915</v>
      </c>
      <c r="C102" s="305">
        <v>1688</v>
      </c>
      <c r="D102" s="253">
        <v>694</v>
      </c>
      <c r="E102" s="253">
        <v>994</v>
      </c>
      <c r="F102" s="298" t="s">
        <v>813</v>
      </c>
      <c r="G102" s="255">
        <v>1039</v>
      </c>
      <c r="H102" s="259">
        <v>1990</v>
      </c>
      <c r="I102" s="253">
        <v>939</v>
      </c>
      <c r="J102" s="253">
        <v>1051</v>
      </c>
    </row>
    <row r="103" spans="1:10" s="281" customFormat="1" ht="10.5" customHeight="1" x14ac:dyDescent="0.15">
      <c r="A103" s="104" t="s">
        <v>802</v>
      </c>
      <c r="B103" s="253">
        <v>228</v>
      </c>
      <c r="C103" s="305">
        <v>369</v>
      </c>
      <c r="D103" s="253">
        <v>156</v>
      </c>
      <c r="E103" s="253">
        <v>213</v>
      </c>
      <c r="F103" s="298" t="s">
        <v>1097</v>
      </c>
      <c r="G103" s="255">
        <v>751</v>
      </c>
      <c r="H103" s="259">
        <v>1427</v>
      </c>
      <c r="I103" s="253">
        <v>676</v>
      </c>
      <c r="J103" s="309">
        <v>751</v>
      </c>
    </row>
    <row r="104" spans="1:10" s="281" customFormat="1" ht="10.5" customHeight="1" x14ac:dyDescent="0.15">
      <c r="A104" s="104" t="s">
        <v>804</v>
      </c>
      <c r="B104" s="253">
        <v>144</v>
      </c>
      <c r="C104" s="305">
        <v>192</v>
      </c>
      <c r="D104" s="253">
        <v>85</v>
      </c>
      <c r="E104" s="253">
        <v>107</v>
      </c>
      <c r="F104" s="298" t="s">
        <v>816</v>
      </c>
      <c r="G104" s="255">
        <v>966</v>
      </c>
      <c r="H104" s="259">
        <v>1938</v>
      </c>
      <c r="I104" s="253">
        <v>796</v>
      </c>
      <c r="J104" s="253">
        <v>1142</v>
      </c>
    </row>
    <row r="105" spans="1:10" s="281" customFormat="1" ht="10.5" customHeight="1" x14ac:dyDescent="0.15">
      <c r="A105" s="104" t="s">
        <v>806</v>
      </c>
      <c r="B105" s="253">
        <v>173</v>
      </c>
      <c r="C105" s="305">
        <v>329</v>
      </c>
      <c r="D105" s="253">
        <v>146</v>
      </c>
      <c r="E105" s="253">
        <v>183</v>
      </c>
      <c r="F105" s="298" t="s">
        <v>818</v>
      </c>
      <c r="G105" s="255">
        <v>1320</v>
      </c>
      <c r="H105" s="259">
        <v>2667</v>
      </c>
      <c r="I105" s="253">
        <v>1287</v>
      </c>
      <c r="J105" s="309">
        <v>1380</v>
      </c>
    </row>
    <row r="106" spans="1:10" s="281" customFormat="1" ht="10.5" customHeight="1" x14ac:dyDescent="0.15">
      <c r="A106" s="104" t="s">
        <v>808</v>
      </c>
      <c r="B106" s="253">
        <v>132</v>
      </c>
      <c r="C106" s="305">
        <v>218</v>
      </c>
      <c r="D106" s="253">
        <v>101</v>
      </c>
      <c r="E106" s="260">
        <v>117</v>
      </c>
      <c r="F106" s="298" t="s">
        <v>820</v>
      </c>
      <c r="G106" s="255">
        <v>1167</v>
      </c>
      <c r="H106" s="259">
        <v>2302</v>
      </c>
      <c r="I106" s="253">
        <v>1084</v>
      </c>
      <c r="J106" s="253">
        <v>1218</v>
      </c>
    </row>
    <row r="107" spans="1:10" s="281" customFormat="1" ht="10.5" customHeight="1" x14ac:dyDescent="0.15">
      <c r="A107" s="104" t="s">
        <v>810</v>
      </c>
      <c r="B107" s="253">
        <v>325</v>
      </c>
      <c r="C107" s="305">
        <v>542</v>
      </c>
      <c r="D107" s="260">
        <v>245</v>
      </c>
      <c r="E107" s="260">
        <v>297</v>
      </c>
      <c r="F107" s="298" t="s">
        <v>822</v>
      </c>
      <c r="G107" s="255">
        <v>233</v>
      </c>
      <c r="H107" s="259">
        <v>402</v>
      </c>
      <c r="I107" s="253">
        <v>216</v>
      </c>
      <c r="J107" s="309">
        <v>186</v>
      </c>
    </row>
    <row r="108" spans="1:10" s="281" customFormat="1" ht="10.5" customHeight="1" x14ac:dyDescent="0.15">
      <c r="A108" s="104" t="s">
        <v>812</v>
      </c>
      <c r="B108" s="253">
        <v>148</v>
      </c>
      <c r="C108" s="305">
        <v>250</v>
      </c>
      <c r="D108" s="253">
        <v>119</v>
      </c>
      <c r="E108" s="253">
        <v>131</v>
      </c>
      <c r="F108" s="298" t="s">
        <v>824</v>
      </c>
      <c r="G108" s="255">
        <v>781</v>
      </c>
      <c r="H108" s="259">
        <v>1492</v>
      </c>
      <c r="I108" s="253">
        <v>683</v>
      </c>
      <c r="J108" s="253">
        <v>809</v>
      </c>
    </row>
    <row r="109" spans="1:10" s="281" customFormat="1" ht="10.5" customHeight="1" x14ac:dyDescent="0.15">
      <c r="A109" s="104" t="s">
        <v>814</v>
      </c>
      <c r="B109" s="253">
        <v>441</v>
      </c>
      <c r="C109" s="305">
        <v>797</v>
      </c>
      <c r="D109" s="253">
        <v>348</v>
      </c>
      <c r="E109" s="253">
        <v>449</v>
      </c>
      <c r="F109" s="298" t="s">
        <v>826</v>
      </c>
      <c r="G109" s="255">
        <v>717</v>
      </c>
      <c r="H109" s="259">
        <v>1225</v>
      </c>
      <c r="I109" s="253">
        <v>568</v>
      </c>
      <c r="J109" s="309">
        <v>657</v>
      </c>
    </row>
    <row r="110" spans="1:10" s="281" customFormat="1" ht="10.5" customHeight="1" x14ac:dyDescent="0.15">
      <c r="A110" s="104" t="s">
        <v>815</v>
      </c>
      <c r="B110" s="253">
        <v>455</v>
      </c>
      <c r="C110" s="305">
        <v>743</v>
      </c>
      <c r="D110" s="253">
        <v>352</v>
      </c>
      <c r="E110" s="253">
        <v>391</v>
      </c>
      <c r="F110" s="298" t="s">
        <v>114</v>
      </c>
      <c r="G110" s="255">
        <v>435</v>
      </c>
      <c r="H110" s="259">
        <v>802</v>
      </c>
      <c r="I110" s="253">
        <v>367</v>
      </c>
      <c r="J110" s="253">
        <v>435</v>
      </c>
    </row>
    <row r="111" spans="1:10" s="281" customFormat="1" ht="10.5" customHeight="1" x14ac:dyDescent="0.15">
      <c r="A111" s="104" t="s">
        <v>817</v>
      </c>
      <c r="B111" s="253">
        <v>140</v>
      </c>
      <c r="C111" s="305">
        <v>264</v>
      </c>
      <c r="D111" s="253">
        <v>110</v>
      </c>
      <c r="E111" s="253">
        <v>154</v>
      </c>
      <c r="F111" s="298" t="s">
        <v>115</v>
      </c>
      <c r="G111" s="255">
        <v>256</v>
      </c>
      <c r="H111" s="259">
        <v>457</v>
      </c>
      <c r="I111" s="253">
        <v>214</v>
      </c>
      <c r="J111" s="309">
        <v>243</v>
      </c>
    </row>
    <row r="112" spans="1:10" s="281" customFormat="1" ht="10.5" customHeight="1" x14ac:dyDescent="0.15">
      <c r="A112" s="104" t="s">
        <v>819</v>
      </c>
      <c r="B112" s="253">
        <v>203</v>
      </c>
      <c r="C112" s="305">
        <v>338</v>
      </c>
      <c r="D112" s="253">
        <v>146</v>
      </c>
      <c r="E112" s="253">
        <v>192</v>
      </c>
      <c r="F112" s="297" t="s">
        <v>116</v>
      </c>
      <c r="G112" s="253">
        <v>305</v>
      </c>
      <c r="H112" s="259">
        <v>520</v>
      </c>
      <c r="I112" s="253">
        <v>284</v>
      </c>
      <c r="J112" s="253">
        <v>236</v>
      </c>
    </row>
    <row r="113" spans="1:10" s="281" customFormat="1" ht="10.5" customHeight="1" x14ac:dyDescent="0.15">
      <c r="A113" s="104" t="s">
        <v>821</v>
      </c>
      <c r="B113" s="253">
        <v>234</v>
      </c>
      <c r="C113" s="305">
        <v>418</v>
      </c>
      <c r="D113" s="253">
        <v>204</v>
      </c>
      <c r="E113" s="253">
        <v>214</v>
      </c>
      <c r="F113" s="297" t="s">
        <v>831</v>
      </c>
      <c r="G113" s="253">
        <v>1017</v>
      </c>
      <c r="H113" s="259">
        <v>1671</v>
      </c>
      <c r="I113" s="253">
        <v>782</v>
      </c>
      <c r="J113" s="253">
        <v>889</v>
      </c>
    </row>
    <row r="114" spans="1:10" s="281" customFormat="1" ht="10.5" customHeight="1" x14ac:dyDescent="0.15">
      <c r="A114" s="104" t="s">
        <v>823</v>
      </c>
      <c r="B114" s="253">
        <v>275</v>
      </c>
      <c r="C114" s="305">
        <v>588</v>
      </c>
      <c r="D114" s="253">
        <v>260</v>
      </c>
      <c r="E114" s="253">
        <v>328</v>
      </c>
      <c r="F114" s="297" t="s">
        <v>833</v>
      </c>
      <c r="G114" s="253">
        <v>851</v>
      </c>
      <c r="H114" s="259">
        <v>1654</v>
      </c>
      <c r="I114" s="253">
        <v>742</v>
      </c>
      <c r="J114" s="253">
        <v>912</v>
      </c>
    </row>
    <row r="115" spans="1:10" s="281" customFormat="1" ht="10.5" customHeight="1" x14ac:dyDescent="0.15">
      <c r="A115" s="104" t="s">
        <v>825</v>
      </c>
      <c r="B115" s="253">
        <v>357</v>
      </c>
      <c r="C115" s="305">
        <v>680</v>
      </c>
      <c r="D115" s="253">
        <v>319</v>
      </c>
      <c r="E115" s="253">
        <v>361</v>
      </c>
      <c r="F115" s="297" t="s">
        <v>835</v>
      </c>
      <c r="G115" s="253">
        <v>1108</v>
      </c>
      <c r="H115" s="259">
        <v>2064</v>
      </c>
      <c r="I115" s="253">
        <v>968</v>
      </c>
      <c r="J115" s="253">
        <v>1096</v>
      </c>
    </row>
    <row r="116" spans="1:10" s="281" customFormat="1" ht="10.5" customHeight="1" x14ac:dyDescent="0.15">
      <c r="A116" s="104" t="s">
        <v>827</v>
      </c>
      <c r="B116" s="253">
        <v>149</v>
      </c>
      <c r="C116" s="305">
        <v>289</v>
      </c>
      <c r="D116" s="253">
        <v>129</v>
      </c>
      <c r="E116" s="253">
        <v>160</v>
      </c>
      <c r="F116" s="297" t="s">
        <v>837</v>
      </c>
      <c r="G116" s="253">
        <v>552</v>
      </c>
      <c r="H116" s="259">
        <v>1137</v>
      </c>
      <c r="I116" s="253">
        <v>530</v>
      </c>
      <c r="J116" s="253">
        <v>607</v>
      </c>
    </row>
    <row r="117" spans="1:10" s="281" customFormat="1" ht="10.5" customHeight="1" x14ac:dyDescent="0.15">
      <c r="A117" s="104" t="s">
        <v>828</v>
      </c>
      <c r="B117" s="253">
        <v>194</v>
      </c>
      <c r="C117" s="305">
        <v>384</v>
      </c>
      <c r="D117" s="253">
        <v>182</v>
      </c>
      <c r="E117" s="253">
        <v>202</v>
      </c>
      <c r="F117" s="297" t="s">
        <v>839</v>
      </c>
      <c r="G117" s="253">
        <v>771</v>
      </c>
      <c r="H117" s="259">
        <v>1542</v>
      </c>
      <c r="I117" s="253">
        <v>699</v>
      </c>
      <c r="J117" s="253">
        <v>843</v>
      </c>
    </row>
    <row r="118" spans="1:10" s="281" customFormat="1" ht="10.5" customHeight="1" x14ac:dyDescent="0.15">
      <c r="A118" s="104" t="s">
        <v>829</v>
      </c>
      <c r="B118" s="253">
        <v>420</v>
      </c>
      <c r="C118" s="305">
        <v>749</v>
      </c>
      <c r="D118" s="253">
        <v>344</v>
      </c>
      <c r="E118" s="253">
        <v>405</v>
      </c>
      <c r="F118" s="297" t="s">
        <v>841</v>
      </c>
      <c r="G118" s="253">
        <v>757</v>
      </c>
      <c r="H118" s="259">
        <v>1709</v>
      </c>
      <c r="I118" s="253">
        <v>792</v>
      </c>
      <c r="J118" s="253">
        <v>917</v>
      </c>
    </row>
    <row r="119" spans="1:10" s="281" customFormat="1" ht="10.5" customHeight="1" x14ac:dyDescent="0.15">
      <c r="A119" s="104" t="s">
        <v>830</v>
      </c>
      <c r="B119" s="253">
        <v>235</v>
      </c>
      <c r="C119" s="305">
        <v>424</v>
      </c>
      <c r="D119" s="253">
        <v>203</v>
      </c>
      <c r="E119" s="253">
        <v>221</v>
      </c>
      <c r="F119" s="297" t="s">
        <v>843</v>
      </c>
      <c r="G119" s="253">
        <v>467</v>
      </c>
      <c r="H119" s="259">
        <v>999</v>
      </c>
      <c r="I119" s="253">
        <v>442</v>
      </c>
      <c r="J119" s="253">
        <v>557</v>
      </c>
    </row>
    <row r="120" spans="1:10" s="281" customFormat="1" ht="10.5" customHeight="1" x14ac:dyDescent="0.15">
      <c r="A120" s="104" t="s">
        <v>832</v>
      </c>
      <c r="B120" s="253">
        <v>165</v>
      </c>
      <c r="C120" s="305">
        <v>330</v>
      </c>
      <c r="D120" s="253">
        <v>160</v>
      </c>
      <c r="E120" s="253">
        <v>170</v>
      </c>
      <c r="F120" s="297" t="s">
        <v>845</v>
      </c>
      <c r="G120" s="253">
        <v>493</v>
      </c>
      <c r="H120" s="259">
        <v>1085</v>
      </c>
      <c r="I120" s="253">
        <v>505</v>
      </c>
      <c r="J120" s="253">
        <v>580</v>
      </c>
    </row>
    <row r="121" spans="1:10" s="281" customFormat="1" ht="10.5" customHeight="1" x14ac:dyDescent="0.15">
      <c r="A121" s="104" t="s">
        <v>834</v>
      </c>
      <c r="B121" s="253">
        <v>238</v>
      </c>
      <c r="C121" s="305">
        <v>394</v>
      </c>
      <c r="D121" s="253">
        <v>177</v>
      </c>
      <c r="E121" s="253">
        <v>217</v>
      </c>
      <c r="F121" s="297" t="s">
        <v>846</v>
      </c>
      <c r="G121" s="253">
        <v>692</v>
      </c>
      <c r="H121" s="259">
        <v>1307</v>
      </c>
      <c r="I121" s="253">
        <v>607</v>
      </c>
      <c r="J121" s="253">
        <v>700</v>
      </c>
    </row>
    <row r="122" spans="1:10" s="281" customFormat="1" ht="10.5" customHeight="1" x14ac:dyDescent="0.15">
      <c r="A122" s="104" t="s">
        <v>836</v>
      </c>
      <c r="B122" s="253">
        <v>322</v>
      </c>
      <c r="C122" s="305">
        <v>488</v>
      </c>
      <c r="D122" s="253">
        <v>260</v>
      </c>
      <c r="E122" s="253">
        <v>228</v>
      </c>
      <c r="F122" s="297" t="s">
        <v>847</v>
      </c>
      <c r="G122" s="253">
        <v>762</v>
      </c>
      <c r="H122" s="259">
        <v>1589</v>
      </c>
      <c r="I122" s="253">
        <v>719</v>
      </c>
      <c r="J122" s="253">
        <v>870</v>
      </c>
    </row>
    <row r="123" spans="1:10" s="281" customFormat="1" ht="10.5" customHeight="1" x14ac:dyDescent="0.15">
      <c r="A123" s="104" t="s">
        <v>838</v>
      </c>
      <c r="B123" s="309">
        <v>149</v>
      </c>
      <c r="C123" s="305">
        <v>273</v>
      </c>
      <c r="D123" s="253">
        <v>124</v>
      </c>
      <c r="E123" s="253">
        <v>149</v>
      </c>
      <c r="F123" s="297" t="s">
        <v>849</v>
      </c>
      <c r="G123" s="253">
        <v>754</v>
      </c>
      <c r="H123" s="259">
        <v>1633</v>
      </c>
      <c r="I123" s="253">
        <v>715</v>
      </c>
      <c r="J123" s="253">
        <v>918</v>
      </c>
    </row>
    <row r="124" spans="1:10" s="281" customFormat="1" ht="10.5" customHeight="1" x14ac:dyDescent="0.15">
      <c r="A124" s="104" t="s">
        <v>840</v>
      </c>
      <c r="B124" s="309">
        <v>61</v>
      </c>
      <c r="C124" s="305">
        <v>96</v>
      </c>
      <c r="D124" s="309">
        <v>35</v>
      </c>
      <c r="E124" s="253">
        <v>61</v>
      </c>
      <c r="F124" s="314"/>
      <c r="G124" s="253"/>
      <c r="H124" s="259"/>
      <c r="I124" s="253"/>
      <c r="J124" s="260"/>
    </row>
    <row r="125" spans="1:10" s="281" customFormat="1" ht="10.5" customHeight="1" x14ac:dyDescent="0.15">
      <c r="A125" s="104" t="s">
        <v>842</v>
      </c>
      <c r="B125" s="253">
        <v>87</v>
      </c>
      <c r="C125" s="305">
        <v>145</v>
      </c>
      <c r="D125" s="253">
        <v>67</v>
      </c>
      <c r="E125" s="253">
        <v>78</v>
      </c>
      <c r="F125" s="315" t="s">
        <v>1098</v>
      </c>
      <c r="G125" s="316">
        <v>3899</v>
      </c>
      <c r="H125" s="316">
        <v>8467</v>
      </c>
      <c r="I125" s="316">
        <v>3933</v>
      </c>
      <c r="J125" s="316">
        <v>4534</v>
      </c>
    </row>
    <row r="126" spans="1:10" s="281" customFormat="1" ht="10.5" customHeight="1" x14ac:dyDescent="0.15">
      <c r="A126" s="104" t="s">
        <v>844</v>
      </c>
      <c r="B126" s="309">
        <v>46</v>
      </c>
      <c r="C126" s="305">
        <v>83</v>
      </c>
      <c r="D126" s="253">
        <v>45</v>
      </c>
      <c r="E126" s="253">
        <v>38</v>
      </c>
      <c r="F126" s="308" t="s">
        <v>102</v>
      </c>
      <c r="G126" s="253">
        <v>212</v>
      </c>
      <c r="H126" s="259">
        <v>417</v>
      </c>
      <c r="I126" s="253">
        <v>195</v>
      </c>
      <c r="J126" s="253">
        <v>222</v>
      </c>
    </row>
    <row r="127" spans="1:10" s="281" customFormat="1" ht="10.5" customHeight="1" x14ac:dyDescent="0.15">
      <c r="A127" s="104" t="s">
        <v>91</v>
      </c>
      <c r="B127" s="309">
        <v>148</v>
      </c>
      <c r="C127" s="305">
        <v>276</v>
      </c>
      <c r="D127" s="309">
        <v>119</v>
      </c>
      <c r="E127" s="253">
        <v>157</v>
      </c>
      <c r="F127" s="297" t="s">
        <v>103</v>
      </c>
      <c r="G127" s="253">
        <v>195</v>
      </c>
      <c r="H127" s="259">
        <v>383</v>
      </c>
      <c r="I127" s="253">
        <v>183</v>
      </c>
      <c r="J127" s="253">
        <v>200</v>
      </c>
    </row>
    <row r="128" spans="1:10" s="281" customFormat="1" ht="10.5" customHeight="1" x14ac:dyDescent="0.15">
      <c r="A128" s="104" t="s">
        <v>92</v>
      </c>
      <c r="B128" s="253">
        <v>92</v>
      </c>
      <c r="C128" s="305">
        <v>156</v>
      </c>
      <c r="D128" s="253">
        <v>64</v>
      </c>
      <c r="E128" s="253">
        <v>92</v>
      </c>
      <c r="F128" s="297" t="s">
        <v>104</v>
      </c>
      <c r="G128" s="253">
        <v>226</v>
      </c>
      <c r="H128" s="259">
        <v>432</v>
      </c>
      <c r="I128" s="253">
        <v>190</v>
      </c>
      <c r="J128" s="253">
        <v>242</v>
      </c>
    </row>
    <row r="129" spans="1:10" s="281" customFormat="1" ht="10.5" customHeight="1" x14ac:dyDescent="0.15">
      <c r="A129" s="104" t="s">
        <v>848</v>
      </c>
      <c r="B129" s="309">
        <v>182</v>
      </c>
      <c r="C129" s="305">
        <v>306</v>
      </c>
      <c r="D129" s="253">
        <v>161</v>
      </c>
      <c r="E129" s="253">
        <v>145</v>
      </c>
      <c r="F129" s="297" t="s">
        <v>105</v>
      </c>
      <c r="G129" s="253">
        <v>773</v>
      </c>
      <c r="H129" s="259">
        <v>1817</v>
      </c>
      <c r="I129" s="253">
        <v>876</v>
      </c>
      <c r="J129" s="253">
        <v>941</v>
      </c>
    </row>
    <row r="130" spans="1:10" s="281" customFormat="1" ht="10.5" customHeight="1" x14ac:dyDescent="0.15">
      <c r="A130" s="104" t="s">
        <v>850</v>
      </c>
      <c r="B130" s="309">
        <v>141</v>
      </c>
      <c r="C130" s="305">
        <v>281</v>
      </c>
      <c r="D130" s="309">
        <v>132</v>
      </c>
      <c r="E130" s="253">
        <v>149</v>
      </c>
      <c r="F130" s="297" t="s">
        <v>106</v>
      </c>
      <c r="G130" s="253">
        <v>252</v>
      </c>
      <c r="H130" s="259">
        <v>489</v>
      </c>
      <c r="I130" s="253">
        <v>224</v>
      </c>
      <c r="J130" s="253">
        <v>265</v>
      </c>
    </row>
    <row r="131" spans="1:10" s="281" customFormat="1" ht="10.5" customHeight="1" x14ac:dyDescent="0.15">
      <c r="A131" s="104" t="s">
        <v>851</v>
      </c>
      <c r="B131" s="253">
        <v>745</v>
      </c>
      <c r="C131" s="305">
        <v>1519</v>
      </c>
      <c r="D131" s="253">
        <v>723</v>
      </c>
      <c r="E131" s="253">
        <v>796</v>
      </c>
      <c r="F131" s="297" t="s">
        <v>1099</v>
      </c>
      <c r="G131" s="253">
        <v>84</v>
      </c>
      <c r="H131" s="259">
        <v>170</v>
      </c>
      <c r="I131" s="253">
        <v>76</v>
      </c>
      <c r="J131" s="253">
        <v>94</v>
      </c>
    </row>
    <row r="132" spans="1:10" s="281" customFormat="1" ht="10.5" customHeight="1" x14ac:dyDescent="0.15">
      <c r="A132" s="104" t="s">
        <v>852</v>
      </c>
      <c r="B132" s="309">
        <v>694</v>
      </c>
      <c r="C132" s="305">
        <v>1763</v>
      </c>
      <c r="D132" s="253">
        <v>853</v>
      </c>
      <c r="E132" s="253">
        <v>910</v>
      </c>
      <c r="F132" s="297" t="s">
        <v>858</v>
      </c>
      <c r="G132" s="253">
        <v>469</v>
      </c>
      <c r="H132" s="259">
        <v>1035</v>
      </c>
      <c r="I132" s="253">
        <v>479</v>
      </c>
      <c r="J132" s="253">
        <v>556</v>
      </c>
    </row>
    <row r="133" spans="1:10" s="281" customFormat="1" ht="10.5" customHeight="1" x14ac:dyDescent="0.15">
      <c r="A133" s="104" t="s">
        <v>853</v>
      </c>
      <c r="B133" s="309">
        <v>874</v>
      </c>
      <c r="C133" s="305">
        <v>1800</v>
      </c>
      <c r="D133" s="309">
        <v>806</v>
      </c>
      <c r="E133" s="253">
        <v>994</v>
      </c>
      <c r="F133" s="297" t="s">
        <v>859</v>
      </c>
      <c r="G133" s="253">
        <v>594</v>
      </c>
      <c r="H133" s="259">
        <v>1298</v>
      </c>
      <c r="I133" s="253">
        <v>587</v>
      </c>
      <c r="J133" s="253">
        <v>711</v>
      </c>
    </row>
    <row r="134" spans="1:10" s="281" customFormat="1" ht="10.5" customHeight="1" x14ac:dyDescent="0.15">
      <c r="A134" s="104" t="s">
        <v>854</v>
      </c>
      <c r="B134" s="253">
        <v>359</v>
      </c>
      <c r="C134" s="305">
        <v>667</v>
      </c>
      <c r="D134" s="253">
        <v>296</v>
      </c>
      <c r="E134" s="253">
        <v>371</v>
      </c>
      <c r="F134" s="297" t="s">
        <v>860</v>
      </c>
      <c r="G134" s="253">
        <v>609</v>
      </c>
      <c r="H134" s="259">
        <v>1385</v>
      </c>
      <c r="I134" s="253">
        <v>647</v>
      </c>
      <c r="J134" s="253">
        <v>738</v>
      </c>
    </row>
    <row r="135" spans="1:10" s="281" customFormat="1" ht="10.5" customHeight="1" x14ac:dyDescent="0.15">
      <c r="A135" s="104" t="s">
        <v>855</v>
      </c>
      <c r="B135" s="309">
        <v>349</v>
      </c>
      <c r="C135" s="305">
        <v>627</v>
      </c>
      <c r="D135" s="253">
        <v>301</v>
      </c>
      <c r="E135" s="253">
        <v>326</v>
      </c>
      <c r="F135" s="297" t="s">
        <v>861</v>
      </c>
      <c r="G135" s="253">
        <v>485</v>
      </c>
      <c r="H135" s="259">
        <v>1041</v>
      </c>
      <c r="I135" s="253">
        <v>476</v>
      </c>
      <c r="J135" s="253">
        <v>565</v>
      </c>
    </row>
    <row r="136" spans="1:10" s="281" customFormat="1" ht="10.5" customHeight="1" x14ac:dyDescent="0.15">
      <c r="A136" s="104" t="s">
        <v>856</v>
      </c>
      <c r="B136" s="309">
        <v>12</v>
      </c>
      <c r="C136" s="305">
        <v>18</v>
      </c>
      <c r="D136" s="309">
        <v>5</v>
      </c>
      <c r="E136" s="253">
        <v>13</v>
      </c>
      <c r="F136" s="317"/>
      <c r="G136" s="255"/>
      <c r="H136" s="259"/>
      <c r="I136" s="253"/>
      <c r="J136" s="253"/>
    </row>
    <row r="137" spans="1:10" s="281" customFormat="1" ht="10.5" customHeight="1" x14ac:dyDescent="0.15">
      <c r="A137" s="104" t="s">
        <v>857</v>
      </c>
      <c r="B137" s="253">
        <v>40</v>
      </c>
      <c r="C137" s="305">
        <v>94</v>
      </c>
      <c r="D137" s="253">
        <v>41</v>
      </c>
      <c r="E137" s="253">
        <v>53</v>
      </c>
      <c r="F137" s="315" t="s">
        <v>1100</v>
      </c>
      <c r="G137" s="316">
        <v>2693</v>
      </c>
      <c r="H137" s="316">
        <v>6884</v>
      </c>
      <c r="I137" s="316">
        <v>3319</v>
      </c>
      <c r="J137" s="316">
        <v>3565</v>
      </c>
    </row>
    <row r="138" spans="1:10" s="281" customFormat="1" ht="10.5" customHeight="1" x14ac:dyDescent="0.15">
      <c r="A138" s="104" t="s">
        <v>95</v>
      </c>
      <c r="B138" s="309">
        <v>367</v>
      </c>
      <c r="C138" s="305">
        <v>733</v>
      </c>
      <c r="D138" s="253">
        <v>340</v>
      </c>
      <c r="E138" s="253">
        <v>393</v>
      </c>
      <c r="F138" s="298" t="s">
        <v>58</v>
      </c>
      <c r="G138" s="318">
        <v>227</v>
      </c>
      <c r="H138" s="259">
        <v>497</v>
      </c>
      <c r="I138" s="319">
        <v>230</v>
      </c>
      <c r="J138" s="319">
        <v>267</v>
      </c>
    </row>
    <row r="139" spans="1:10" s="281" customFormat="1" ht="10.5" customHeight="1" x14ac:dyDescent="0.15">
      <c r="A139" s="104" t="s">
        <v>96</v>
      </c>
      <c r="B139" s="309">
        <v>433</v>
      </c>
      <c r="C139" s="305">
        <v>858</v>
      </c>
      <c r="D139" s="309">
        <v>406</v>
      </c>
      <c r="E139" s="253">
        <v>452</v>
      </c>
      <c r="F139" s="298" t="s">
        <v>60</v>
      </c>
      <c r="G139" s="318">
        <v>462</v>
      </c>
      <c r="H139" s="259">
        <v>989</v>
      </c>
      <c r="I139" s="319">
        <v>451</v>
      </c>
      <c r="J139" s="319">
        <v>538</v>
      </c>
    </row>
    <row r="140" spans="1:10" s="281" customFormat="1" ht="10.5" customHeight="1" x14ac:dyDescent="0.15">
      <c r="A140" s="104" t="s">
        <v>97</v>
      </c>
      <c r="B140" s="253">
        <v>271</v>
      </c>
      <c r="C140" s="305">
        <v>512</v>
      </c>
      <c r="D140" s="253">
        <v>242</v>
      </c>
      <c r="E140" s="253">
        <v>270</v>
      </c>
      <c r="F140" s="298" t="s">
        <v>69</v>
      </c>
      <c r="G140" s="318">
        <v>522</v>
      </c>
      <c r="H140" s="259">
        <v>1709</v>
      </c>
      <c r="I140" s="319">
        <v>839</v>
      </c>
      <c r="J140" s="319">
        <v>870</v>
      </c>
    </row>
    <row r="141" spans="1:10" s="281" customFormat="1" ht="10.5" customHeight="1" x14ac:dyDescent="0.15">
      <c r="A141" s="104" t="s">
        <v>98</v>
      </c>
      <c r="B141" s="309">
        <v>249</v>
      </c>
      <c r="C141" s="305">
        <v>524</v>
      </c>
      <c r="D141" s="253">
        <v>240</v>
      </c>
      <c r="E141" s="253">
        <v>284</v>
      </c>
      <c r="F141" s="298" t="s">
        <v>71</v>
      </c>
      <c r="G141" s="318">
        <v>461</v>
      </c>
      <c r="H141" s="259">
        <v>1616</v>
      </c>
      <c r="I141" s="319">
        <v>815</v>
      </c>
      <c r="J141" s="319">
        <v>801</v>
      </c>
    </row>
    <row r="142" spans="1:10" s="281" customFormat="1" ht="10.5" customHeight="1" x14ac:dyDescent="0.15">
      <c r="A142" s="104" t="s">
        <v>99</v>
      </c>
      <c r="B142" s="309">
        <v>508</v>
      </c>
      <c r="C142" s="305">
        <v>1082</v>
      </c>
      <c r="D142" s="309">
        <v>493</v>
      </c>
      <c r="E142" s="253">
        <v>589</v>
      </c>
      <c r="F142" s="298" t="s">
        <v>866</v>
      </c>
      <c r="G142" s="318">
        <v>541</v>
      </c>
      <c r="H142" s="259">
        <v>1130</v>
      </c>
      <c r="I142" s="319">
        <v>534</v>
      </c>
      <c r="J142" s="319">
        <v>596</v>
      </c>
    </row>
    <row r="143" spans="1:10" s="281" customFormat="1" ht="10.5" customHeight="1" x14ac:dyDescent="0.15">
      <c r="A143" s="104" t="s">
        <v>100</v>
      </c>
      <c r="B143" s="253">
        <v>364</v>
      </c>
      <c r="C143" s="305">
        <v>687</v>
      </c>
      <c r="D143" s="253">
        <v>301</v>
      </c>
      <c r="E143" s="253">
        <v>386</v>
      </c>
      <c r="F143" s="298" t="s">
        <v>63</v>
      </c>
      <c r="G143" s="318">
        <v>280</v>
      </c>
      <c r="H143" s="259">
        <v>562</v>
      </c>
      <c r="I143" s="319">
        <v>274</v>
      </c>
      <c r="J143" s="319">
        <v>288</v>
      </c>
    </row>
    <row r="144" spans="1:10" s="281" customFormat="1" ht="10.5" customHeight="1" x14ac:dyDescent="0.15">
      <c r="A144" s="104" t="s">
        <v>101</v>
      </c>
      <c r="B144" s="309">
        <v>590</v>
      </c>
      <c r="C144" s="305">
        <v>1237</v>
      </c>
      <c r="D144" s="253">
        <v>581</v>
      </c>
      <c r="E144" s="253">
        <v>656</v>
      </c>
      <c r="F144" s="298" t="s">
        <v>65</v>
      </c>
      <c r="G144" s="318">
        <v>134</v>
      </c>
      <c r="H144" s="259">
        <v>264</v>
      </c>
      <c r="I144" s="319">
        <v>116</v>
      </c>
      <c r="J144" s="319">
        <v>148</v>
      </c>
    </row>
    <row r="145" spans="1:10" s="281" customFormat="1" ht="10.5" customHeight="1" x14ac:dyDescent="0.15">
      <c r="A145" s="320" t="s">
        <v>514</v>
      </c>
      <c r="B145" s="321">
        <v>246</v>
      </c>
      <c r="C145" s="322">
        <v>906</v>
      </c>
      <c r="D145" s="321">
        <v>453</v>
      </c>
      <c r="E145" s="323">
        <v>453</v>
      </c>
      <c r="F145" s="324" t="s">
        <v>67</v>
      </c>
      <c r="G145" s="325">
        <v>66</v>
      </c>
      <c r="H145" s="326">
        <v>117</v>
      </c>
      <c r="I145" s="327">
        <v>60</v>
      </c>
      <c r="J145" s="327">
        <v>57</v>
      </c>
    </row>
    <row r="146" spans="1:10" s="281" customFormat="1" ht="10.5" customHeight="1" x14ac:dyDescent="0.15">
      <c r="A146" s="271"/>
      <c r="B146" s="309"/>
      <c r="C146" s="305"/>
      <c r="D146" s="309"/>
      <c r="E146" s="253"/>
      <c r="F146" s="271"/>
      <c r="G146" s="319"/>
      <c r="H146" s="259"/>
      <c r="I146" s="319"/>
      <c r="J146" s="319"/>
    </row>
    <row r="147" spans="1:10" s="281" customFormat="1" ht="10.5" customHeight="1" x14ac:dyDescent="0.15">
      <c r="A147" s="271"/>
      <c r="B147" s="309"/>
      <c r="C147" s="305"/>
      <c r="D147" s="309"/>
      <c r="E147" s="253"/>
      <c r="F147" s="271"/>
      <c r="G147" s="319"/>
      <c r="H147" s="259"/>
      <c r="I147" s="319"/>
      <c r="J147" s="319"/>
    </row>
    <row r="148" spans="1:10" s="281" customFormat="1" ht="17.25" customHeight="1" x14ac:dyDescent="0.15">
      <c r="A148" s="535" t="s">
        <v>1041</v>
      </c>
      <c r="B148" s="535"/>
      <c r="C148" s="535"/>
      <c r="D148" s="535"/>
      <c r="E148" s="535"/>
      <c r="F148" s="535"/>
      <c r="G148" s="535"/>
      <c r="H148" s="535"/>
      <c r="I148" s="535"/>
      <c r="J148" s="535"/>
    </row>
    <row r="149" spans="1:10" s="281" customFormat="1" ht="10.5" customHeight="1" x14ac:dyDescent="0.15">
      <c r="A149" s="271"/>
      <c r="B149" s="309"/>
      <c r="C149" s="305"/>
      <c r="D149" s="309"/>
      <c r="E149" s="253"/>
      <c r="F149" s="271"/>
      <c r="G149" s="319"/>
      <c r="H149" s="259"/>
      <c r="I149" s="319"/>
      <c r="J149" s="319"/>
    </row>
    <row r="150" spans="1:10" s="281" customFormat="1" ht="10.5" customHeight="1" thickBot="1" x14ac:dyDescent="0.2">
      <c r="A150" s="277"/>
      <c r="B150" s="305"/>
      <c r="C150" s="305"/>
      <c r="D150" s="305"/>
      <c r="E150" s="305"/>
      <c r="F150" s="307"/>
      <c r="G150" s="306"/>
      <c r="H150" s="305"/>
      <c r="I150" s="306"/>
      <c r="J150" s="306"/>
    </row>
    <row r="151" spans="1:10" s="281" customFormat="1" ht="10.5" customHeight="1" x14ac:dyDescent="0.15">
      <c r="A151" s="559" t="s">
        <v>1053</v>
      </c>
      <c r="B151" s="561" t="s">
        <v>662</v>
      </c>
      <c r="C151" s="563" t="s">
        <v>1054</v>
      </c>
      <c r="D151" s="566"/>
      <c r="E151" s="567"/>
      <c r="F151" s="561" t="s">
        <v>1053</v>
      </c>
      <c r="G151" s="561" t="s">
        <v>662</v>
      </c>
      <c r="H151" s="563" t="s">
        <v>1054</v>
      </c>
      <c r="I151" s="566"/>
      <c r="J151" s="566"/>
    </row>
    <row r="152" spans="1:10" s="281" customFormat="1" ht="10.5" customHeight="1" x14ac:dyDescent="0.15">
      <c r="A152" s="569"/>
      <c r="B152" s="562"/>
      <c r="C152" s="290" t="s">
        <v>2</v>
      </c>
      <c r="D152" s="290" t="s">
        <v>120</v>
      </c>
      <c r="E152" s="290" t="s">
        <v>121</v>
      </c>
      <c r="F152" s="562"/>
      <c r="G152" s="562"/>
      <c r="H152" s="290" t="s">
        <v>2</v>
      </c>
      <c r="I152" s="290" t="s">
        <v>120</v>
      </c>
      <c r="J152" s="291" t="s">
        <v>121</v>
      </c>
    </row>
    <row r="153" spans="1:10" s="281" customFormat="1" ht="10.5" customHeight="1" x14ac:dyDescent="0.15">
      <c r="A153" s="328" t="s">
        <v>870</v>
      </c>
      <c r="B153" s="329">
        <v>27545</v>
      </c>
      <c r="C153" s="316">
        <v>51601</v>
      </c>
      <c r="D153" s="316">
        <v>23856</v>
      </c>
      <c r="E153" s="316">
        <v>27745</v>
      </c>
      <c r="F153" s="330" t="s">
        <v>871</v>
      </c>
      <c r="G153" s="329">
        <v>4210</v>
      </c>
      <c r="H153" s="316">
        <v>8890</v>
      </c>
      <c r="I153" s="316">
        <v>4152</v>
      </c>
      <c r="J153" s="316">
        <v>4738</v>
      </c>
    </row>
    <row r="154" spans="1:10" s="281" customFormat="1" ht="10.5" customHeight="1" x14ac:dyDescent="0.15">
      <c r="A154" s="358" t="s">
        <v>872</v>
      </c>
      <c r="B154" s="255">
        <v>1225</v>
      </c>
      <c r="C154" s="259">
        <v>2410</v>
      </c>
      <c r="D154" s="253">
        <v>1129</v>
      </c>
      <c r="E154" s="331">
        <v>1281</v>
      </c>
      <c r="F154" s="358" t="s">
        <v>873</v>
      </c>
      <c r="G154" s="255">
        <v>1935</v>
      </c>
      <c r="H154" s="259">
        <v>4083</v>
      </c>
      <c r="I154" s="253">
        <v>1925</v>
      </c>
      <c r="J154" s="253">
        <v>2158</v>
      </c>
    </row>
    <row r="155" spans="1:10" s="281" customFormat="1" ht="10.5" customHeight="1" x14ac:dyDescent="0.15">
      <c r="A155" s="358" t="s">
        <v>874</v>
      </c>
      <c r="B155" s="255">
        <v>823</v>
      </c>
      <c r="C155" s="259">
        <v>1463</v>
      </c>
      <c r="D155" s="253">
        <v>625</v>
      </c>
      <c r="E155" s="256">
        <v>838</v>
      </c>
      <c r="F155" s="358" t="s">
        <v>875</v>
      </c>
      <c r="G155" s="255">
        <v>868</v>
      </c>
      <c r="H155" s="259">
        <v>1850</v>
      </c>
      <c r="I155" s="253">
        <v>868</v>
      </c>
      <c r="J155" s="253">
        <v>982</v>
      </c>
    </row>
    <row r="156" spans="1:10" s="281" customFormat="1" ht="10.5" customHeight="1" x14ac:dyDescent="0.15">
      <c r="A156" s="358" t="s">
        <v>876</v>
      </c>
      <c r="B156" s="255">
        <v>177</v>
      </c>
      <c r="C156" s="259">
        <v>349</v>
      </c>
      <c r="D156" s="253">
        <v>155</v>
      </c>
      <c r="E156" s="256">
        <v>194</v>
      </c>
      <c r="F156" s="358" t="s">
        <v>75</v>
      </c>
      <c r="G156" s="255">
        <v>722</v>
      </c>
      <c r="H156" s="259">
        <v>1501</v>
      </c>
      <c r="I156" s="253">
        <v>688</v>
      </c>
      <c r="J156" s="253">
        <v>813</v>
      </c>
    </row>
    <row r="157" spans="1:10" s="281" customFormat="1" ht="10.5" customHeight="1" x14ac:dyDescent="0.15">
      <c r="A157" s="358" t="s">
        <v>877</v>
      </c>
      <c r="B157" s="255">
        <v>630</v>
      </c>
      <c r="C157" s="259">
        <v>1087</v>
      </c>
      <c r="D157" s="253">
        <v>465</v>
      </c>
      <c r="E157" s="256">
        <v>622</v>
      </c>
      <c r="F157" s="358" t="s">
        <v>878</v>
      </c>
      <c r="G157" s="255">
        <v>236</v>
      </c>
      <c r="H157" s="259">
        <v>466</v>
      </c>
      <c r="I157" s="253">
        <v>227</v>
      </c>
      <c r="J157" s="253">
        <v>239</v>
      </c>
    </row>
    <row r="158" spans="1:10" s="281" customFormat="1" ht="10.5" customHeight="1" x14ac:dyDescent="0.15">
      <c r="A158" s="358" t="s">
        <v>879</v>
      </c>
      <c r="B158" s="255">
        <v>336</v>
      </c>
      <c r="C158" s="259">
        <v>509</v>
      </c>
      <c r="D158" s="253">
        <v>217</v>
      </c>
      <c r="E158" s="256">
        <v>292</v>
      </c>
      <c r="F158" s="358" t="s">
        <v>880</v>
      </c>
      <c r="G158" s="255">
        <v>241</v>
      </c>
      <c r="H158" s="259">
        <v>545</v>
      </c>
      <c r="I158" s="253">
        <v>243</v>
      </c>
      <c r="J158" s="253">
        <v>302</v>
      </c>
    </row>
    <row r="159" spans="1:10" s="281" customFormat="1" ht="10.5" customHeight="1" x14ac:dyDescent="0.15">
      <c r="A159" s="358" t="s">
        <v>881</v>
      </c>
      <c r="B159" s="255">
        <v>678</v>
      </c>
      <c r="C159" s="259">
        <v>1195</v>
      </c>
      <c r="D159" s="253">
        <v>563</v>
      </c>
      <c r="E159" s="256">
        <v>632</v>
      </c>
      <c r="F159" s="358" t="s">
        <v>882</v>
      </c>
      <c r="G159" s="255">
        <v>155</v>
      </c>
      <c r="H159" s="259">
        <v>318</v>
      </c>
      <c r="I159" s="253">
        <v>143</v>
      </c>
      <c r="J159" s="253">
        <v>175</v>
      </c>
    </row>
    <row r="160" spans="1:10" s="281" customFormat="1" ht="10.5" customHeight="1" x14ac:dyDescent="0.15">
      <c r="A160" s="358" t="s">
        <v>883</v>
      </c>
      <c r="B160" s="255">
        <v>1020</v>
      </c>
      <c r="C160" s="259">
        <v>1731</v>
      </c>
      <c r="D160" s="253">
        <v>757</v>
      </c>
      <c r="E160" s="256">
        <v>974</v>
      </c>
      <c r="F160" s="358" t="s">
        <v>884</v>
      </c>
      <c r="G160" s="255">
        <v>53</v>
      </c>
      <c r="H160" s="259">
        <v>127</v>
      </c>
      <c r="I160" s="253">
        <v>58</v>
      </c>
      <c r="J160" s="253">
        <v>69</v>
      </c>
    </row>
    <row r="161" spans="1:10" s="281" customFormat="1" ht="10.5" customHeight="1" x14ac:dyDescent="0.15">
      <c r="A161" s="358" t="s">
        <v>885</v>
      </c>
      <c r="B161" s="255">
        <v>771</v>
      </c>
      <c r="C161" s="259">
        <v>1324</v>
      </c>
      <c r="D161" s="253">
        <v>620</v>
      </c>
      <c r="E161" s="256">
        <v>704</v>
      </c>
      <c r="F161" s="261"/>
      <c r="G161" s="255"/>
      <c r="H161" s="259"/>
      <c r="I161" s="253"/>
      <c r="J161" s="253"/>
    </row>
    <row r="162" spans="1:10" s="281" customFormat="1" ht="10.5" customHeight="1" x14ac:dyDescent="0.15">
      <c r="A162" s="358" t="s">
        <v>886</v>
      </c>
      <c r="B162" s="255">
        <v>19</v>
      </c>
      <c r="C162" s="259">
        <v>36</v>
      </c>
      <c r="D162" s="253">
        <v>15</v>
      </c>
      <c r="E162" s="256">
        <v>21</v>
      </c>
      <c r="F162" s="330" t="s">
        <v>887</v>
      </c>
      <c r="G162" s="329">
        <v>4953</v>
      </c>
      <c r="H162" s="316">
        <v>9886</v>
      </c>
      <c r="I162" s="316">
        <v>4540</v>
      </c>
      <c r="J162" s="316">
        <v>5346</v>
      </c>
    </row>
    <row r="163" spans="1:10" s="281" customFormat="1" ht="10.5" customHeight="1" x14ac:dyDescent="0.15">
      <c r="A163" s="358" t="s">
        <v>888</v>
      </c>
      <c r="B163" s="255">
        <v>609</v>
      </c>
      <c r="C163" s="259">
        <v>1572</v>
      </c>
      <c r="D163" s="253">
        <v>773</v>
      </c>
      <c r="E163" s="256">
        <v>799</v>
      </c>
      <c r="F163" s="358" t="s">
        <v>889</v>
      </c>
      <c r="G163" s="255">
        <v>1626</v>
      </c>
      <c r="H163" s="259">
        <v>3213</v>
      </c>
      <c r="I163" s="253">
        <v>1472</v>
      </c>
      <c r="J163" s="253">
        <v>1741</v>
      </c>
    </row>
    <row r="164" spans="1:10" s="281" customFormat="1" ht="10.5" customHeight="1" x14ac:dyDescent="0.15">
      <c r="A164" s="358" t="s">
        <v>890</v>
      </c>
      <c r="B164" s="255">
        <v>857</v>
      </c>
      <c r="C164" s="259">
        <v>1823</v>
      </c>
      <c r="D164" s="253">
        <v>850</v>
      </c>
      <c r="E164" s="256">
        <v>973</v>
      </c>
      <c r="F164" s="358" t="s">
        <v>480</v>
      </c>
      <c r="G164" s="255">
        <v>368</v>
      </c>
      <c r="H164" s="259">
        <v>763</v>
      </c>
      <c r="I164" s="253">
        <v>335</v>
      </c>
      <c r="J164" s="253">
        <v>428</v>
      </c>
    </row>
    <row r="165" spans="1:10" s="281" customFormat="1" ht="10.5" customHeight="1" x14ac:dyDescent="0.15">
      <c r="A165" s="358" t="s">
        <v>891</v>
      </c>
      <c r="B165" s="255">
        <v>403</v>
      </c>
      <c r="C165" s="259">
        <v>716</v>
      </c>
      <c r="D165" s="253">
        <v>344</v>
      </c>
      <c r="E165" s="256">
        <v>372</v>
      </c>
      <c r="F165" s="358" t="s">
        <v>481</v>
      </c>
      <c r="G165" s="255">
        <v>347</v>
      </c>
      <c r="H165" s="259">
        <v>673</v>
      </c>
      <c r="I165" s="253">
        <v>312</v>
      </c>
      <c r="J165" s="253">
        <v>361</v>
      </c>
    </row>
    <row r="166" spans="1:10" s="281" customFormat="1" ht="10.5" customHeight="1" x14ac:dyDescent="0.15">
      <c r="A166" s="358" t="s">
        <v>892</v>
      </c>
      <c r="B166" s="255">
        <v>734</v>
      </c>
      <c r="C166" s="259">
        <v>1192</v>
      </c>
      <c r="D166" s="253">
        <v>607</v>
      </c>
      <c r="E166" s="256">
        <v>585</v>
      </c>
      <c r="F166" s="358" t="s">
        <v>482</v>
      </c>
      <c r="G166" s="255">
        <v>512</v>
      </c>
      <c r="H166" s="259">
        <v>954</v>
      </c>
      <c r="I166" s="253">
        <v>434</v>
      </c>
      <c r="J166" s="253">
        <v>520</v>
      </c>
    </row>
    <row r="167" spans="1:10" s="281" customFormat="1" ht="10.5" customHeight="1" x14ac:dyDescent="0.15">
      <c r="A167" s="358" t="s">
        <v>117</v>
      </c>
      <c r="B167" s="255">
        <v>827</v>
      </c>
      <c r="C167" s="259">
        <v>1583</v>
      </c>
      <c r="D167" s="253">
        <v>734</v>
      </c>
      <c r="E167" s="256">
        <v>849</v>
      </c>
      <c r="F167" s="358" t="s">
        <v>483</v>
      </c>
      <c r="G167" s="255">
        <v>366</v>
      </c>
      <c r="H167" s="259">
        <v>744</v>
      </c>
      <c r="I167" s="253">
        <v>343</v>
      </c>
      <c r="J167" s="253">
        <v>401</v>
      </c>
    </row>
    <row r="168" spans="1:10" s="281" customFormat="1" ht="10.5" customHeight="1" x14ac:dyDescent="0.15">
      <c r="A168" s="358" t="s">
        <v>118</v>
      </c>
      <c r="B168" s="255">
        <v>586</v>
      </c>
      <c r="C168" s="259">
        <v>1176</v>
      </c>
      <c r="D168" s="253">
        <v>561</v>
      </c>
      <c r="E168" s="256">
        <v>615</v>
      </c>
      <c r="F168" s="358" t="s">
        <v>893</v>
      </c>
      <c r="G168" s="255">
        <v>130</v>
      </c>
      <c r="H168" s="259">
        <v>237</v>
      </c>
      <c r="I168" s="253">
        <v>98</v>
      </c>
      <c r="J168" s="253">
        <v>139</v>
      </c>
    </row>
    <row r="169" spans="1:10" s="281" customFormat="1" ht="10.5" customHeight="1" x14ac:dyDescent="0.15">
      <c r="A169" s="358" t="s">
        <v>119</v>
      </c>
      <c r="B169" s="255">
        <v>481</v>
      </c>
      <c r="C169" s="259">
        <v>979</v>
      </c>
      <c r="D169" s="253">
        <v>456</v>
      </c>
      <c r="E169" s="256">
        <v>523</v>
      </c>
      <c r="F169" s="358" t="s">
        <v>894</v>
      </c>
      <c r="G169" s="255">
        <v>418</v>
      </c>
      <c r="H169" s="259">
        <v>840</v>
      </c>
      <c r="I169" s="253">
        <v>395</v>
      </c>
      <c r="J169" s="253">
        <v>445</v>
      </c>
    </row>
    <row r="170" spans="1:10" s="281" customFormat="1" ht="10.5" customHeight="1" x14ac:dyDescent="0.15">
      <c r="A170" s="358" t="s">
        <v>895</v>
      </c>
      <c r="B170" s="255">
        <v>984</v>
      </c>
      <c r="C170" s="259">
        <v>1938</v>
      </c>
      <c r="D170" s="253">
        <v>915</v>
      </c>
      <c r="E170" s="256">
        <v>1023</v>
      </c>
      <c r="F170" s="358" t="s">
        <v>896</v>
      </c>
      <c r="G170" s="255">
        <v>243</v>
      </c>
      <c r="H170" s="259">
        <v>559</v>
      </c>
      <c r="I170" s="253">
        <v>262</v>
      </c>
      <c r="J170" s="253">
        <v>297</v>
      </c>
    </row>
    <row r="171" spans="1:10" s="281" customFormat="1" ht="10.5" customHeight="1" x14ac:dyDescent="0.15">
      <c r="A171" s="358" t="s">
        <v>897</v>
      </c>
      <c r="B171" s="313">
        <v>758</v>
      </c>
      <c r="C171" s="259">
        <v>1433</v>
      </c>
      <c r="D171" s="253">
        <v>630</v>
      </c>
      <c r="E171" s="256">
        <v>803</v>
      </c>
      <c r="F171" s="358" t="s">
        <v>898</v>
      </c>
      <c r="G171" s="255">
        <v>157</v>
      </c>
      <c r="H171" s="259">
        <v>363</v>
      </c>
      <c r="I171" s="253">
        <v>178</v>
      </c>
      <c r="J171" s="253">
        <v>185</v>
      </c>
    </row>
    <row r="172" spans="1:10" s="281" customFormat="1" ht="10.5" customHeight="1" x14ac:dyDescent="0.15">
      <c r="A172" s="358" t="s">
        <v>899</v>
      </c>
      <c r="B172" s="313">
        <v>623</v>
      </c>
      <c r="C172" s="259">
        <v>1101</v>
      </c>
      <c r="D172" s="253">
        <v>520</v>
      </c>
      <c r="E172" s="256">
        <v>581</v>
      </c>
      <c r="F172" s="358" t="s">
        <v>900</v>
      </c>
      <c r="G172" s="255">
        <v>450</v>
      </c>
      <c r="H172" s="259">
        <v>876</v>
      </c>
      <c r="I172" s="253">
        <v>394</v>
      </c>
      <c r="J172" s="253">
        <v>482</v>
      </c>
    </row>
    <row r="173" spans="1:10" s="281" customFormat="1" ht="10.5" customHeight="1" x14ac:dyDescent="0.15">
      <c r="A173" s="358" t="s">
        <v>901</v>
      </c>
      <c r="B173" s="255">
        <v>290</v>
      </c>
      <c r="C173" s="259">
        <v>511</v>
      </c>
      <c r="D173" s="253">
        <v>230</v>
      </c>
      <c r="E173" s="256">
        <v>281</v>
      </c>
      <c r="F173" s="358" t="s">
        <v>902</v>
      </c>
      <c r="G173" s="255">
        <v>86</v>
      </c>
      <c r="H173" s="259">
        <v>162</v>
      </c>
      <c r="I173" s="253">
        <v>73</v>
      </c>
      <c r="J173" s="253">
        <v>89</v>
      </c>
    </row>
    <row r="174" spans="1:10" s="281" customFormat="1" ht="10.5" customHeight="1" x14ac:dyDescent="0.15">
      <c r="A174" s="358" t="s">
        <v>903</v>
      </c>
      <c r="B174" s="255">
        <v>460</v>
      </c>
      <c r="C174" s="259">
        <v>812</v>
      </c>
      <c r="D174" s="253">
        <v>352</v>
      </c>
      <c r="E174" s="256">
        <v>460</v>
      </c>
      <c r="F174" s="358" t="s">
        <v>904</v>
      </c>
      <c r="G174" s="255">
        <v>128</v>
      </c>
      <c r="H174" s="259">
        <v>259</v>
      </c>
      <c r="I174" s="253">
        <v>136</v>
      </c>
      <c r="J174" s="253">
        <v>123</v>
      </c>
    </row>
    <row r="175" spans="1:10" s="281" customFormat="1" ht="10.5" customHeight="1" x14ac:dyDescent="0.15">
      <c r="A175" s="358" t="s">
        <v>905</v>
      </c>
      <c r="B175" s="255">
        <v>293</v>
      </c>
      <c r="C175" s="259">
        <v>664</v>
      </c>
      <c r="D175" s="253">
        <v>303</v>
      </c>
      <c r="E175" s="256">
        <v>361</v>
      </c>
      <c r="F175" s="358" t="s">
        <v>906</v>
      </c>
      <c r="G175" s="255">
        <v>122</v>
      </c>
      <c r="H175" s="259">
        <v>243</v>
      </c>
      <c r="I175" s="253">
        <v>108</v>
      </c>
      <c r="J175" s="253">
        <v>135</v>
      </c>
    </row>
    <row r="176" spans="1:10" s="281" customFormat="1" ht="10.5" customHeight="1" x14ac:dyDescent="0.15">
      <c r="A176" s="358" t="s">
        <v>907</v>
      </c>
      <c r="B176" s="255">
        <v>610</v>
      </c>
      <c r="C176" s="259">
        <v>1037</v>
      </c>
      <c r="D176" s="253">
        <v>482</v>
      </c>
      <c r="E176" s="256">
        <v>555</v>
      </c>
      <c r="F176" s="261"/>
      <c r="G176" s="255"/>
      <c r="H176" s="259"/>
      <c r="I176" s="253"/>
      <c r="J176" s="253"/>
    </row>
    <row r="177" spans="1:10" s="281" customFormat="1" ht="10.5" customHeight="1" x14ac:dyDescent="0.15">
      <c r="A177" s="358" t="s">
        <v>908</v>
      </c>
      <c r="B177" s="255">
        <v>773</v>
      </c>
      <c r="C177" s="259">
        <v>1381</v>
      </c>
      <c r="D177" s="253">
        <v>686</v>
      </c>
      <c r="E177" s="253">
        <v>695</v>
      </c>
      <c r="F177" s="330" t="s">
        <v>909</v>
      </c>
      <c r="G177" s="329">
        <v>1353</v>
      </c>
      <c r="H177" s="316">
        <v>2637</v>
      </c>
      <c r="I177" s="316">
        <v>1204</v>
      </c>
      <c r="J177" s="316">
        <v>1433</v>
      </c>
    </row>
    <row r="178" spans="1:10" s="281" customFormat="1" ht="10.5" customHeight="1" x14ac:dyDescent="0.15">
      <c r="A178" s="358" t="s">
        <v>910</v>
      </c>
      <c r="B178" s="255">
        <v>475</v>
      </c>
      <c r="C178" s="259">
        <v>837</v>
      </c>
      <c r="D178" s="253">
        <v>418</v>
      </c>
      <c r="E178" s="253">
        <v>419</v>
      </c>
      <c r="F178" s="297" t="s">
        <v>78</v>
      </c>
      <c r="G178" s="255">
        <v>327</v>
      </c>
      <c r="H178" s="259">
        <v>605</v>
      </c>
      <c r="I178" s="253">
        <v>265</v>
      </c>
      <c r="J178" s="253">
        <v>340</v>
      </c>
    </row>
    <row r="179" spans="1:10" s="281" customFormat="1" ht="10.5" customHeight="1" x14ac:dyDescent="0.15">
      <c r="A179" s="358" t="s">
        <v>911</v>
      </c>
      <c r="B179" s="255">
        <v>913</v>
      </c>
      <c r="C179" s="259">
        <v>1458</v>
      </c>
      <c r="D179" s="253">
        <v>698</v>
      </c>
      <c r="E179" s="253">
        <v>760</v>
      </c>
      <c r="F179" s="297" t="s">
        <v>912</v>
      </c>
      <c r="G179" s="255">
        <v>403</v>
      </c>
      <c r="H179" s="259">
        <v>792</v>
      </c>
      <c r="I179" s="253">
        <v>350</v>
      </c>
      <c r="J179" s="253">
        <v>442</v>
      </c>
    </row>
    <row r="180" spans="1:10" s="281" customFormat="1" ht="10.5" customHeight="1" x14ac:dyDescent="0.15">
      <c r="A180" s="358" t="s">
        <v>913</v>
      </c>
      <c r="B180" s="255">
        <v>312</v>
      </c>
      <c r="C180" s="259">
        <v>553</v>
      </c>
      <c r="D180" s="253">
        <v>260</v>
      </c>
      <c r="E180" s="253">
        <v>293</v>
      </c>
      <c r="F180" s="297" t="s">
        <v>80</v>
      </c>
      <c r="G180" s="255">
        <v>159</v>
      </c>
      <c r="H180" s="259">
        <v>314</v>
      </c>
      <c r="I180" s="253">
        <v>145</v>
      </c>
      <c r="J180" s="253">
        <v>169</v>
      </c>
    </row>
    <row r="181" spans="1:10" s="281" customFormat="1" ht="10.5" customHeight="1" x14ac:dyDescent="0.15">
      <c r="A181" s="358" t="s">
        <v>914</v>
      </c>
      <c r="B181" s="255">
        <v>794</v>
      </c>
      <c r="C181" s="259">
        <v>1341</v>
      </c>
      <c r="D181" s="253">
        <v>645</v>
      </c>
      <c r="E181" s="253">
        <v>696</v>
      </c>
      <c r="F181" s="297" t="s">
        <v>81</v>
      </c>
      <c r="G181" s="255">
        <v>38</v>
      </c>
      <c r="H181" s="259">
        <v>73</v>
      </c>
      <c r="I181" s="253">
        <v>38</v>
      </c>
      <c r="J181" s="253">
        <v>35</v>
      </c>
    </row>
    <row r="182" spans="1:10" s="281" customFormat="1" ht="10.5" customHeight="1" x14ac:dyDescent="0.15">
      <c r="A182" s="358" t="s">
        <v>915</v>
      </c>
      <c r="B182" s="255">
        <v>744</v>
      </c>
      <c r="C182" s="259">
        <v>1452</v>
      </c>
      <c r="D182" s="253">
        <v>703</v>
      </c>
      <c r="E182" s="260">
        <v>749</v>
      </c>
      <c r="F182" s="297" t="s">
        <v>77</v>
      </c>
      <c r="G182" s="255">
        <v>40</v>
      </c>
      <c r="H182" s="259">
        <v>77</v>
      </c>
      <c r="I182" s="253">
        <v>37</v>
      </c>
      <c r="J182" s="253">
        <v>40</v>
      </c>
    </row>
    <row r="183" spans="1:10" s="281" customFormat="1" ht="10.5" customHeight="1" x14ac:dyDescent="0.15">
      <c r="A183" s="358" t="s">
        <v>916</v>
      </c>
      <c r="B183" s="255">
        <v>1448</v>
      </c>
      <c r="C183" s="259">
        <v>2736</v>
      </c>
      <c r="D183" s="253">
        <v>1243</v>
      </c>
      <c r="E183" s="253">
        <v>1493</v>
      </c>
      <c r="F183" s="297" t="s">
        <v>76</v>
      </c>
      <c r="G183" s="255">
        <v>79</v>
      </c>
      <c r="H183" s="259">
        <v>170</v>
      </c>
      <c r="I183" s="253">
        <v>89</v>
      </c>
      <c r="J183" s="253">
        <v>81</v>
      </c>
    </row>
    <row r="184" spans="1:10" s="281" customFormat="1" ht="10.5" customHeight="1" x14ac:dyDescent="0.15">
      <c r="A184" s="358" t="s">
        <v>917</v>
      </c>
      <c r="B184" s="255">
        <v>333</v>
      </c>
      <c r="C184" s="259">
        <v>614</v>
      </c>
      <c r="D184" s="253">
        <v>288</v>
      </c>
      <c r="E184" s="253">
        <v>326</v>
      </c>
      <c r="F184" s="297" t="s">
        <v>79</v>
      </c>
      <c r="G184" s="255">
        <v>307</v>
      </c>
      <c r="H184" s="259">
        <v>606</v>
      </c>
      <c r="I184" s="253">
        <v>280</v>
      </c>
      <c r="J184" s="253">
        <v>326</v>
      </c>
    </row>
    <row r="185" spans="1:10" s="281" customFormat="1" ht="10.5" customHeight="1" x14ac:dyDescent="0.15">
      <c r="A185" s="358" t="s">
        <v>918</v>
      </c>
      <c r="B185" s="255">
        <v>396</v>
      </c>
      <c r="C185" s="259">
        <v>724</v>
      </c>
      <c r="D185" s="253">
        <v>301</v>
      </c>
      <c r="E185" s="256">
        <v>423</v>
      </c>
      <c r="F185" s="261"/>
      <c r="G185" s="255"/>
      <c r="H185" s="259"/>
      <c r="I185" s="253"/>
      <c r="J185" s="253"/>
    </row>
    <row r="186" spans="1:10" s="281" customFormat="1" ht="10.5" customHeight="1" x14ac:dyDescent="0.15">
      <c r="A186" s="358" t="s">
        <v>919</v>
      </c>
      <c r="B186" s="255">
        <v>481</v>
      </c>
      <c r="C186" s="259">
        <v>895</v>
      </c>
      <c r="D186" s="253">
        <v>408</v>
      </c>
      <c r="E186" s="256">
        <v>487</v>
      </c>
      <c r="F186" s="330" t="s">
        <v>920</v>
      </c>
      <c r="G186" s="329">
        <v>20283</v>
      </c>
      <c r="H186" s="316">
        <v>45568</v>
      </c>
      <c r="I186" s="316">
        <v>21718</v>
      </c>
      <c r="J186" s="316">
        <v>23850</v>
      </c>
    </row>
    <row r="187" spans="1:10" s="281" customFormat="1" ht="10.5" customHeight="1" x14ac:dyDescent="0.15">
      <c r="A187" s="358" t="s">
        <v>107</v>
      </c>
      <c r="B187" s="255">
        <v>299</v>
      </c>
      <c r="C187" s="259">
        <v>549</v>
      </c>
      <c r="D187" s="253">
        <v>262</v>
      </c>
      <c r="E187" s="256">
        <v>287</v>
      </c>
      <c r="F187" s="261"/>
      <c r="G187" s="255"/>
      <c r="H187" s="259"/>
      <c r="I187" s="253"/>
      <c r="J187" s="253"/>
    </row>
    <row r="188" spans="1:10" s="281" customFormat="1" ht="10.5" customHeight="1" x14ac:dyDescent="0.15">
      <c r="A188" s="358" t="s">
        <v>108</v>
      </c>
      <c r="B188" s="255">
        <v>580</v>
      </c>
      <c r="C188" s="259">
        <v>1273</v>
      </c>
      <c r="D188" s="253">
        <v>586</v>
      </c>
      <c r="E188" s="256">
        <v>687</v>
      </c>
      <c r="F188" s="330" t="s">
        <v>921</v>
      </c>
      <c r="G188" s="329">
        <v>3989</v>
      </c>
      <c r="H188" s="316">
        <v>7158</v>
      </c>
      <c r="I188" s="316">
        <v>3428</v>
      </c>
      <c r="J188" s="316">
        <v>3730</v>
      </c>
    </row>
    <row r="189" spans="1:10" s="281" customFormat="1" ht="10.5" customHeight="1" x14ac:dyDescent="0.15">
      <c r="A189" s="358" t="s">
        <v>109</v>
      </c>
      <c r="B189" s="255">
        <v>497</v>
      </c>
      <c r="C189" s="259">
        <v>964</v>
      </c>
      <c r="D189" s="260">
        <v>417</v>
      </c>
      <c r="E189" s="256">
        <v>547</v>
      </c>
      <c r="F189" s="358" t="s">
        <v>922</v>
      </c>
      <c r="G189" s="255">
        <v>391</v>
      </c>
      <c r="H189" s="259">
        <v>693</v>
      </c>
      <c r="I189" s="253">
        <v>334</v>
      </c>
      <c r="J189" s="260">
        <v>359</v>
      </c>
    </row>
    <row r="190" spans="1:10" s="281" customFormat="1" ht="10.5" customHeight="1" x14ac:dyDescent="0.15">
      <c r="A190" s="358" t="s">
        <v>110</v>
      </c>
      <c r="B190" s="255">
        <v>691</v>
      </c>
      <c r="C190" s="259">
        <v>1435</v>
      </c>
      <c r="D190" s="253">
        <v>675</v>
      </c>
      <c r="E190" s="256">
        <v>760</v>
      </c>
      <c r="F190" s="358" t="s">
        <v>923</v>
      </c>
      <c r="G190" s="255">
        <v>1660</v>
      </c>
      <c r="H190" s="259">
        <v>2904</v>
      </c>
      <c r="I190" s="253">
        <v>1349</v>
      </c>
      <c r="J190" s="253">
        <v>1555</v>
      </c>
    </row>
    <row r="191" spans="1:10" s="281" customFormat="1" ht="10.5" customHeight="1" x14ac:dyDescent="0.15">
      <c r="A191" s="358" t="s">
        <v>924</v>
      </c>
      <c r="B191" s="255">
        <v>564</v>
      </c>
      <c r="C191" s="259">
        <v>1045</v>
      </c>
      <c r="D191" s="253">
        <v>495</v>
      </c>
      <c r="E191" s="256">
        <v>550</v>
      </c>
      <c r="F191" s="358" t="s">
        <v>22</v>
      </c>
      <c r="G191" s="255">
        <v>408</v>
      </c>
      <c r="H191" s="259">
        <v>718</v>
      </c>
      <c r="I191" s="253">
        <v>357</v>
      </c>
      <c r="J191" s="253">
        <v>361</v>
      </c>
    </row>
    <row r="192" spans="1:10" s="281" customFormat="1" ht="10.5" customHeight="1" x14ac:dyDescent="0.15">
      <c r="A192" s="358" t="s">
        <v>925</v>
      </c>
      <c r="B192" s="255">
        <v>672</v>
      </c>
      <c r="C192" s="259">
        <v>1250</v>
      </c>
      <c r="D192" s="253">
        <v>590</v>
      </c>
      <c r="E192" s="256">
        <v>660</v>
      </c>
      <c r="F192" s="358" t="s">
        <v>23</v>
      </c>
      <c r="G192" s="255">
        <v>673</v>
      </c>
      <c r="H192" s="259">
        <v>1221</v>
      </c>
      <c r="I192" s="253">
        <v>625</v>
      </c>
      <c r="J192" s="253">
        <v>596</v>
      </c>
    </row>
    <row r="193" spans="1:10" s="281" customFormat="1" ht="10.5" customHeight="1" x14ac:dyDescent="0.15">
      <c r="A193" s="358" t="s">
        <v>926</v>
      </c>
      <c r="B193" s="255">
        <v>272</v>
      </c>
      <c r="C193" s="259">
        <v>473</v>
      </c>
      <c r="D193" s="253">
        <v>257</v>
      </c>
      <c r="E193" s="256">
        <v>216</v>
      </c>
      <c r="F193" s="358" t="s">
        <v>927</v>
      </c>
      <c r="G193" s="255">
        <v>682</v>
      </c>
      <c r="H193" s="259">
        <v>1332</v>
      </c>
      <c r="I193" s="253">
        <v>629</v>
      </c>
      <c r="J193" s="253">
        <v>703</v>
      </c>
    </row>
    <row r="194" spans="1:10" s="281" customFormat="1" ht="10.5" customHeight="1" x14ac:dyDescent="0.15">
      <c r="A194" s="358" t="s">
        <v>928</v>
      </c>
      <c r="B194" s="255">
        <v>955</v>
      </c>
      <c r="C194" s="259">
        <v>1888</v>
      </c>
      <c r="D194" s="253">
        <v>908</v>
      </c>
      <c r="E194" s="256">
        <v>980</v>
      </c>
      <c r="F194" s="358" t="s">
        <v>929</v>
      </c>
      <c r="G194" s="255">
        <v>74</v>
      </c>
      <c r="H194" s="259">
        <v>141</v>
      </c>
      <c r="I194" s="253">
        <v>63</v>
      </c>
      <c r="J194" s="253">
        <v>78</v>
      </c>
    </row>
    <row r="195" spans="1:10" s="281" customFormat="1" ht="10.5" customHeight="1" x14ac:dyDescent="0.15">
      <c r="A195" s="358" t="s">
        <v>930</v>
      </c>
      <c r="B195" s="255">
        <v>1196</v>
      </c>
      <c r="C195" s="259">
        <v>2370</v>
      </c>
      <c r="D195" s="253">
        <v>1081</v>
      </c>
      <c r="E195" s="256">
        <v>1289</v>
      </c>
      <c r="F195" s="358" t="s">
        <v>931</v>
      </c>
      <c r="G195" s="255">
        <v>101</v>
      </c>
      <c r="H195" s="259">
        <v>149</v>
      </c>
      <c r="I195" s="253">
        <v>71</v>
      </c>
      <c r="J195" s="253">
        <v>78</v>
      </c>
    </row>
    <row r="196" spans="1:10" s="281" customFormat="1" ht="10.5" customHeight="1" x14ac:dyDescent="0.15">
      <c r="A196" s="358" t="s">
        <v>932</v>
      </c>
      <c r="B196" s="255">
        <v>245</v>
      </c>
      <c r="C196" s="259">
        <v>805</v>
      </c>
      <c r="D196" s="253">
        <v>398</v>
      </c>
      <c r="E196" s="256">
        <v>407</v>
      </c>
      <c r="F196" s="332"/>
      <c r="G196" s="257"/>
      <c r="H196" s="326"/>
      <c r="I196" s="258"/>
      <c r="J196" s="258"/>
    </row>
    <row r="197" spans="1:10" s="281" customFormat="1" ht="10.5" customHeight="1" x14ac:dyDescent="0.15">
      <c r="A197" s="358" t="s">
        <v>933</v>
      </c>
      <c r="B197" s="255">
        <v>685</v>
      </c>
      <c r="C197" s="259">
        <v>860</v>
      </c>
      <c r="D197" s="253">
        <v>208</v>
      </c>
      <c r="E197" s="253">
        <v>652</v>
      </c>
      <c r="F197" s="330" t="s">
        <v>934</v>
      </c>
      <c r="G197" s="329">
        <v>16294</v>
      </c>
      <c r="H197" s="316">
        <v>38410</v>
      </c>
      <c r="I197" s="316">
        <v>18290</v>
      </c>
      <c r="J197" s="316">
        <v>20120</v>
      </c>
    </row>
    <row r="198" spans="1:10" s="281" customFormat="1" ht="10.5" customHeight="1" x14ac:dyDescent="0.15">
      <c r="A198" s="358" t="s">
        <v>935</v>
      </c>
      <c r="B198" s="255">
        <v>26</v>
      </c>
      <c r="C198" s="259">
        <v>57</v>
      </c>
      <c r="D198" s="253">
        <v>26</v>
      </c>
      <c r="E198" s="253">
        <v>31</v>
      </c>
      <c r="F198" s="297" t="s">
        <v>936</v>
      </c>
      <c r="G198" s="255">
        <v>908</v>
      </c>
      <c r="H198" s="259">
        <v>1957</v>
      </c>
      <c r="I198" s="253">
        <v>910</v>
      </c>
      <c r="J198" s="253">
        <v>1047</v>
      </c>
    </row>
    <row r="199" spans="1:10" s="281" customFormat="1" ht="10.5" customHeight="1" x14ac:dyDescent="0.15">
      <c r="A199" s="307"/>
      <c r="B199" s="255"/>
      <c r="C199" s="259"/>
      <c r="D199" s="253"/>
      <c r="E199" s="253"/>
      <c r="F199" s="297" t="s">
        <v>937</v>
      </c>
      <c r="G199" s="255">
        <v>775</v>
      </c>
      <c r="H199" s="259">
        <v>1934</v>
      </c>
      <c r="I199" s="253">
        <v>944</v>
      </c>
      <c r="J199" s="253">
        <v>990</v>
      </c>
    </row>
    <row r="200" spans="1:10" s="281" customFormat="1" ht="10.5" customHeight="1" x14ac:dyDescent="0.15">
      <c r="A200" s="307"/>
      <c r="B200" s="255"/>
      <c r="C200" s="259"/>
      <c r="D200" s="260"/>
      <c r="E200" s="253"/>
      <c r="F200" s="297" t="s">
        <v>39</v>
      </c>
      <c r="G200" s="255">
        <v>454</v>
      </c>
      <c r="H200" s="259">
        <v>1424</v>
      </c>
      <c r="I200" s="253">
        <v>715</v>
      </c>
      <c r="J200" s="253">
        <v>709</v>
      </c>
    </row>
    <row r="201" spans="1:10" s="281" customFormat="1" ht="10.5" customHeight="1" x14ac:dyDescent="0.15">
      <c r="A201" s="328" t="s">
        <v>938</v>
      </c>
      <c r="B201" s="329">
        <v>14493</v>
      </c>
      <c r="C201" s="316">
        <v>29486</v>
      </c>
      <c r="D201" s="316">
        <v>13389</v>
      </c>
      <c r="E201" s="316">
        <v>16097</v>
      </c>
      <c r="F201" s="297" t="s">
        <v>40</v>
      </c>
      <c r="G201" s="255">
        <v>329</v>
      </c>
      <c r="H201" s="259">
        <v>1110</v>
      </c>
      <c r="I201" s="253">
        <v>538</v>
      </c>
      <c r="J201" s="253">
        <v>572</v>
      </c>
    </row>
    <row r="202" spans="1:10" s="281" customFormat="1" ht="10.5" customHeight="1" x14ac:dyDescent="0.15">
      <c r="A202" s="358" t="s">
        <v>939</v>
      </c>
      <c r="B202" s="255">
        <v>960</v>
      </c>
      <c r="C202" s="259">
        <v>1772</v>
      </c>
      <c r="D202" s="253">
        <v>792</v>
      </c>
      <c r="E202" s="253">
        <v>980</v>
      </c>
      <c r="F202" s="297" t="s">
        <v>940</v>
      </c>
      <c r="G202" s="255">
        <v>428</v>
      </c>
      <c r="H202" s="259">
        <v>981</v>
      </c>
      <c r="I202" s="253">
        <v>483</v>
      </c>
      <c r="J202" s="253">
        <v>498</v>
      </c>
    </row>
    <row r="203" spans="1:10" s="281" customFormat="1" ht="10.5" customHeight="1" x14ac:dyDescent="0.15">
      <c r="A203" s="358" t="s">
        <v>941</v>
      </c>
      <c r="B203" s="255">
        <v>1054</v>
      </c>
      <c r="C203" s="259">
        <v>2173</v>
      </c>
      <c r="D203" s="253">
        <v>1009</v>
      </c>
      <c r="E203" s="253">
        <v>1164</v>
      </c>
      <c r="F203" s="297" t="s">
        <v>942</v>
      </c>
      <c r="G203" s="255">
        <v>317</v>
      </c>
      <c r="H203" s="259">
        <v>671</v>
      </c>
      <c r="I203" s="253">
        <v>318</v>
      </c>
      <c r="J203" s="253">
        <v>353</v>
      </c>
    </row>
    <row r="204" spans="1:10" s="281" customFormat="1" ht="10.5" customHeight="1" x14ac:dyDescent="0.15">
      <c r="A204" s="358" t="s">
        <v>943</v>
      </c>
      <c r="B204" s="255">
        <v>1252</v>
      </c>
      <c r="C204" s="259">
        <v>2613</v>
      </c>
      <c r="D204" s="253">
        <v>1212</v>
      </c>
      <c r="E204" s="253">
        <v>1401</v>
      </c>
      <c r="F204" s="297" t="s">
        <v>944</v>
      </c>
      <c r="G204" s="255">
        <v>3175</v>
      </c>
      <c r="H204" s="259">
        <v>6968</v>
      </c>
      <c r="I204" s="253">
        <v>3344</v>
      </c>
      <c r="J204" s="253">
        <v>3624</v>
      </c>
    </row>
    <row r="205" spans="1:10" s="281" customFormat="1" ht="10.5" customHeight="1" x14ac:dyDescent="0.15">
      <c r="A205" s="358" t="s">
        <v>945</v>
      </c>
      <c r="B205" s="255">
        <v>1060</v>
      </c>
      <c r="C205" s="259">
        <v>2131</v>
      </c>
      <c r="D205" s="253">
        <v>928</v>
      </c>
      <c r="E205" s="253">
        <v>1203</v>
      </c>
      <c r="F205" s="297" t="s">
        <v>946</v>
      </c>
      <c r="G205" s="255">
        <v>1179</v>
      </c>
      <c r="H205" s="259">
        <v>2814</v>
      </c>
      <c r="I205" s="253">
        <v>1350</v>
      </c>
      <c r="J205" s="253">
        <v>1464</v>
      </c>
    </row>
    <row r="206" spans="1:10" s="281" customFormat="1" ht="10.5" customHeight="1" x14ac:dyDescent="0.15">
      <c r="A206" s="358" t="s">
        <v>947</v>
      </c>
      <c r="B206" s="255">
        <v>884</v>
      </c>
      <c r="C206" s="259">
        <v>1841</v>
      </c>
      <c r="D206" s="253">
        <v>850</v>
      </c>
      <c r="E206" s="253">
        <v>991</v>
      </c>
      <c r="F206" s="297" t="s">
        <v>24</v>
      </c>
      <c r="G206" s="255">
        <v>424</v>
      </c>
      <c r="H206" s="259">
        <v>905</v>
      </c>
      <c r="I206" s="253">
        <v>442</v>
      </c>
      <c r="J206" s="253">
        <v>463</v>
      </c>
    </row>
    <row r="207" spans="1:10" s="281" customFormat="1" ht="10.5" customHeight="1" x14ac:dyDescent="0.15">
      <c r="A207" s="358" t="s">
        <v>948</v>
      </c>
      <c r="B207" s="255">
        <v>930</v>
      </c>
      <c r="C207" s="259">
        <v>1892</v>
      </c>
      <c r="D207" s="253">
        <v>806</v>
      </c>
      <c r="E207" s="253">
        <v>1086</v>
      </c>
      <c r="F207" s="297" t="s">
        <v>25</v>
      </c>
      <c r="G207" s="255">
        <v>652</v>
      </c>
      <c r="H207" s="259">
        <v>1556</v>
      </c>
      <c r="I207" s="253">
        <v>711</v>
      </c>
      <c r="J207" s="253">
        <v>845</v>
      </c>
    </row>
    <row r="208" spans="1:10" s="281" customFormat="1" ht="10.5" customHeight="1" x14ac:dyDescent="0.15">
      <c r="A208" s="358" t="s">
        <v>949</v>
      </c>
      <c r="B208" s="255">
        <v>1252</v>
      </c>
      <c r="C208" s="259">
        <v>2650</v>
      </c>
      <c r="D208" s="253">
        <v>1184</v>
      </c>
      <c r="E208" s="253">
        <v>1466</v>
      </c>
      <c r="F208" s="297" t="s">
        <v>26</v>
      </c>
      <c r="G208" s="255">
        <v>625</v>
      </c>
      <c r="H208" s="259">
        <v>1406</v>
      </c>
      <c r="I208" s="253">
        <v>647</v>
      </c>
      <c r="J208" s="253">
        <v>759</v>
      </c>
    </row>
    <row r="209" spans="1:10" s="281" customFormat="1" ht="10.5" customHeight="1" x14ac:dyDescent="0.15">
      <c r="A209" s="358" t="s">
        <v>950</v>
      </c>
      <c r="B209" s="255">
        <v>398</v>
      </c>
      <c r="C209" s="259">
        <v>854</v>
      </c>
      <c r="D209" s="253">
        <v>374</v>
      </c>
      <c r="E209" s="253">
        <v>480</v>
      </c>
      <c r="F209" s="297" t="s">
        <v>27</v>
      </c>
      <c r="G209" s="255">
        <v>717</v>
      </c>
      <c r="H209" s="259">
        <v>1609</v>
      </c>
      <c r="I209" s="253">
        <v>749</v>
      </c>
      <c r="J209" s="253">
        <v>860</v>
      </c>
    </row>
    <row r="210" spans="1:10" s="281" customFormat="1" ht="10.5" customHeight="1" x14ac:dyDescent="0.15">
      <c r="A210" s="358" t="s">
        <v>951</v>
      </c>
      <c r="B210" s="255">
        <v>513</v>
      </c>
      <c r="C210" s="259">
        <v>1145</v>
      </c>
      <c r="D210" s="253">
        <v>505</v>
      </c>
      <c r="E210" s="253">
        <v>640</v>
      </c>
      <c r="F210" s="297" t="s">
        <v>29</v>
      </c>
      <c r="G210" s="255">
        <v>554</v>
      </c>
      <c r="H210" s="259">
        <v>1403</v>
      </c>
      <c r="I210" s="253">
        <v>600</v>
      </c>
      <c r="J210" s="253">
        <v>803</v>
      </c>
    </row>
    <row r="211" spans="1:10" s="281" customFormat="1" ht="10.5" customHeight="1" x14ac:dyDescent="0.15">
      <c r="A211" s="358" t="s">
        <v>952</v>
      </c>
      <c r="B211" s="255">
        <v>592</v>
      </c>
      <c r="C211" s="259">
        <v>1182</v>
      </c>
      <c r="D211" s="253">
        <v>560</v>
      </c>
      <c r="E211" s="253">
        <v>622</v>
      </c>
      <c r="F211" s="297" t="s">
        <v>31</v>
      </c>
      <c r="G211" s="255">
        <v>80</v>
      </c>
      <c r="H211" s="259">
        <v>166</v>
      </c>
      <c r="I211" s="253">
        <v>77</v>
      </c>
      <c r="J211" s="253">
        <v>89</v>
      </c>
    </row>
    <row r="212" spans="1:10" s="281" customFormat="1" ht="10.5" customHeight="1" x14ac:dyDescent="0.15">
      <c r="A212" s="358" t="s">
        <v>953</v>
      </c>
      <c r="B212" s="255">
        <v>825</v>
      </c>
      <c r="C212" s="259">
        <v>1408</v>
      </c>
      <c r="D212" s="253">
        <v>669</v>
      </c>
      <c r="E212" s="253">
        <v>739</v>
      </c>
      <c r="F212" s="297" t="s">
        <v>954</v>
      </c>
      <c r="G212" s="255">
        <v>366</v>
      </c>
      <c r="H212" s="259">
        <v>788</v>
      </c>
      <c r="I212" s="253">
        <v>379</v>
      </c>
      <c r="J212" s="253">
        <v>409</v>
      </c>
    </row>
    <row r="213" spans="1:10" s="281" customFormat="1" ht="10.5" customHeight="1" x14ac:dyDescent="0.15">
      <c r="A213" s="358" t="s">
        <v>955</v>
      </c>
      <c r="B213" s="255">
        <v>349</v>
      </c>
      <c r="C213" s="259">
        <v>631</v>
      </c>
      <c r="D213" s="253">
        <v>305</v>
      </c>
      <c r="E213" s="253">
        <v>326</v>
      </c>
      <c r="F213" s="297" t="s">
        <v>956</v>
      </c>
      <c r="G213" s="255">
        <v>620</v>
      </c>
      <c r="H213" s="259">
        <v>1406</v>
      </c>
      <c r="I213" s="253">
        <v>676</v>
      </c>
      <c r="J213" s="253">
        <v>730</v>
      </c>
    </row>
    <row r="214" spans="1:10" s="281" customFormat="1" ht="10.5" customHeight="1" x14ac:dyDescent="0.15">
      <c r="A214" s="358" t="s">
        <v>957</v>
      </c>
      <c r="B214" s="255">
        <v>558</v>
      </c>
      <c r="C214" s="259">
        <v>1183</v>
      </c>
      <c r="D214" s="253">
        <v>541</v>
      </c>
      <c r="E214" s="253">
        <v>642</v>
      </c>
      <c r="F214" s="297" t="s">
        <v>34</v>
      </c>
      <c r="G214" s="255">
        <v>255</v>
      </c>
      <c r="H214" s="259">
        <v>554</v>
      </c>
      <c r="I214" s="253">
        <v>248</v>
      </c>
      <c r="J214" s="253">
        <v>306</v>
      </c>
    </row>
    <row r="215" spans="1:10" s="281" customFormat="1" ht="10.5" customHeight="1" x14ac:dyDescent="0.15">
      <c r="A215" s="358" t="s">
        <v>958</v>
      </c>
      <c r="B215" s="255">
        <v>797</v>
      </c>
      <c r="C215" s="259">
        <v>1699</v>
      </c>
      <c r="D215" s="253">
        <v>787</v>
      </c>
      <c r="E215" s="253">
        <v>912</v>
      </c>
      <c r="F215" s="297" t="s">
        <v>35</v>
      </c>
      <c r="G215" s="255">
        <v>227</v>
      </c>
      <c r="H215" s="259">
        <v>464</v>
      </c>
      <c r="I215" s="253">
        <v>213</v>
      </c>
      <c r="J215" s="253">
        <v>251</v>
      </c>
    </row>
    <row r="216" spans="1:10" s="281" customFormat="1" ht="10.5" customHeight="1" x14ac:dyDescent="0.15">
      <c r="A216" s="358" t="s">
        <v>959</v>
      </c>
      <c r="B216" s="255">
        <v>290</v>
      </c>
      <c r="C216" s="259">
        <v>615</v>
      </c>
      <c r="D216" s="253">
        <v>274</v>
      </c>
      <c r="E216" s="253">
        <v>341</v>
      </c>
      <c r="F216" s="297" t="s">
        <v>36</v>
      </c>
      <c r="G216" s="255">
        <v>188</v>
      </c>
      <c r="H216" s="259">
        <v>409</v>
      </c>
      <c r="I216" s="253">
        <v>192</v>
      </c>
      <c r="J216" s="253">
        <v>217</v>
      </c>
    </row>
    <row r="217" spans="1:10" s="281" customFormat="1" ht="10.5" customHeight="1" x14ac:dyDescent="0.15">
      <c r="A217" s="358" t="s">
        <v>960</v>
      </c>
      <c r="B217" s="255">
        <v>580</v>
      </c>
      <c r="C217" s="259">
        <v>1202</v>
      </c>
      <c r="D217" s="253">
        <v>510</v>
      </c>
      <c r="E217" s="253">
        <v>692</v>
      </c>
      <c r="F217" s="297" t="s">
        <v>37</v>
      </c>
      <c r="G217" s="255">
        <v>345</v>
      </c>
      <c r="H217" s="259">
        <v>724</v>
      </c>
      <c r="I217" s="253">
        <v>322</v>
      </c>
      <c r="J217" s="253">
        <v>402</v>
      </c>
    </row>
    <row r="218" spans="1:10" s="281" customFormat="1" ht="10.5" customHeight="1" x14ac:dyDescent="0.15">
      <c r="A218" s="358" t="s">
        <v>961</v>
      </c>
      <c r="B218" s="255">
        <v>1106</v>
      </c>
      <c r="C218" s="259">
        <v>2151</v>
      </c>
      <c r="D218" s="253">
        <v>985</v>
      </c>
      <c r="E218" s="253">
        <v>1166</v>
      </c>
      <c r="F218" s="297" t="s">
        <v>38</v>
      </c>
      <c r="G218" s="255">
        <v>181</v>
      </c>
      <c r="H218" s="259">
        <v>390</v>
      </c>
      <c r="I218" s="253">
        <v>186</v>
      </c>
      <c r="J218" s="253">
        <v>204</v>
      </c>
    </row>
    <row r="219" spans="1:10" s="281" customFormat="1" ht="10.5" customHeight="1" x14ac:dyDescent="0.15">
      <c r="A219" s="358" t="s">
        <v>962</v>
      </c>
      <c r="B219" s="255">
        <v>704</v>
      </c>
      <c r="C219" s="259">
        <v>1473</v>
      </c>
      <c r="D219" s="253">
        <v>702</v>
      </c>
      <c r="E219" s="253">
        <v>771</v>
      </c>
      <c r="F219" s="297" t="s">
        <v>963</v>
      </c>
      <c r="G219" s="255">
        <v>758</v>
      </c>
      <c r="H219" s="259">
        <v>1693</v>
      </c>
      <c r="I219" s="253">
        <v>835</v>
      </c>
      <c r="J219" s="253">
        <v>858</v>
      </c>
    </row>
    <row r="220" spans="1:10" s="281" customFormat="1" ht="10.5" customHeight="1" x14ac:dyDescent="0.15">
      <c r="A220" s="358" t="s">
        <v>964</v>
      </c>
      <c r="B220" s="255">
        <v>389</v>
      </c>
      <c r="C220" s="259">
        <v>871</v>
      </c>
      <c r="D220" s="253">
        <v>396</v>
      </c>
      <c r="E220" s="253">
        <v>475</v>
      </c>
      <c r="F220" s="297" t="s">
        <v>965</v>
      </c>
      <c r="G220" s="255">
        <v>179</v>
      </c>
      <c r="H220" s="259">
        <v>392</v>
      </c>
      <c r="I220" s="253">
        <v>194</v>
      </c>
      <c r="J220" s="253">
        <v>198</v>
      </c>
    </row>
    <row r="221" spans="1:10" s="281" customFormat="1" ht="10.5" customHeight="1" x14ac:dyDescent="0.15">
      <c r="A221" s="358"/>
      <c r="B221" s="255"/>
      <c r="C221" s="259"/>
      <c r="D221" s="253"/>
      <c r="E221" s="253"/>
      <c r="F221" s="297" t="s">
        <v>966</v>
      </c>
      <c r="G221" s="255">
        <v>82</v>
      </c>
      <c r="H221" s="259">
        <v>168</v>
      </c>
      <c r="I221" s="253">
        <v>85</v>
      </c>
      <c r="J221" s="253">
        <v>83</v>
      </c>
    </row>
    <row r="222" spans="1:10" s="281" customFormat="1" ht="10.5" customHeight="1" x14ac:dyDescent="0.15">
      <c r="A222" s="104"/>
      <c r="B222" s="358"/>
      <c r="C222" s="358"/>
      <c r="D222" s="358"/>
      <c r="E222" s="271"/>
      <c r="F222" s="297" t="s">
        <v>967</v>
      </c>
      <c r="G222" s="255">
        <v>530</v>
      </c>
      <c r="H222" s="259">
        <v>1366</v>
      </c>
      <c r="I222" s="253">
        <v>650</v>
      </c>
      <c r="J222" s="253">
        <v>716</v>
      </c>
    </row>
    <row r="223" spans="1:10" s="281" customFormat="1" ht="10.5" customHeight="1" x14ac:dyDescent="0.15">
      <c r="A223" s="104"/>
      <c r="B223" s="358"/>
      <c r="C223" s="358"/>
      <c r="D223" s="358"/>
      <c r="E223" s="271"/>
      <c r="F223" s="297" t="s">
        <v>968</v>
      </c>
      <c r="G223" s="255">
        <v>1638</v>
      </c>
      <c r="H223" s="259">
        <v>4419</v>
      </c>
      <c r="I223" s="253">
        <v>2139</v>
      </c>
      <c r="J223" s="253">
        <v>2280</v>
      </c>
    </row>
    <row r="224" spans="1:10" s="281" customFormat="1" ht="10.5" customHeight="1" x14ac:dyDescent="0.15">
      <c r="A224" s="333"/>
      <c r="B224" s="257"/>
      <c r="C224" s="334"/>
      <c r="D224" s="258"/>
      <c r="E224" s="258"/>
      <c r="F224" s="335" t="s">
        <v>969</v>
      </c>
      <c r="G224" s="257">
        <v>308</v>
      </c>
      <c r="H224" s="326">
        <v>733</v>
      </c>
      <c r="I224" s="258">
        <v>343</v>
      </c>
      <c r="J224" s="258">
        <v>390</v>
      </c>
    </row>
    <row r="225" spans="1:10" s="281" customFormat="1" ht="10.5" customHeight="1" x14ac:dyDescent="0.15">
      <c r="A225" s="359"/>
      <c r="B225" s="360"/>
      <c r="C225" s="360"/>
      <c r="D225" s="360"/>
      <c r="E225" s="360"/>
      <c r="F225" s="361"/>
      <c r="G225" s="362"/>
      <c r="H225" s="360"/>
      <c r="I225" s="362"/>
      <c r="J225" s="362"/>
    </row>
    <row r="226" spans="1:10" s="281" customFormat="1" ht="10.5" customHeight="1" x14ac:dyDescent="0.15">
      <c r="A226" s="250"/>
      <c r="B226" s="253"/>
      <c r="C226" s="306"/>
      <c r="D226" s="253"/>
      <c r="E226" s="253"/>
      <c r="F226" s="271"/>
      <c r="G226" s="253"/>
      <c r="H226" s="259"/>
      <c r="I226" s="253"/>
      <c r="J226" s="253"/>
    </row>
    <row r="227" spans="1:10" s="281" customFormat="1" ht="17.25" customHeight="1" x14ac:dyDescent="0.15">
      <c r="A227" s="537" t="s">
        <v>1042</v>
      </c>
      <c r="B227" s="537"/>
      <c r="C227" s="537"/>
      <c r="D227" s="537"/>
      <c r="E227" s="537"/>
      <c r="F227" s="537"/>
      <c r="G227" s="537"/>
      <c r="H227" s="537"/>
      <c r="I227" s="537"/>
      <c r="J227" s="537"/>
    </row>
    <row r="228" spans="1:10" s="281" customFormat="1" ht="10.5" customHeight="1" x14ac:dyDescent="0.15">
      <c r="A228" s="250"/>
      <c r="B228" s="253"/>
      <c r="C228" s="306"/>
      <c r="D228" s="253"/>
      <c r="E228" s="253"/>
      <c r="F228" s="271"/>
      <c r="G228" s="253"/>
      <c r="H228" s="259"/>
      <c r="I228" s="253"/>
      <c r="J228" s="253"/>
    </row>
    <row r="229" spans="1:10" s="281" customFormat="1" ht="10.5" customHeight="1" thickBot="1" x14ac:dyDescent="0.2">
      <c r="A229" s="307"/>
      <c r="B229" s="305"/>
      <c r="C229" s="305"/>
      <c r="D229" s="305"/>
      <c r="E229" s="305"/>
      <c r="F229" s="250"/>
      <c r="G229" s="305"/>
      <c r="H229" s="305"/>
      <c r="I229" s="305"/>
      <c r="J229" s="305"/>
    </row>
    <row r="230" spans="1:10" s="281" customFormat="1" ht="10.5" customHeight="1" x14ac:dyDescent="0.15">
      <c r="A230" s="559" t="s">
        <v>1053</v>
      </c>
      <c r="B230" s="561" t="s">
        <v>662</v>
      </c>
      <c r="C230" s="563" t="s">
        <v>1054</v>
      </c>
      <c r="D230" s="566"/>
      <c r="E230" s="566"/>
      <c r="F230" s="561" t="s">
        <v>1053</v>
      </c>
      <c r="G230" s="561" t="s">
        <v>662</v>
      </c>
      <c r="H230" s="563" t="s">
        <v>1054</v>
      </c>
      <c r="I230" s="566"/>
      <c r="J230" s="566"/>
    </row>
    <row r="231" spans="1:10" s="281" customFormat="1" ht="10.5" customHeight="1" x14ac:dyDescent="0.15">
      <c r="A231" s="569"/>
      <c r="B231" s="562"/>
      <c r="C231" s="290" t="s">
        <v>2</v>
      </c>
      <c r="D231" s="290" t="s">
        <v>120</v>
      </c>
      <c r="E231" s="291" t="s">
        <v>121</v>
      </c>
      <c r="F231" s="562"/>
      <c r="G231" s="562"/>
      <c r="H231" s="290" t="s">
        <v>2</v>
      </c>
      <c r="I231" s="290" t="s">
        <v>120</v>
      </c>
      <c r="J231" s="291" t="s">
        <v>121</v>
      </c>
    </row>
    <row r="232" spans="1:10" s="281" customFormat="1" ht="10.5" customHeight="1" x14ac:dyDescent="0.15">
      <c r="A232" s="336" t="s">
        <v>970</v>
      </c>
      <c r="B232" s="329">
        <v>19111</v>
      </c>
      <c r="C232" s="316">
        <v>37972</v>
      </c>
      <c r="D232" s="316">
        <v>17769</v>
      </c>
      <c r="E232" s="316">
        <v>20203</v>
      </c>
      <c r="F232" s="315" t="s">
        <v>971</v>
      </c>
      <c r="G232" s="329">
        <v>15880</v>
      </c>
      <c r="H232" s="316">
        <v>35127</v>
      </c>
      <c r="I232" s="316">
        <v>16768</v>
      </c>
      <c r="J232" s="316">
        <v>18359</v>
      </c>
    </row>
    <row r="233" spans="1:10" s="281" customFormat="1" ht="10.5" customHeight="1" x14ac:dyDescent="0.15">
      <c r="A233" s="336"/>
      <c r="B233" s="329"/>
      <c r="C233" s="316"/>
      <c r="D233" s="316"/>
      <c r="E233" s="316"/>
      <c r="F233" s="337"/>
      <c r="G233" s="338"/>
      <c r="H233" s="339"/>
      <c r="I233" s="339"/>
      <c r="J233" s="339"/>
    </row>
    <row r="234" spans="1:10" s="281" customFormat="1" ht="10.5" customHeight="1" x14ac:dyDescent="0.15">
      <c r="A234" s="336" t="s">
        <v>972</v>
      </c>
      <c r="B234" s="329">
        <v>6577</v>
      </c>
      <c r="C234" s="316">
        <v>13896</v>
      </c>
      <c r="D234" s="316">
        <v>6566</v>
      </c>
      <c r="E234" s="316">
        <v>7330</v>
      </c>
      <c r="F234" s="315" t="s">
        <v>973</v>
      </c>
      <c r="G234" s="329">
        <v>8396</v>
      </c>
      <c r="H234" s="316">
        <v>20013</v>
      </c>
      <c r="I234" s="316">
        <v>9653</v>
      </c>
      <c r="J234" s="316">
        <v>10360</v>
      </c>
    </row>
    <row r="235" spans="1:10" s="281" customFormat="1" ht="10.5" customHeight="1" x14ac:dyDescent="0.15">
      <c r="A235" s="358" t="s">
        <v>974</v>
      </c>
      <c r="B235" s="313">
        <v>606</v>
      </c>
      <c r="C235" s="305">
        <v>1235</v>
      </c>
      <c r="D235" s="305">
        <v>550</v>
      </c>
      <c r="E235" s="305">
        <v>685</v>
      </c>
      <c r="F235" s="297" t="s">
        <v>975</v>
      </c>
      <c r="G235" s="255">
        <v>96</v>
      </c>
      <c r="H235" s="259">
        <v>145</v>
      </c>
      <c r="I235" s="253">
        <v>88</v>
      </c>
      <c r="J235" s="253">
        <v>57</v>
      </c>
    </row>
    <row r="236" spans="1:10" s="281" customFormat="1" ht="10.5" customHeight="1" x14ac:dyDescent="0.15">
      <c r="A236" s="358" t="s">
        <v>976</v>
      </c>
      <c r="B236" s="313">
        <v>28</v>
      </c>
      <c r="C236" s="305">
        <v>54</v>
      </c>
      <c r="D236" s="305">
        <v>26</v>
      </c>
      <c r="E236" s="305">
        <v>28</v>
      </c>
      <c r="F236" s="297" t="s">
        <v>977</v>
      </c>
      <c r="G236" s="255">
        <v>482</v>
      </c>
      <c r="H236" s="259">
        <v>953</v>
      </c>
      <c r="I236" s="253">
        <v>447</v>
      </c>
      <c r="J236" s="253">
        <v>506</v>
      </c>
    </row>
    <row r="237" spans="1:10" s="281" customFormat="1" ht="10.5" customHeight="1" x14ac:dyDescent="0.15">
      <c r="A237" s="358" t="s">
        <v>978</v>
      </c>
      <c r="B237" s="313">
        <v>403</v>
      </c>
      <c r="C237" s="305">
        <v>778</v>
      </c>
      <c r="D237" s="305">
        <v>375</v>
      </c>
      <c r="E237" s="305">
        <v>403</v>
      </c>
      <c r="F237" s="297" t="s">
        <v>41</v>
      </c>
      <c r="G237" s="255">
        <v>92</v>
      </c>
      <c r="H237" s="259">
        <v>173</v>
      </c>
      <c r="I237" s="253">
        <v>84</v>
      </c>
      <c r="J237" s="253">
        <v>89</v>
      </c>
    </row>
    <row r="238" spans="1:10" s="281" customFormat="1" ht="10.5" customHeight="1" x14ac:dyDescent="0.15">
      <c r="A238" s="358" t="s">
        <v>979</v>
      </c>
      <c r="B238" s="255">
        <v>320</v>
      </c>
      <c r="C238" s="259">
        <v>719</v>
      </c>
      <c r="D238" s="253">
        <v>326</v>
      </c>
      <c r="E238" s="253">
        <v>393</v>
      </c>
      <c r="F238" s="297" t="s">
        <v>980</v>
      </c>
      <c r="G238" s="255">
        <v>305</v>
      </c>
      <c r="H238" s="259">
        <v>607</v>
      </c>
      <c r="I238" s="253">
        <v>292</v>
      </c>
      <c r="J238" s="253">
        <v>315</v>
      </c>
    </row>
    <row r="239" spans="1:10" s="281" customFormat="1" ht="10.5" customHeight="1" x14ac:dyDescent="0.15">
      <c r="A239" s="358" t="s">
        <v>981</v>
      </c>
      <c r="B239" s="255">
        <v>770</v>
      </c>
      <c r="C239" s="259">
        <v>1709</v>
      </c>
      <c r="D239" s="253">
        <v>768</v>
      </c>
      <c r="E239" s="253">
        <v>941</v>
      </c>
      <c r="F239" s="297" t="s">
        <v>982</v>
      </c>
      <c r="G239" s="255">
        <v>16</v>
      </c>
      <c r="H239" s="259">
        <v>41</v>
      </c>
      <c r="I239" s="253">
        <v>21</v>
      </c>
      <c r="J239" s="253">
        <v>20</v>
      </c>
    </row>
    <row r="240" spans="1:10" s="281" customFormat="1" ht="10.5" customHeight="1" x14ac:dyDescent="0.15">
      <c r="A240" s="358" t="s">
        <v>983</v>
      </c>
      <c r="B240" s="255">
        <v>229</v>
      </c>
      <c r="C240" s="259">
        <v>494</v>
      </c>
      <c r="D240" s="253">
        <v>244</v>
      </c>
      <c r="E240" s="253">
        <v>250</v>
      </c>
      <c r="F240" s="297" t="s">
        <v>984</v>
      </c>
      <c r="G240" s="255">
        <v>574</v>
      </c>
      <c r="H240" s="259">
        <v>1463</v>
      </c>
      <c r="I240" s="253">
        <v>685</v>
      </c>
      <c r="J240" s="253">
        <v>778</v>
      </c>
    </row>
    <row r="241" spans="1:10" s="281" customFormat="1" ht="10.5" customHeight="1" x14ac:dyDescent="0.15">
      <c r="A241" s="358" t="s">
        <v>985</v>
      </c>
      <c r="B241" s="255">
        <v>370</v>
      </c>
      <c r="C241" s="259">
        <v>789</v>
      </c>
      <c r="D241" s="253">
        <v>383</v>
      </c>
      <c r="E241" s="260">
        <v>406</v>
      </c>
      <c r="F241" s="297" t="s">
        <v>986</v>
      </c>
      <c r="G241" s="255">
        <v>374</v>
      </c>
      <c r="H241" s="259">
        <v>814</v>
      </c>
      <c r="I241" s="253">
        <v>386</v>
      </c>
      <c r="J241" s="253">
        <v>428</v>
      </c>
    </row>
    <row r="242" spans="1:10" s="281" customFormat="1" ht="10.5" customHeight="1" x14ac:dyDescent="0.15">
      <c r="A242" s="358" t="s">
        <v>987</v>
      </c>
      <c r="B242" s="255">
        <v>510</v>
      </c>
      <c r="C242" s="259">
        <v>1125</v>
      </c>
      <c r="D242" s="253">
        <v>539</v>
      </c>
      <c r="E242" s="253">
        <v>586</v>
      </c>
      <c r="F242" s="297" t="s">
        <v>988</v>
      </c>
      <c r="G242" s="255">
        <v>470</v>
      </c>
      <c r="H242" s="259">
        <v>913</v>
      </c>
      <c r="I242" s="253">
        <v>418</v>
      </c>
      <c r="J242" s="253">
        <v>495</v>
      </c>
    </row>
    <row r="243" spans="1:10" s="281" customFormat="1" ht="10.5" customHeight="1" x14ac:dyDescent="0.15">
      <c r="A243" s="358" t="s">
        <v>989</v>
      </c>
      <c r="B243" s="255">
        <v>0</v>
      </c>
      <c r="C243" s="259">
        <v>0</v>
      </c>
      <c r="D243" s="253">
        <v>0</v>
      </c>
      <c r="E243" s="253">
        <v>0</v>
      </c>
      <c r="F243" s="297" t="s">
        <v>990</v>
      </c>
      <c r="G243" s="255">
        <v>334</v>
      </c>
      <c r="H243" s="259">
        <v>677</v>
      </c>
      <c r="I243" s="253">
        <v>318</v>
      </c>
      <c r="J243" s="253">
        <v>359</v>
      </c>
    </row>
    <row r="244" spans="1:10" s="281" customFormat="1" ht="10.5" customHeight="1" x14ac:dyDescent="0.15">
      <c r="A244" s="358" t="s">
        <v>991</v>
      </c>
      <c r="B244" s="255">
        <v>97</v>
      </c>
      <c r="C244" s="259">
        <v>174</v>
      </c>
      <c r="D244" s="253">
        <v>91</v>
      </c>
      <c r="E244" s="253">
        <v>83</v>
      </c>
      <c r="F244" s="297" t="s">
        <v>992</v>
      </c>
      <c r="G244" s="255">
        <v>542</v>
      </c>
      <c r="H244" s="259">
        <v>1548</v>
      </c>
      <c r="I244" s="253">
        <v>756</v>
      </c>
      <c r="J244" s="253">
        <v>792</v>
      </c>
    </row>
    <row r="245" spans="1:10" s="281" customFormat="1" ht="10.5" customHeight="1" x14ac:dyDescent="0.15">
      <c r="A245" s="358" t="s">
        <v>993</v>
      </c>
      <c r="B245" s="255">
        <v>127</v>
      </c>
      <c r="C245" s="259">
        <v>246</v>
      </c>
      <c r="D245" s="253">
        <v>115</v>
      </c>
      <c r="E245" s="253">
        <v>131</v>
      </c>
      <c r="F245" s="297" t="s">
        <v>994</v>
      </c>
      <c r="G245" s="255">
        <v>578</v>
      </c>
      <c r="H245" s="259">
        <v>1990</v>
      </c>
      <c r="I245" s="253">
        <v>990</v>
      </c>
      <c r="J245" s="253">
        <v>1000</v>
      </c>
    </row>
    <row r="246" spans="1:10" s="281" customFormat="1" ht="10.5" customHeight="1" x14ac:dyDescent="0.15">
      <c r="A246" s="358" t="s">
        <v>995</v>
      </c>
      <c r="B246" s="255">
        <v>16</v>
      </c>
      <c r="C246" s="259">
        <v>30</v>
      </c>
      <c r="D246" s="253">
        <v>18</v>
      </c>
      <c r="E246" s="253">
        <v>12</v>
      </c>
      <c r="F246" s="297" t="s">
        <v>46</v>
      </c>
      <c r="G246" s="255">
        <v>9</v>
      </c>
      <c r="H246" s="259">
        <v>19</v>
      </c>
      <c r="I246" s="253">
        <v>11</v>
      </c>
      <c r="J246" s="253">
        <v>8</v>
      </c>
    </row>
    <row r="247" spans="1:10" s="281" customFormat="1" ht="10.5" customHeight="1" x14ac:dyDescent="0.15">
      <c r="A247" s="358" t="s">
        <v>996</v>
      </c>
      <c r="B247" s="255">
        <v>1</v>
      </c>
      <c r="C247" s="259">
        <v>3</v>
      </c>
      <c r="D247" s="253">
        <v>2</v>
      </c>
      <c r="E247" s="253">
        <v>1</v>
      </c>
      <c r="F247" s="297" t="s">
        <v>997</v>
      </c>
      <c r="G247" s="255">
        <v>1077</v>
      </c>
      <c r="H247" s="259">
        <v>2413</v>
      </c>
      <c r="I247" s="253">
        <v>1123</v>
      </c>
      <c r="J247" s="253">
        <v>1290</v>
      </c>
    </row>
    <row r="248" spans="1:10" s="281" customFormat="1" ht="10.5" customHeight="1" x14ac:dyDescent="0.15">
      <c r="A248" s="358" t="s">
        <v>998</v>
      </c>
      <c r="B248" s="255">
        <v>602</v>
      </c>
      <c r="C248" s="259">
        <v>1282</v>
      </c>
      <c r="D248" s="253">
        <v>609</v>
      </c>
      <c r="E248" s="253">
        <v>673</v>
      </c>
      <c r="F248" s="297" t="s">
        <v>999</v>
      </c>
      <c r="G248" s="255">
        <v>495</v>
      </c>
      <c r="H248" s="259">
        <v>1572</v>
      </c>
      <c r="I248" s="253">
        <v>781</v>
      </c>
      <c r="J248" s="253">
        <v>791</v>
      </c>
    </row>
    <row r="249" spans="1:10" s="281" customFormat="1" ht="10.5" customHeight="1" x14ac:dyDescent="0.15">
      <c r="A249" s="358" t="s">
        <v>1000</v>
      </c>
      <c r="B249" s="255">
        <v>610</v>
      </c>
      <c r="C249" s="259">
        <v>1266</v>
      </c>
      <c r="D249" s="253">
        <v>615</v>
      </c>
      <c r="E249" s="253">
        <v>651</v>
      </c>
      <c r="F249" s="297" t="s">
        <v>1001</v>
      </c>
      <c r="G249" s="255">
        <v>242</v>
      </c>
      <c r="H249" s="259">
        <v>775</v>
      </c>
      <c r="I249" s="253">
        <v>396</v>
      </c>
      <c r="J249" s="253">
        <v>379</v>
      </c>
    </row>
    <row r="250" spans="1:10" s="281" customFormat="1" ht="10.5" customHeight="1" x14ac:dyDescent="0.15">
      <c r="A250" s="358" t="s">
        <v>1002</v>
      </c>
      <c r="B250" s="255">
        <v>1</v>
      </c>
      <c r="C250" s="259">
        <v>3</v>
      </c>
      <c r="D250" s="260">
        <v>1</v>
      </c>
      <c r="E250" s="253">
        <v>2</v>
      </c>
      <c r="F250" s="297" t="s">
        <v>1003</v>
      </c>
      <c r="G250" s="255">
        <v>488</v>
      </c>
      <c r="H250" s="259">
        <v>1013</v>
      </c>
      <c r="I250" s="260">
        <v>493</v>
      </c>
      <c r="J250" s="253">
        <v>520</v>
      </c>
    </row>
    <row r="251" spans="1:10" s="281" customFormat="1" ht="10.5" customHeight="1" x14ac:dyDescent="0.15">
      <c r="A251" s="358" t="s">
        <v>1004</v>
      </c>
      <c r="B251" s="255">
        <v>260</v>
      </c>
      <c r="C251" s="259">
        <v>494</v>
      </c>
      <c r="D251" s="253">
        <v>235</v>
      </c>
      <c r="E251" s="253">
        <v>259</v>
      </c>
      <c r="F251" s="297" t="s">
        <v>43</v>
      </c>
      <c r="G251" s="255">
        <v>775</v>
      </c>
      <c r="H251" s="259">
        <v>1701</v>
      </c>
      <c r="I251" s="260">
        <v>807</v>
      </c>
      <c r="J251" s="253">
        <v>894</v>
      </c>
    </row>
    <row r="252" spans="1:10" s="281" customFormat="1" ht="10.5" customHeight="1" x14ac:dyDescent="0.15">
      <c r="A252" s="358" t="s">
        <v>1005</v>
      </c>
      <c r="B252" s="255">
        <v>756</v>
      </c>
      <c r="C252" s="259">
        <v>1527</v>
      </c>
      <c r="D252" s="253">
        <v>732</v>
      </c>
      <c r="E252" s="253">
        <v>795</v>
      </c>
      <c r="F252" s="297" t="s">
        <v>478</v>
      </c>
      <c r="G252" s="255">
        <v>864</v>
      </c>
      <c r="H252" s="259">
        <v>2068</v>
      </c>
      <c r="I252" s="260">
        <v>999</v>
      </c>
      <c r="J252" s="253">
        <v>1069</v>
      </c>
    </row>
    <row r="253" spans="1:10" s="281" customFormat="1" ht="10.5" customHeight="1" x14ac:dyDescent="0.15">
      <c r="A253" s="358" t="s">
        <v>83</v>
      </c>
      <c r="B253" s="255">
        <v>380</v>
      </c>
      <c r="C253" s="259">
        <v>841</v>
      </c>
      <c r="D253" s="253">
        <v>391</v>
      </c>
      <c r="E253" s="253">
        <v>450</v>
      </c>
      <c r="F253" s="297" t="s">
        <v>45</v>
      </c>
      <c r="G253" s="255">
        <v>583</v>
      </c>
      <c r="H253" s="259">
        <v>1128</v>
      </c>
      <c r="I253" s="260">
        <v>558</v>
      </c>
      <c r="J253" s="253">
        <v>570</v>
      </c>
    </row>
    <row r="254" spans="1:10" s="281" customFormat="1" ht="10.5" customHeight="1" x14ac:dyDescent="0.15">
      <c r="A254" s="358" t="s">
        <v>84</v>
      </c>
      <c r="B254" s="255">
        <v>491</v>
      </c>
      <c r="C254" s="259">
        <v>1127</v>
      </c>
      <c r="D254" s="253">
        <v>546</v>
      </c>
      <c r="E254" s="253">
        <v>581</v>
      </c>
      <c r="F254" s="297"/>
      <c r="G254" s="255"/>
      <c r="H254" s="259"/>
      <c r="I254" s="260"/>
      <c r="J254" s="253"/>
    </row>
    <row r="255" spans="1:10" s="281" customFormat="1" ht="10.5" customHeight="1" x14ac:dyDescent="0.15">
      <c r="A255" s="307"/>
      <c r="B255" s="255"/>
      <c r="C255" s="259"/>
      <c r="D255" s="253"/>
      <c r="E255" s="260"/>
      <c r="F255" s="315" t="s">
        <v>1006</v>
      </c>
      <c r="G255" s="329">
        <v>1873</v>
      </c>
      <c r="H255" s="316">
        <v>3209</v>
      </c>
      <c r="I255" s="316">
        <v>1433</v>
      </c>
      <c r="J255" s="316">
        <v>1776</v>
      </c>
    </row>
    <row r="256" spans="1:10" s="281" customFormat="1" ht="10.5" customHeight="1" x14ac:dyDescent="0.15">
      <c r="A256" s="336" t="s">
        <v>1007</v>
      </c>
      <c r="B256" s="329">
        <v>2754</v>
      </c>
      <c r="C256" s="316">
        <v>5524</v>
      </c>
      <c r="D256" s="316">
        <v>2567</v>
      </c>
      <c r="E256" s="316">
        <v>2957</v>
      </c>
      <c r="F256" s="297" t="s">
        <v>47</v>
      </c>
      <c r="G256" s="255">
        <v>203</v>
      </c>
      <c r="H256" s="259">
        <v>387</v>
      </c>
      <c r="I256" s="260">
        <v>186</v>
      </c>
      <c r="J256" s="253">
        <v>201</v>
      </c>
    </row>
    <row r="257" spans="1:10" s="281" customFormat="1" ht="10.5" customHeight="1" x14ac:dyDescent="0.15">
      <c r="A257" s="358" t="s">
        <v>85</v>
      </c>
      <c r="B257" s="313">
        <v>1508</v>
      </c>
      <c r="C257" s="259">
        <v>3011</v>
      </c>
      <c r="D257" s="253">
        <v>1388</v>
      </c>
      <c r="E257" s="253">
        <v>1623</v>
      </c>
      <c r="F257" s="297" t="s">
        <v>48</v>
      </c>
      <c r="G257" s="255">
        <v>84</v>
      </c>
      <c r="H257" s="259">
        <v>144</v>
      </c>
      <c r="I257" s="253">
        <v>64</v>
      </c>
      <c r="J257" s="253">
        <v>80</v>
      </c>
    </row>
    <row r="258" spans="1:10" s="281" customFormat="1" ht="10.5" customHeight="1" x14ac:dyDescent="0.15">
      <c r="A258" s="358" t="s">
        <v>86</v>
      </c>
      <c r="B258" s="255">
        <v>154</v>
      </c>
      <c r="C258" s="259">
        <v>319</v>
      </c>
      <c r="D258" s="253">
        <v>148</v>
      </c>
      <c r="E258" s="253">
        <v>171</v>
      </c>
      <c r="F258" s="297" t="s">
        <v>49</v>
      </c>
      <c r="G258" s="255">
        <v>284</v>
      </c>
      <c r="H258" s="259">
        <v>506</v>
      </c>
      <c r="I258" s="253">
        <v>226</v>
      </c>
      <c r="J258" s="253">
        <v>280</v>
      </c>
    </row>
    <row r="259" spans="1:10" s="281" customFormat="1" ht="10.5" customHeight="1" x14ac:dyDescent="0.15">
      <c r="A259" s="358" t="s">
        <v>87</v>
      </c>
      <c r="B259" s="313">
        <v>225</v>
      </c>
      <c r="C259" s="259">
        <v>480</v>
      </c>
      <c r="D259" s="253">
        <v>237</v>
      </c>
      <c r="E259" s="253">
        <v>243</v>
      </c>
      <c r="F259" s="297" t="s">
        <v>50</v>
      </c>
      <c r="G259" s="255">
        <v>293</v>
      </c>
      <c r="H259" s="259">
        <v>467</v>
      </c>
      <c r="I259" s="253">
        <v>183</v>
      </c>
      <c r="J259" s="253">
        <v>284</v>
      </c>
    </row>
    <row r="260" spans="1:10" s="281" customFormat="1" ht="10.5" customHeight="1" x14ac:dyDescent="0.15">
      <c r="A260" s="358" t="s">
        <v>88</v>
      </c>
      <c r="B260" s="313">
        <v>263</v>
      </c>
      <c r="C260" s="259">
        <v>504</v>
      </c>
      <c r="D260" s="253">
        <v>248</v>
      </c>
      <c r="E260" s="253">
        <v>256</v>
      </c>
      <c r="F260" s="297" t="s">
        <v>51</v>
      </c>
      <c r="G260" s="255">
        <v>102</v>
      </c>
      <c r="H260" s="259">
        <v>186</v>
      </c>
      <c r="I260" s="253">
        <v>86</v>
      </c>
      <c r="J260" s="253">
        <v>100</v>
      </c>
    </row>
    <row r="261" spans="1:10" s="281" customFormat="1" ht="10.5" customHeight="1" x14ac:dyDescent="0.15">
      <c r="A261" s="358" t="s">
        <v>89</v>
      </c>
      <c r="B261" s="255">
        <v>397</v>
      </c>
      <c r="C261" s="259">
        <v>824</v>
      </c>
      <c r="D261" s="253">
        <v>362</v>
      </c>
      <c r="E261" s="253">
        <v>462</v>
      </c>
      <c r="F261" s="297" t="s">
        <v>52</v>
      </c>
      <c r="G261" s="255">
        <v>177</v>
      </c>
      <c r="H261" s="259">
        <v>291</v>
      </c>
      <c r="I261" s="253">
        <v>124</v>
      </c>
      <c r="J261" s="253">
        <v>167</v>
      </c>
    </row>
    <row r="262" spans="1:10" s="281" customFormat="1" ht="10.5" customHeight="1" x14ac:dyDescent="0.15">
      <c r="A262" s="358" t="s">
        <v>90</v>
      </c>
      <c r="B262" s="255">
        <v>155</v>
      </c>
      <c r="C262" s="259">
        <v>273</v>
      </c>
      <c r="D262" s="253">
        <v>132</v>
      </c>
      <c r="E262" s="253">
        <v>141</v>
      </c>
      <c r="F262" s="297" t="s">
        <v>53</v>
      </c>
      <c r="G262" s="255">
        <v>45</v>
      </c>
      <c r="H262" s="259">
        <v>87</v>
      </c>
      <c r="I262" s="253">
        <v>40</v>
      </c>
      <c r="J262" s="253">
        <v>47</v>
      </c>
    </row>
    <row r="263" spans="1:10" s="281" customFormat="1" ht="10.5" customHeight="1" x14ac:dyDescent="0.15">
      <c r="A263" s="358" t="s">
        <v>1008</v>
      </c>
      <c r="B263" s="255">
        <v>52</v>
      </c>
      <c r="C263" s="259">
        <v>113</v>
      </c>
      <c r="D263" s="253">
        <v>52</v>
      </c>
      <c r="E263" s="253">
        <v>61</v>
      </c>
      <c r="F263" s="297" t="s">
        <v>54</v>
      </c>
      <c r="G263" s="255">
        <v>44</v>
      </c>
      <c r="H263" s="259">
        <v>79</v>
      </c>
      <c r="I263" s="253">
        <v>35</v>
      </c>
      <c r="J263" s="253">
        <v>44</v>
      </c>
    </row>
    <row r="264" spans="1:10" s="281" customFormat="1" ht="10.5" customHeight="1" x14ac:dyDescent="0.15">
      <c r="A264" s="307"/>
      <c r="B264" s="313"/>
      <c r="C264" s="259"/>
      <c r="D264" s="253"/>
      <c r="E264" s="253"/>
      <c r="F264" s="297" t="s">
        <v>55</v>
      </c>
      <c r="G264" s="255">
        <v>7</v>
      </c>
      <c r="H264" s="259">
        <v>12</v>
      </c>
      <c r="I264" s="253">
        <v>7</v>
      </c>
      <c r="J264" s="253">
        <v>5</v>
      </c>
    </row>
    <row r="265" spans="1:10" s="281" customFormat="1" ht="10.5" customHeight="1" x14ac:dyDescent="0.15">
      <c r="A265" s="336" t="s">
        <v>1009</v>
      </c>
      <c r="B265" s="329">
        <v>1677</v>
      </c>
      <c r="C265" s="316">
        <v>3245</v>
      </c>
      <c r="D265" s="316">
        <v>1503</v>
      </c>
      <c r="E265" s="316">
        <v>1742</v>
      </c>
      <c r="F265" s="297" t="s">
        <v>56</v>
      </c>
      <c r="G265" s="255">
        <v>44</v>
      </c>
      <c r="H265" s="259">
        <v>78</v>
      </c>
      <c r="I265" s="253">
        <v>33</v>
      </c>
      <c r="J265" s="253">
        <v>45</v>
      </c>
    </row>
    <row r="266" spans="1:10" s="281" customFormat="1" ht="10.5" customHeight="1" x14ac:dyDescent="0.15">
      <c r="A266" s="307" t="s">
        <v>1010</v>
      </c>
      <c r="B266" s="255">
        <v>1677</v>
      </c>
      <c r="C266" s="259">
        <v>3245</v>
      </c>
      <c r="D266" s="253">
        <v>1503</v>
      </c>
      <c r="E266" s="253">
        <v>1742</v>
      </c>
      <c r="F266" s="297" t="s">
        <v>57</v>
      </c>
      <c r="G266" s="255">
        <v>40</v>
      </c>
      <c r="H266" s="259">
        <v>81</v>
      </c>
      <c r="I266" s="253">
        <v>41</v>
      </c>
      <c r="J266" s="253">
        <v>40</v>
      </c>
    </row>
    <row r="267" spans="1:10" s="281" customFormat="1" ht="10.5" customHeight="1" x14ac:dyDescent="0.15">
      <c r="A267" s="307"/>
      <c r="B267" s="313"/>
      <c r="C267" s="259"/>
      <c r="D267" s="253"/>
      <c r="E267" s="253"/>
      <c r="F267" s="297" t="s">
        <v>59</v>
      </c>
      <c r="G267" s="255">
        <v>103</v>
      </c>
      <c r="H267" s="259">
        <v>162</v>
      </c>
      <c r="I267" s="253">
        <v>68</v>
      </c>
      <c r="J267" s="253">
        <v>94</v>
      </c>
    </row>
    <row r="268" spans="1:10" s="281" customFormat="1" ht="10.5" customHeight="1" x14ac:dyDescent="0.15">
      <c r="A268" s="336" t="s">
        <v>1011</v>
      </c>
      <c r="B268" s="329">
        <v>432</v>
      </c>
      <c r="C268" s="316">
        <v>661</v>
      </c>
      <c r="D268" s="316">
        <v>305</v>
      </c>
      <c r="E268" s="340">
        <v>356</v>
      </c>
      <c r="F268" s="104" t="s">
        <v>61</v>
      </c>
      <c r="G268" s="255">
        <v>145</v>
      </c>
      <c r="H268" s="259">
        <v>251</v>
      </c>
      <c r="I268" s="253">
        <v>109</v>
      </c>
      <c r="J268" s="253">
        <v>142</v>
      </c>
    </row>
    <row r="269" spans="1:10" s="281" customFormat="1" ht="10.5" customHeight="1" x14ac:dyDescent="0.15">
      <c r="A269" s="358" t="s">
        <v>93</v>
      </c>
      <c r="B269" s="255">
        <v>151</v>
      </c>
      <c r="C269" s="259">
        <v>234</v>
      </c>
      <c r="D269" s="253">
        <v>114</v>
      </c>
      <c r="E269" s="253">
        <v>120</v>
      </c>
      <c r="F269" s="297" t="s">
        <v>62</v>
      </c>
      <c r="G269" s="255">
        <v>34</v>
      </c>
      <c r="H269" s="259">
        <v>58</v>
      </c>
      <c r="I269" s="253">
        <v>23</v>
      </c>
      <c r="J269" s="260">
        <v>35</v>
      </c>
    </row>
    <row r="270" spans="1:10" s="281" customFormat="1" ht="10.5" customHeight="1" x14ac:dyDescent="0.15">
      <c r="A270" s="358" t="s">
        <v>94</v>
      </c>
      <c r="B270" s="255">
        <v>281</v>
      </c>
      <c r="C270" s="259">
        <v>427</v>
      </c>
      <c r="D270" s="253">
        <v>191</v>
      </c>
      <c r="E270" s="253">
        <v>236</v>
      </c>
      <c r="F270" s="297" t="s">
        <v>64</v>
      </c>
      <c r="G270" s="255">
        <v>5</v>
      </c>
      <c r="H270" s="259">
        <v>10</v>
      </c>
      <c r="I270" s="253">
        <v>5</v>
      </c>
      <c r="J270" s="260">
        <v>5</v>
      </c>
    </row>
    <row r="271" spans="1:10" s="281" customFormat="1" ht="10.5" customHeight="1" x14ac:dyDescent="0.15">
      <c r="A271" s="307"/>
      <c r="B271" s="255"/>
      <c r="C271" s="259"/>
      <c r="D271" s="253"/>
      <c r="E271" s="253"/>
      <c r="F271" s="297" t="s">
        <v>66</v>
      </c>
      <c r="G271" s="255">
        <v>11</v>
      </c>
      <c r="H271" s="259">
        <v>18</v>
      </c>
      <c r="I271" s="253">
        <v>8</v>
      </c>
      <c r="J271" s="260">
        <v>10</v>
      </c>
    </row>
    <row r="272" spans="1:10" s="281" customFormat="1" ht="10.5" customHeight="1" x14ac:dyDescent="0.15">
      <c r="A272" s="336" t="s">
        <v>1012</v>
      </c>
      <c r="B272" s="329">
        <v>216</v>
      </c>
      <c r="C272" s="316">
        <v>318</v>
      </c>
      <c r="D272" s="316">
        <v>153</v>
      </c>
      <c r="E272" s="316">
        <v>165</v>
      </c>
      <c r="F272" s="297" t="s">
        <v>68</v>
      </c>
      <c r="G272" s="255">
        <v>16</v>
      </c>
      <c r="H272" s="259">
        <v>33</v>
      </c>
      <c r="I272" s="260">
        <v>11</v>
      </c>
      <c r="J272" s="260">
        <v>22</v>
      </c>
    </row>
    <row r="273" spans="1:10" s="281" customFormat="1" ht="10.5" customHeight="1" x14ac:dyDescent="0.15">
      <c r="A273" s="358" t="s">
        <v>1013</v>
      </c>
      <c r="B273" s="255">
        <v>216</v>
      </c>
      <c r="C273" s="259">
        <v>318</v>
      </c>
      <c r="D273" s="253">
        <v>153</v>
      </c>
      <c r="E273" s="253">
        <v>165</v>
      </c>
      <c r="F273" s="297" t="s">
        <v>70</v>
      </c>
      <c r="G273" s="255">
        <v>41</v>
      </c>
      <c r="H273" s="259">
        <v>72</v>
      </c>
      <c r="I273" s="253">
        <v>34</v>
      </c>
      <c r="J273" s="260">
        <v>38</v>
      </c>
    </row>
    <row r="274" spans="1:10" s="281" customFormat="1" ht="10.5" customHeight="1" x14ac:dyDescent="0.15">
      <c r="A274" s="307"/>
      <c r="B274" s="255"/>
      <c r="C274" s="259"/>
      <c r="D274" s="253"/>
      <c r="E274" s="253"/>
      <c r="F274" s="297" t="s">
        <v>72</v>
      </c>
      <c r="G274" s="255">
        <v>52</v>
      </c>
      <c r="H274" s="259">
        <v>72</v>
      </c>
      <c r="I274" s="253">
        <v>34</v>
      </c>
      <c r="J274" s="260">
        <v>38</v>
      </c>
    </row>
    <row r="275" spans="1:10" s="281" customFormat="1" ht="10.5" customHeight="1" x14ac:dyDescent="0.15">
      <c r="A275" s="336" t="s">
        <v>1014</v>
      </c>
      <c r="B275" s="329">
        <v>2611</v>
      </c>
      <c r="C275" s="316">
        <v>4690</v>
      </c>
      <c r="D275" s="316">
        <v>2178</v>
      </c>
      <c r="E275" s="316">
        <v>2512</v>
      </c>
      <c r="F275" s="297" t="s">
        <v>73</v>
      </c>
      <c r="G275" s="255">
        <v>59</v>
      </c>
      <c r="H275" s="259">
        <v>107</v>
      </c>
      <c r="I275" s="260">
        <v>49</v>
      </c>
      <c r="J275" s="260">
        <v>58</v>
      </c>
    </row>
    <row r="276" spans="1:10" s="281" customFormat="1" ht="10.5" customHeight="1" x14ac:dyDescent="0.15">
      <c r="A276" s="358" t="s">
        <v>1015</v>
      </c>
      <c r="B276" s="255">
        <v>66</v>
      </c>
      <c r="C276" s="259">
        <v>107</v>
      </c>
      <c r="D276" s="253">
        <v>46</v>
      </c>
      <c r="E276" s="253">
        <v>61</v>
      </c>
      <c r="F276" s="297" t="s">
        <v>74</v>
      </c>
      <c r="G276" s="255">
        <v>84</v>
      </c>
      <c r="H276" s="259">
        <v>108</v>
      </c>
      <c r="I276" s="253">
        <v>67</v>
      </c>
      <c r="J276" s="260">
        <v>41</v>
      </c>
    </row>
    <row r="277" spans="1:10" s="281" customFormat="1" ht="10.5" customHeight="1" x14ac:dyDescent="0.15">
      <c r="A277" s="358" t="s">
        <v>1016</v>
      </c>
      <c r="B277" s="255">
        <v>260</v>
      </c>
      <c r="C277" s="259">
        <v>442</v>
      </c>
      <c r="D277" s="253">
        <v>199</v>
      </c>
      <c r="E277" s="253">
        <v>243</v>
      </c>
      <c r="F277" s="261"/>
      <c r="G277" s="255"/>
      <c r="H277" s="259"/>
      <c r="I277" s="253"/>
      <c r="J277" s="260"/>
    </row>
    <row r="278" spans="1:10" s="281" customFormat="1" ht="10.5" customHeight="1" x14ac:dyDescent="0.15">
      <c r="A278" s="358" t="s">
        <v>1017</v>
      </c>
      <c r="B278" s="255">
        <v>95</v>
      </c>
      <c r="C278" s="259">
        <v>171</v>
      </c>
      <c r="D278" s="253">
        <v>74</v>
      </c>
      <c r="E278" s="253">
        <v>97</v>
      </c>
      <c r="F278" s="315" t="s">
        <v>1018</v>
      </c>
      <c r="G278" s="329">
        <v>5611</v>
      </c>
      <c r="H278" s="316">
        <v>11905</v>
      </c>
      <c r="I278" s="316">
        <v>5682</v>
      </c>
      <c r="J278" s="316">
        <v>6223</v>
      </c>
    </row>
    <row r="279" spans="1:10" s="281" customFormat="1" ht="10.5" customHeight="1" x14ac:dyDescent="0.15">
      <c r="A279" s="358" t="s">
        <v>1019</v>
      </c>
      <c r="B279" s="255">
        <v>538</v>
      </c>
      <c r="C279" s="259">
        <v>1057</v>
      </c>
      <c r="D279" s="253">
        <v>510</v>
      </c>
      <c r="E279" s="253">
        <v>547</v>
      </c>
      <c r="F279" s="297" t="s">
        <v>1020</v>
      </c>
      <c r="G279" s="255">
        <v>268</v>
      </c>
      <c r="H279" s="259">
        <v>554</v>
      </c>
      <c r="I279" s="253">
        <v>267</v>
      </c>
      <c r="J279" s="253">
        <v>287</v>
      </c>
    </row>
    <row r="280" spans="1:10" s="281" customFormat="1" ht="10.5" customHeight="1" x14ac:dyDescent="0.15">
      <c r="A280" s="358" t="s">
        <v>1021</v>
      </c>
      <c r="B280" s="255">
        <v>83</v>
      </c>
      <c r="C280" s="259">
        <v>155</v>
      </c>
      <c r="D280" s="253">
        <v>84</v>
      </c>
      <c r="E280" s="253">
        <v>71</v>
      </c>
      <c r="F280" s="297" t="s">
        <v>1022</v>
      </c>
      <c r="G280" s="255">
        <v>461</v>
      </c>
      <c r="H280" s="259">
        <v>1007</v>
      </c>
      <c r="I280" s="253">
        <v>491</v>
      </c>
      <c r="J280" s="253">
        <v>516</v>
      </c>
    </row>
    <row r="281" spans="1:10" s="281" customFormat="1" ht="10.5" customHeight="1" x14ac:dyDescent="0.15">
      <c r="A281" s="358" t="s">
        <v>1023</v>
      </c>
      <c r="B281" s="255">
        <v>846</v>
      </c>
      <c r="C281" s="259">
        <v>1476</v>
      </c>
      <c r="D281" s="253">
        <v>668</v>
      </c>
      <c r="E281" s="253">
        <v>808</v>
      </c>
      <c r="F281" s="297" t="s">
        <v>1024</v>
      </c>
      <c r="G281" s="255">
        <v>339</v>
      </c>
      <c r="H281" s="259">
        <v>674</v>
      </c>
      <c r="I281" s="253">
        <v>322</v>
      </c>
      <c r="J281" s="253">
        <v>352</v>
      </c>
    </row>
    <row r="282" spans="1:10" s="281" customFormat="1" ht="10.5" customHeight="1" x14ac:dyDescent="0.15">
      <c r="A282" s="358" t="s">
        <v>1025</v>
      </c>
      <c r="B282" s="255">
        <v>723</v>
      </c>
      <c r="C282" s="259">
        <v>1282</v>
      </c>
      <c r="D282" s="253">
        <v>597</v>
      </c>
      <c r="E282" s="253">
        <v>685</v>
      </c>
      <c r="F282" s="297" t="s">
        <v>1026</v>
      </c>
      <c r="G282" s="255">
        <v>323</v>
      </c>
      <c r="H282" s="259">
        <v>694</v>
      </c>
      <c r="I282" s="253">
        <v>329</v>
      </c>
      <c r="J282" s="253">
        <v>365</v>
      </c>
    </row>
    <row r="283" spans="1:10" s="281" customFormat="1" ht="10.5" customHeight="1" x14ac:dyDescent="0.15">
      <c r="A283" s="307"/>
      <c r="B283" s="255"/>
      <c r="C283" s="259"/>
      <c r="D283" s="253"/>
      <c r="E283" s="253"/>
      <c r="F283" s="297" t="s">
        <v>1027</v>
      </c>
      <c r="G283" s="255">
        <v>170</v>
      </c>
      <c r="H283" s="259">
        <v>377</v>
      </c>
      <c r="I283" s="253">
        <v>181</v>
      </c>
      <c r="J283" s="253">
        <v>196</v>
      </c>
    </row>
    <row r="284" spans="1:10" s="281" customFormat="1" ht="10.5" customHeight="1" x14ac:dyDescent="0.15">
      <c r="A284" s="336" t="s">
        <v>1028</v>
      </c>
      <c r="B284" s="329">
        <v>4844</v>
      </c>
      <c r="C284" s="316">
        <v>9638</v>
      </c>
      <c r="D284" s="316">
        <v>4497</v>
      </c>
      <c r="E284" s="316">
        <v>5141</v>
      </c>
      <c r="F284" s="297" t="s">
        <v>1029</v>
      </c>
      <c r="G284" s="255">
        <v>740</v>
      </c>
      <c r="H284" s="259">
        <v>1618</v>
      </c>
      <c r="I284" s="253">
        <v>795</v>
      </c>
      <c r="J284" s="253">
        <v>823</v>
      </c>
    </row>
    <row r="285" spans="1:10" s="281" customFormat="1" ht="10.5" customHeight="1" x14ac:dyDescent="0.15">
      <c r="A285" s="358" t="s">
        <v>1030</v>
      </c>
      <c r="B285" s="255">
        <v>985</v>
      </c>
      <c r="C285" s="259">
        <v>2010</v>
      </c>
      <c r="D285" s="253">
        <v>899</v>
      </c>
      <c r="E285" s="253">
        <v>1111</v>
      </c>
      <c r="F285" s="297" t="s">
        <v>1031</v>
      </c>
      <c r="G285" s="255">
        <v>735</v>
      </c>
      <c r="H285" s="259">
        <v>1488</v>
      </c>
      <c r="I285" s="253">
        <v>698</v>
      </c>
      <c r="J285" s="253">
        <v>790</v>
      </c>
    </row>
    <row r="286" spans="1:10" s="281" customFormat="1" ht="10.5" customHeight="1" x14ac:dyDescent="0.15">
      <c r="A286" s="358" t="s">
        <v>1032</v>
      </c>
      <c r="B286" s="255">
        <v>350</v>
      </c>
      <c r="C286" s="259">
        <v>687</v>
      </c>
      <c r="D286" s="253">
        <v>339</v>
      </c>
      <c r="E286" s="253">
        <v>348</v>
      </c>
      <c r="F286" s="297" t="s">
        <v>1033</v>
      </c>
      <c r="G286" s="255">
        <v>2575</v>
      </c>
      <c r="H286" s="259">
        <v>5493</v>
      </c>
      <c r="I286" s="253">
        <v>2599</v>
      </c>
      <c r="J286" s="253">
        <v>2894</v>
      </c>
    </row>
    <row r="287" spans="1:10" s="281" customFormat="1" ht="10.5" customHeight="1" x14ac:dyDescent="0.15">
      <c r="A287" s="358" t="s">
        <v>1034</v>
      </c>
      <c r="B287" s="255">
        <v>779</v>
      </c>
      <c r="C287" s="259">
        <v>1541</v>
      </c>
      <c r="D287" s="253">
        <v>690</v>
      </c>
      <c r="E287" s="253">
        <v>851</v>
      </c>
      <c r="F287" s="297"/>
      <c r="G287" s="358"/>
      <c r="H287" s="358"/>
      <c r="I287" s="358"/>
      <c r="J287" s="358"/>
    </row>
    <row r="288" spans="1:10" s="281" customFormat="1" ht="10.5" customHeight="1" x14ac:dyDescent="0.15">
      <c r="A288" s="358" t="s">
        <v>1035</v>
      </c>
      <c r="B288" s="255">
        <v>427</v>
      </c>
      <c r="C288" s="259">
        <v>922</v>
      </c>
      <c r="D288" s="253">
        <v>432</v>
      </c>
      <c r="E288" s="253">
        <v>490</v>
      </c>
      <c r="F288" s="297"/>
      <c r="G288" s="358"/>
      <c r="H288" s="358"/>
      <c r="I288" s="358"/>
      <c r="J288" s="358"/>
    </row>
    <row r="289" spans="1:10" s="281" customFormat="1" ht="10.5" customHeight="1" x14ac:dyDescent="0.15">
      <c r="A289" s="358" t="s">
        <v>1036</v>
      </c>
      <c r="B289" s="255">
        <v>42</v>
      </c>
      <c r="C289" s="259">
        <v>65</v>
      </c>
      <c r="D289" s="253">
        <v>31</v>
      </c>
      <c r="E289" s="253">
        <v>34</v>
      </c>
      <c r="F289" s="297"/>
      <c r="G289" s="358"/>
      <c r="H289" s="358"/>
      <c r="I289" s="358"/>
      <c r="J289" s="358"/>
    </row>
    <row r="290" spans="1:10" s="281" customFormat="1" ht="10.5" customHeight="1" x14ac:dyDescent="0.15">
      <c r="A290" s="358" t="s">
        <v>1037</v>
      </c>
      <c r="B290" s="255">
        <v>730</v>
      </c>
      <c r="C290" s="259">
        <v>958</v>
      </c>
      <c r="D290" s="253">
        <v>480</v>
      </c>
      <c r="E290" s="253">
        <v>478</v>
      </c>
      <c r="F290" s="297"/>
      <c r="G290" s="358"/>
      <c r="H290" s="358"/>
      <c r="I290" s="358"/>
      <c r="J290" s="358"/>
    </row>
    <row r="291" spans="1:10" s="281" customFormat="1" ht="10.5" customHeight="1" x14ac:dyDescent="0.15">
      <c r="A291" s="358" t="s">
        <v>1038</v>
      </c>
      <c r="B291" s="255">
        <v>1190</v>
      </c>
      <c r="C291" s="259">
        <v>2746</v>
      </c>
      <c r="D291" s="253">
        <v>1292</v>
      </c>
      <c r="E291" s="253">
        <v>1454</v>
      </c>
      <c r="F291" s="297"/>
      <c r="G291" s="358"/>
      <c r="H291" s="358"/>
      <c r="I291" s="358"/>
      <c r="J291" s="358"/>
    </row>
    <row r="292" spans="1:10" s="281" customFormat="1" ht="10.5" customHeight="1" x14ac:dyDescent="0.15">
      <c r="A292" s="358" t="s">
        <v>1039</v>
      </c>
      <c r="B292" s="255">
        <v>341</v>
      </c>
      <c r="C292" s="259">
        <v>709</v>
      </c>
      <c r="D292" s="253">
        <v>334</v>
      </c>
      <c r="E292" s="253">
        <v>375</v>
      </c>
      <c r="F292" s="297"/>
      <c r="G292" s="358"/>
      <c r="H292" s="358"/>
      <c r="I292" s="358"/>
      <c r="J292" s="358"/>
    </row>
    <row r="293" spans="1:10" s="281" customFormat="1" ht="10.5" customHeight="1" x14ac:dyDescent="0.15">
      <c r="A293" s="333"/>
      <c r="B293" s="257"/>
      <c r="C293" s="326"/>
      <c r="D293" s="258"/>
      <c r="E293" s="258"/>
      <c r="F293" s="332"/>
      <c r="G293" s="258"/>
      <c r="H293" s="326"/>
      <c r="I293" s="258"/>
      <c r="J293" s="258"/>
    </row>
    <row r="294" spans="1:10" s="281" customFormat="1" ht="10.5" customHeight="1" x14ac:dyDescent="0.15">
      <c r="A294" s="176" t="s">
        <v>1184</v>
      </c>
      <c r="B294" s="341"/>
      <c r="C294" s="341"/>
      <c r="D294" s="341"/>
      <c r="E294" s="341"/>
      <c r="F294" s="341"/>
      <c r="G294" s="341"/>
      <c r="H294" s="341"/>
      <c r="I294" s="341"/>
      <c r="J294" s="341"/>
    </row>
    <row r="295" spans="1:10" x14ac:dyDescent="0.15">
      <c r="A295" s="283"/>
    </row>
  </sheetData>
  <mergeCells count="29">
    <mergeCell ref="A75:J75"/>
    <mergeCell ref="A148:J148"/>
    <mergeCell ref="A227:J227"/>
    <mergeCell ref="A230:A231"/>
    <mergeCell ref="B230:B231"/>
    <mergeCell ref="C230:E230"/>
    <mergeCell ref="F230:F231"/>
    <mergeCell ref="G230:G231"/>
    <mergeCell ref="H230:J230"/>
    <mergeCell ref="A151:A152"/>
    <mergeCell ref="B151:B152"/>
    <mergeCell ref="C151:E151"/>
    <mergeCell ref="F151:F152"/>
    <mergeCell ref="G151:G152"/>
    <mergeCell ref="H151:J151"/>
    <mergeCell ref="A78:A79"/>
    <mergeCell ref="B78:B79"/>
    <mergeCell ref="C78:E78"/>
    <mergeCell ref="F78:F79"/>
    <mergeCell ref="G78:G79"/>
    <mergeCell ref="H78:J78"/>
    <mergeCell ref="A1:J1"/>
    <mergeCell ref="A2:J2"/>
    <mergeCell ref="A4:A5"/>
    <mergeCell ref="B4:B5"/>
    <mergeCell ref="C4:E4"/>
    <mergeCell ref="F4:F5"/>
    <mergeCell ref="G4:G5"/>
    <mergeCell ref="H4:J4"/>
  </mergeCells>
  <phoneticPr fontId="2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  <rowBreaks count="3" manualBreakCount="3">
    <brk id="74" max="16383" man="1"/>
    <brk id="147" max="16383" man="1"/>
    <brk id="2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5"/>
  <sheetViews>
    <sheetView showGridLines="0" zoomScale="115" zoomScaleNormal="115" workbookViewId="0">
      <selection activeCell="B39" sqref="B39:C39"/>
    </sheetView>
  </sheetViews>
  <sheetFormatPr defaultRowHeight="13.5" x14ac:dyDescent="0.15"/>
  <cols>
    <col min="1" max="1" width="15.625" style="2" customWidth="1"/>
    <col min="2" max="2" width="3.125" style="2" customWidth="1"/>
    <col min="3" max="3" width="5.625" style="2" customWidth="1"/>
    <col min="4" max="4" width="8.125" style="2" customWidth="1"/>
    <col min="5" max="5" width="8.625" style="2" customWidth="1"/>
    <col min="6" max="7" width="8.125" style="2" customWidth="1"/>
    <col min="8" max="11" width="8.625" style="2" customWidth="1"/>
    <col min="12" max="16384" width="9" style="1"/>
  </cols>
  <sheetData>
    <row r="1" spans="1:11" ht="17.25" x14ac:dyDescent="0.15">
      <c r="A1" s="441" t="s">
        <v>485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1" ht="14.25" customHeight="1" thickBot="1" x14ac:dyDescent="0.2">
      <c r="A2" s="413"/>
      <c r="B2" s="413"/>
      <c r="C2" s="413"/>
      <c r="D2" s="413"/>
      <c r="E2" s="413"/>
      <c r="F2" s="413"/>
      <c r="G2" s="413"/>
      <c r="H2" s="413"/>
      <c r="I2" s="413"/>
      <c r="J2" s="456" t="s">
        <v>436</v>
      </c>
      <c r="K2" s="456"/>
    </row>
    <row r="3" spans="1:11" ht="13.5" customHeight="1" x14ac:dyDescent="0.15">
      <c r="A3" s="442" t="s">
        <v>126</v>
      </c>
      <c r="B3" s="428" t="s">
        <v>127</v>
      </c>
      <c r="C3" s="423"/>
      <c r="D3" s="453" t="s">
        <v>128</v>
      </c>
      <c r="E3" s="445" t="s">
        <v>129</v>
      </c>
      <c r="F3" s="446"/>
      <c r="G3" s="447"/>
      <c r="H3" s="16" t="s">
        <v>134</v>
      </c>
      <c r="I3" s="16" t="s">
        <v>130</v>
      </c>
      <c r="J3" s="16" t="s">
        <v>132</v>
      </c>
      <c r="K3" s="17" t="s">
        <v>133</v>
      </c>
    </row>
    <row r="4" spans="1:11" ht="13.5" customHeight="1" x14ac:dyDescent="0.15">
      <c r="A4" s="443"/>
      <c r="B4" s="449"/>
      <c r="C4" s="450"/>
      <c r="D4" s="454"/>
      <c r="E4" s="448"/>
      <c r="F4" s="448"/>
      <c r="G4" s="444"/>
      <c r="H4" s="409" t="s">
        <v>122</v>
      </c>
      <c r="I4" s="409"/>
      <c r="J4" s="409"/>
      <c r="K4" s="414"/>
    </row>
    <row r="5" spans="1:11" ht="13.5" customHeight="1" x14ac:dyDescent="0.15">
      <c r="A5" s="444"/>
      <c r="B5" s="451"/>
      <c r="C5" s="452"/>
      <c r="D5" s="455"/>
      <c r="E5" s="410" t="s">
        <v>135</v>
      </c>
      <c r="F5" s="410" t="s">
        <v>120</v>
      </c>
      <c r="G5" s="410" t="s">
        <v>121</v>
      </c>
      <c r="H5" s="18" t="s">
        <v>123</v>
      </c>
      <c r="I5" s="18" t="s">
        <v>131</v>
      </c>
      <c r="J5" s="18" t="s">
        <v>124</v>
      </c>
      <c r="K5" s="19" t="s">
        <v>125</v>
      </c>
    </row>
    <row r="6" spans="1:11" ht="12" customHeight="1" x14ac:dyDescent="0.15">
      <c r="A6" s="221" t="s">
        <v>1067</v>
      </c>
      <c r="B6" s="439">
        <v>41.1</v>
      </c>
      <c r="C6" s="440"/>
      <c r="D6" s="54">
        <v>43580</v>
      </c>
      <c r="E6" s="54">
        <v>268526</v>
      </c>
      <c r="F6" s="54">
        <v>132217</v>
      </c>
      <c r="G6" s="54">
        <v>136309</v>
      </c>
      <c r="H6" s="56">
        <v>111.1</v>
      </c>
      <c r="I6" s="54">
        <v>5753</v>
      </c>
      <c r="J6" s="56">
        <v>97</v>
      </c>
      <c r="K6" s="54">
        <v>6533</v>
      </c>
    </row>
    <row r="7" spans="1:11" ht="12" customHeight="1" x14ac:dyDescent="0.15">
      <c r="A7" s="221" t="s">
        <v>509</v>
      </c>
      <c r="B7" s="439">
        <v>41.1</v>
      </c>
      <c r="C7" s="440"/>
      <c r="D7" s="54">
        <v>44680</v>
      </c>
      <c r="E7" s="54">
        <v>276918</v>
      </c>
      <c r="F7" s="54">
        <v>136662</v>
      </c>
      <c r="G7" s="54">
        <v>140256</v>
      </c>
      <c r="H7" s="56">
        <v>114.5</v>
      </c>
      <c r="I7" s="54">
        <v>8392</v>
      </c>
      <c r="J7" s="56">
        <v>97.4</v>
      </c>
      <c r="K7" s="54">
        <v>6738</v>
      </c>
    </row>
    <row r="8" spans="1:11" ht="12" customHeight="1" x14ac:dyDescent="0.15">
      <c r="A8" s="221" t="s">
        <v>508</v>
      </c>
      <c r="B8" s="439">
        <v>90.54</v>
      </c>
      <c r="C8" s="440"/>
      <c r="D8" s="54">
        <v>48270</v>
      </c>
      <c r="E8" s="54">
        <v>268945</v>
      </c>
      <c r="F8" s="54">
        <v>133202</v>
      </c>
      <c r="G8" s="54">
        <v>135743</v>
      </c>
      <c r="H8" s="56">
        <v>111.2</v>
      </c>
      <c r="I8" s="54">
        <v>-7973</v>
      </c>
      <c r="J8" s="56">
        <v>98.1</v>
      </c>
      <c r="K8" s="54">
        <v>2970</v>
      </c>
    </row>
    <row r="9" spans="1:11" ht="12" customHeight="1" x14ac:dyDescent="0.15">
      <c r="A9" s="221" t="s">
        <v>507</v>
      </c>
      <c r="B9" s="439">
        <v>90.54</v>
      </c>
      <c r="C9" s="440"/>
      <c r="D9" s="54" t="s">
        <v>425</v>
      </c>
      <c r="E9" s="54" t="s">
        <v>425</v>
      </c>
      <c r="F9" s="54" t="s">
        <v>425</v>
      </c>
      <c r="G9" s="54" t="s">
        <v>425</v>
      </c>
      <c r="H9" s="56" t="s">
        <v>425</v>
      </c>
      <c r="I9" s="54" t="s">
        <v>425</v>
      </c>
      <c r="J9" s="56" t="s">
        <v>425</v>
      </c>
      <c r="K9" s="54" t="s">
        <v>425</v>
      </c>
    </row>
    <row r="10" spans="1:11" ht="12" customHeight="1" x14ac:dyDescent="0.15">
      <c r="A10" s="221" t="s">
        <v>550</v>
      </c>
      <c r="B10" s="439">
        <v>90.54</v>
      </c>
      <c r="C10" s="440"/>
      <c r="D10" s="54" t="s">
        <v>425</v>
      </c>
      <c r="E10" s="54">
        <v>252630</v>
      </c>
      <c r="F10" s="54">
        <v>129150</v>
      </c>
      <c r="G10" s="54">
        <v>123480</v>
      </c>
      <c r="H10" s="56">
        <v>104.5</v>
      </c>
      <c r="I10" s="54" t="s">
        <v>431</v>
      </c>
      <c r="J10" s="56">
        <v>104.6</v>
      </c>
      <c r="K10" s="54">
        <v>2790</v>
      </c>
    </row>
    <row r="11" spans="1:11" ht="12" customHeight="1" x14ac:dyDescent="0.15">
      <c r="A11" s="221" t="s">
        <v>506</v>
      </c>
      <c r="B11" s="439">
        <v>90.54</v>
      </c>
      <c r="C11" s="440"/>
      <c r="D11" s="54" t="s">
        <v>425</v>
      </c>
      <c r="E11" s="54" t="s">
        <v>425</v>
      </c>
      <c r="F11" s="54" t="s">
        <v>425</v>
      </c>
      <c r="G11" s="54" t="s">
        <v>425</v>
      </c>
      <c r="H11" s="56" t="s">
        <v>425</v>
      </c>
      <c r="I11" s="54" t="s">
        <v>425</v>
      </c>
      <c r="J11" s="56" t="s">
        <v>425</v>
      </c>
      <c r="K11" s="54" t="s">
        <v>425</v>
      </c>
    </row>
    <row r="12" spans="1:11" ht="7.5" customHeight="1" x14ac:dyDescent="0.15">
      <c r="A12" s="221"/>
      <c r="B12" s="404"/>
      <c r="C12" s="405"/>
      <c r="D12" s="54"/>
      <c r="E12" s="54"/>
      <c r="F12" s="54"/>
      <c r="G12" s="54"/>
      <c r="H12" s="56"/>
      <c r="I12" s="54"/>
      <c r="J12" s="56"/>
      <c r="K12" s="54"/>
    </row>
    <row r="13" spans="1:11" ht="12" customHeight="1" x14ac:dyDescent="0.15">
      <c r="A13" s="221" t="s">
        <v>505</v>
      </c>
      <c r="B13" s="439">
        <v>90.54</v>
      </c>
      <c r="C13" s="440"/>
      <c r="D13" s="54" t="s">
        <v>425</v>
      </c>
      <c r="E13" s="54" t="s">
        <v>425</v>
      </c>
      <c r="F13" s="54" t="s">
        <v>425</v>
      </c>
      <c r="G13" s="54" t="s">
        <v>425</v>
      </c>
      <c r="H13" s="56" t="s">
        <v>425</v>
      </c>
      <c r="I13" s="54" t="s">
        <v>425</v>
      </c>
      <c r="J13" s="56" t="s">
        <v>425</v>
      </c>
      <c r="K13" s="54" t="s">
        <v>425</v>
      </c>
    </row>
    <row r="14" spans="1:11" ht="12" customHeight="1" x14ac:dyDescent="0.15">
      <c r="A14" s="221" t="s">
        <v>504</v>
      </c>
      <c r="B14" s="439">
        <v>90.54</v>
      </c>
      <c r="C14" s="440"/>
      <c r="D14" s="54" t="s">
        <v>425</v>
      </c>
      <c r="E14" s="54" t="s">
        <v>425</v>
      </c>
      <c r="F14" s="54" t="s">
        <v>425</v>
      </c>
      <c r="G14" s="54" t="s">
        <v>425</v>
      </c>
      <c r="H14" s="56" t="s">
        <v>425</v>
      </c>
      <c r="I14" s="54" t="s">
        <v>425</v>
      </c>
      <c r="J14" s="56" t="s">
        <v>425</v>
      </c>
      <c r="K14" s="54" t="s">
        <v>425</v>
      </c>
    </row>
    <row r="15" spans="1:11" ht="12" customHeight="1" x14ac:dyDescent="0.15">
      <c r="A15" s="221" t="s">
        <v>503</v>
      </c>
      <c r="B15" s="439">
        <v>90.54</v>
      </c>
      <c r="C15" s="440"/>
      <c r="D15" s="54" t="s">
        <v>425</v>
      </c>
      <c r="E15" s="54" t="s">
        <v>425</v>
      </c>
      <c r="F15" s="54" t="s">
        <v>425</v>
      </c>
      <c r="G15" s="54" t="s">
        <v>425</v>
      </c>
      <c r="H15" s="56" t="s">
        <v>425</v>
      </c>
      <c r="I15" s="54" t="s">
        <v>425</v>
      </c>
      <c r="J15" s="56" t="s">
        <v>425</v>
      </c>
      <c r="K15" s="54" t="s">
        <v>425</v>
      </c>
    </row>
    <row r="16" spans="1:11" ht="12" customHeight="1" x14ac:dyDescent="0.15">
      <c r="A16" s="221" t="s">
        <v>548</v>
      </c>
      <c r="B16" s="439">
        <v>90.54</v>
      </c>
      <c r="C16" s="440"/>
      <c r="D16" s="54">
        <v>51307</v>
      </c>
      <c r="E16" s="54">
        <v>270113</v>
      </c>
      <c r="F16" s="54">
        <v>137015</v>
      </c>
      <c r="G16" s="54">
        <v>133098</v>
      </c>
      <c r="H16" s="56">
        <v>111.7</v>
      </c>
      <c r="I16" s="54" t="s">
        <v>431</v>
      </c>
      <c r="J16" s="56">
        <v>102.9</v>
      </c>
      <c r="K16" s="54">
        <v>2983</v>
      </c>
    </row>
    <row r="17" spans="1:11" ht="12" customHeight="1" x14ac:dyDescent="0.15">
      <c r="A17" s="221" t="s">
        <v>171</v>
      </c>
      <c r="B17" s="439">
        <v>90.54</v>
      </c>
      <c r="C17" s="440"/>
      <c r="D17" s="54" t="s">
        <v>425</v>
      </c>
      <c r="E17" s="54" t="s">
        <v>425</v>
      </c>
      <c r="F17" s="54" t="s">
        <v>425</v>
      </c>
      <c r="G17" s="54" t="s">
        <v>425</v>
      </c>
      <c r="H17" s="56" t="s">
        <v>425</v>
      </c>
      <c r="I17" s="54" t="s">
        <v>425</v>
      </c>
      <c r="J17" s="56" t="s">
        <v>425</v>
      </c>
      <c r="K17" s="54" t="s">
        <v>425</v>
      </c>
    </row>
    <row r="18" spans="1:11" ht="12" customHeight="1" x14ac:dyDescent="0.15">
      <c r="A18" s="221" t="s">
        <v>547</v>
      </c>
      <c r="B18" s="439">
        <v>90.54</v>
      </c>
      <c r="C18" s="440"/>
      <c r="D18" s="54">
        <v>31991</v>
      </c>
      <c r="E18" s="54">
        <v>142748</v>
      </c>
      <c r="F18" s="54">
        <v>69789</v>
      </c>
      <c r="G18" s="54">
        <v>72959</v>
      </c>
      <c r="H18" s="56">
        <v>59</v>
      </c>
      <c r="I18" s="54" t="s">
        <v>431</v>
      </c>
      <c r="J18" s="56">
        <v>95.7</v>
      </c>
      <c r="K18" s="54">
        <v>1577</v>
      </c>
    </row>
    <row r="19" spans="1:11" ht="12" customHeight="1" x14ac:dyDescent="0.15">
      <c r="A19" s="221" t="s">
        <v>172</v>
      </c>
      <c r="B19" s="439">
        <v>90.54</v>
      </c>
      <c r="C19" s="440"/>
      <c r="D19" s="54" t="s">
        <v>425</v>
      </c>
      <c r="E19" s="54" t="s">
        <v>425</v>
      </c>
      <c r="F19" s="54" t="s">
        <v>425</v>
      </c>
      <c r="G19" s="54" t="s">
        <v>425</v>
      </c>
      <c r="H19" s="56" t="s">
        <v>425</v>
      </c>
      <c r="I19" s="54" t="s">
        <v>425</v>
      </c>
      <c r="J19" s="56" t="s">
        <v>425</v>
      </c>
      <c r="K19" s="54" t="s">
        <v>425</v>
      </c>
    </row>
    <row r="20" spans="1:11" ht="7.5" customHeight="1" x14ac:dyDescent="0.15">
      <c r="A20" s="221"/>
      <c r="B20" s="439"/>
      <c r="C20" s="440"/>
      <c r="D20" s="54"/>
      <c r="E20" s="54"/>
      <c r="F20" s="54"/>
      <c r="G20" s="54"/>
      <c r="H20" s="56"/>
      <c r="I20" s="54"/>
      <c r="J20" s="56"/>
      <c r="K20" s="54"/>
    </row>
    <row r="21" spans="1:11" ht="12" customHeight="1" x14ac:dyDescent="0.15">
      <c r="A21" s="221" t="s">
        <v>551</v>
      </c>
      <c r="B21" s="439">
        <v>90.54</v>
      </c>
      <c r="C21" s="440"/>
      <c r="D21" s="54">
        <v>38488</v>
      </c>
      <c r="E21" s="54">
        <v>174141</v>
      </c>
      <c r="F21" s="54">
        <v>85970</v>
      </c>
      <c r="G21" s="54">
        <v>88171</v>
      </c>
      <c r="H21" s="56">
        <v>72</v>
      </c>
      <c r="I21" s="54" t="s">
        <v>11</v>
      </c>
      <c r="J21" s="56">
        <v>97.5</v>
      </c>
      <c r="K21" s="54">
        <v>1923</v>
      </c>
    </row>
    <row r="22" spans="1:11" ht="12" customHeight="1" x14ac:dyDescent="0.15">
      <c r="A22" s="221" t="s">
        <v>173</v>
      </c>
      <c r="B22" s="439">
        <v>90.54</v>
      </c>
      <c r="C22" s="440"/>
      <c r="D22" s="54">
        <v>41912</v>
      </c>
      <c r="E22" s="54">
        <v>186119</v>
      </c>
      <c r="F22" s="54">
        <v>91943</v>
      </c>
      <c r="G22" s="54">
        <v>94176</v>
      </c>
      <c r="H22" s="56">
        <v>77</v>
      </c>
      <c r="I22" s="54" t="s">
        <v>431</v>
      </c>
      <c r="J22" s="56">
        <v>97.6</v>
      </c>
      <c r="K22" s="54">
        <v>2056</v>
      </c>
    </row>
    <row r="23" spans="1:11" ht="12" customHeight="1" x14ac:dyDescent="0.15">
      <c r="A23" s="221" t="s">
        <v>552</v>
      </c>
      <c r="B23" s="439">
        <v>90.54</v>
      </c>
      <c r="C23" s="440"/>
      <c r="D23" s="54">
        <v>45766</v>
      </c>
      <c r="E23" s="54">
        <v>198642</v>
      </c>
      <c r="F23" s="54">
        <v>98416</v>
      </c>
      <c r="G23" s="54">
        <v>100226</v>
      </c>
      <c r="H23" s="56">
        <v>82.1</v>
      </c>
      <c r="I23" s="54" t="s">
        <v>431</v>
      </c>
      <c r="J23" s="56">
        <v>98.2</v>
      </c>
      <c r="K23" s="54">
        <v>2194</v>
      </c>
    </row>
    <row r="24" spans="1:11" ht="12" customHeight="1" x14ac:dyDescent="0.15">
      <c r="A24" s="221" t="s">
        <v>174</v>
      </c>
      <c r="B24" s="439">
        <v>90.54</v>
      </c>
      <c r="C24" s="440"/>
      <c r="D24" s="54">
        <v>46880</v>
      </c>
      <c r="E24" s="54">
        <v>195174</v>
      </c>
      <c r="F24" s="54">
        <v>96611</v>
      </c>
      <c r="G24" s="54">
        <v>98563</v>
      </c>
      <c r="H24" s="56">
        <v>80.7</v>
      </c>
      <c r="I24" s="54">
        <v>9055</v>
      </c>
      <c r="J24" s="56">
        <v>98</v>
      </c>
      <c r="K24" s="54">
        <v>2156</v>
      </c>
    </row>
    <row r="25" spans="1:11" ht="12" customHeight="1" x14ac:dyDescent="0.15">
      <c r="A25" s="221" t="s">
        <v>137</v>
      </c>
      <c r="B25" s="439">
        <v>90.54</v>
      </c>
      <c r="C25" s="440"/>
      <c r="D25" s="54">
        <v>50622</v>
      </c>
      <c r="E25" s="54">
        <v>213698</v>
      </c>
      <c r="F25" s="54">
        <v>104285</v>
      </c>
      <c r="G25" s="54">
        <v>109413</v>
      </c>
      <c r="H25" s="56">
        <v>88.4</v>
      </c>
      <c r="I25" s="54">
        <v>18524</v>
      </c>
      <c r="J25" s="56">
        <v>95.3</v>
      </c>
      <c r="K25" s="54">
        <v>2360</v>
      </c>
    </row>
    <row r="26" spans="1:11" ht="12" customHeight="1" x14ac:dyDescent="0.15">
      <c r="A26" s="221" t="s">
        <v>138</v>
      </c>
      <c r="B26" s="439">
        <v>90.54</v>
      </c>
      <c r="C26" s="440"/>
      <c r="D26" s="54">
        <v>53985</v>
      </c>
      <c r="E26" s="54">
        <v>229823</v>
      </c>
      <c r="F26" s="54">
        <v>111464</v>
      </c>
      <c r="G26" s="54">
        <v>118359</v>
      </c>
      <c r="H26" s="56">
        <v>95</v>
      </c>
      <c r="I26" s="54">
        <v>16125</v>
      </c>
      <c r="J26" s="56">
        <v>94.2</v>
      </c>
      <c r="K26" s="54">
        <v>2538</v>
      </c>
    </row>
    <row r="27" spans="1:11" ht="12" customHeight="1" x14ac:dyDescent="0.15">
      <c r="A27" s="221" t="s">
        <v>553</v>
      </c>
      <c r="B27" s="439">
        <v>90.54</v>
      </c>
      <c r="C27" s="440"/>
      <c r="D27" s="54">
        <v>54407</v>
      </c>
      <c r="E27" s="54">
        <v>241805</v>
      </c>
      <c r="F27" s="54">
        <v>118468</v>
      </c>
      <c r="G27" s="54">
        <v>123337</v>
      </c>
      <c r="H27" s="56">
        <v>100</v>
      </c>
      <c r="I27" s="54" t="s">
        <v>431</v>
      </c>
      <c r="J27" s="56">
        <v>96.1</v>
      </c>
      <c r="K27" s="54">
        <v>2671</v>
      </c>
    </row>
    <row r="28" spans="1:11" ht="12" customHeight="1" x14ac:dyDescent="0.15">
      <c r="A28" s="221" t="s">
        <v>139</v>
      </c>
      <c r="B28" s="439">
        <v>90.6</v>
      </c>
      <c r="C28" s="440"/>
      <c r="D28" s="54">
        <v>57081</v>
      </c>
      <c r="E28" s="54">
        <v>247248</v>
      </c>
      <c r="F28" s="54">
        <v>121151</v>
      </c>
      <c r="G28" s="54">
        <v>126097</v>
      </c>
      <c r="H28" s="56">
        <v>102.3</v>
      </c>
      <c r="I28" s="54">
        <v>17425</v>
      </c>
      <c r="J28" s="56">
        <v>96.1</v>
      </c>
      <c r="K28" s="54">
        <v>2729</v>
      </c>
    </row>
    <row r="29" spans="1:11" ht="7.5" customHeight="1" x14ac:dyDescent="0.15">
      <c r="A29" s="221"/>
      <c r="B29" s="404"/>
      <c r="C29" s="405"/>
      <c r="D29" s="54"/>
      <c r="E29" s="54"/>
      <c r="F29" s="54"/>
      <c r="G29" s="54"/>
      <c r="H29" s="56"/>
      <c r="I29" s="54"/>
      <c r="J29" s="56"/>
      <c r="K29" s="54"/>
    </row>
    <row r="30" spans="1:11" ht="12" customHeight="1" x14ac:dyDescent="0.15">
      <c r="A30" s="221" t="s">
        <v>140</v>
      </c>
      <c r="B30" s="439">
        <v>90.6</v>
      </c>
      <c r="C30" s="440"/>
      <c r="D30" s="54">
        <v>58669</v>
      </c>
      <c r="E30" s="54">
        <v>258392</v>
      </c>
      <c r="F30" s="54">
        <v>124803</v>
      </c>
      <c r="G30" s="54">
        <v>133589</v>
      </c>
      <c r="H30" s="56">
        <v>106.9</v>
      </c>
      <c r="I30" s="54">
        <v>11144</v>
      </c>
      <c r="J30" s="56">
        <v>93.4</v>
      </c>
      <c r="K30" s="54">
        <v>2852</v>
      </c>
    </row>
    <row r="31" spans="1:11" ht="12" customHeight="1" x14ac:dyDescent="0.15">
      <c r="A31" s="221" t="s">
        <v>141</v>
      </c>
      <c r="B31" s="439">
        <v>90.6</v>
      </c>
      <c r="C31" s="440"/>
      <c r="D31" s="54">
        <v>59558</v>
      </c>
      <c r="E31" s="54">
        <v>266374</v>
      </c>
      <c r="F31" s="54">
        <v>129991</v>
      </c>
      <c r="G31" s="54">
        <v>136383</v>
      </c>
      <c r="H31" s="56">
        <v>110.2</v>
      </c>
      <c r="I31" s="54">
        <v>7982</v>
      </c>
      <c r="J31" s="56">
        <v>95.3</v>
      </c>
      <c r="K31" s="54">
        <v>2940</v>
      </c>
    </row>
    <row r="32" spans="1:11" ht="12" customHeight="1" x14ac:dyDescent="0.15">
      <c r="A32" s="221" t="s">
        <v>142</v>
      </c>
      <c r="B32" s="439">
        <v>90.6</v>
      </c>
      <c r="C32" s="440"/>
      <c r="D32" s="54">
        <v>60826</v>
      </c>
      <c r="E32" s="54">
        <v>274809</v>
      </c>
      <c r="F32" s="54">
        <v>132713</v>
      </c>
      <c r="G32" s="54">
        <v>142096</v>
      </c>
      <c r="H32" s="56">
        <v>113.6</v>
      </c>
      <c r="I32" s="54">
        <v>8435</v>
      </c>
      <c r="J32" s="56">
        <v>93.4</v>
      </c>
      <c r="K32" s="54">
        <v>3033</v>
      </c>
    </row>
    <row r="33" spans="1:11" ht="12" customHeight="1" x14ac:dyDescent="0.15">
      <c r="A33" s="221" t="s">
        <v>175</v>
      </c>
      <c r="B33" s="439">
        <v>90.6</v>
      </c>
      <c r="C33" s="440"/>
      <c r="D33" s="54">
        <v>61878</v>
      </c>
      <c r="E33" s="54">
        <v>281190</v>
      </c>
      <c r="F33" s="54">
        <v>135815</v>
      </c>
      <c r="G33" s="54">
        <v>145375</v>
      </c>
      <c r="H33" s="56">
        <v>116.3</v>
      </c>
      <c r="I33" s="54">
        <v>6381</v>
      </c>
      <c r="J33" s="56">
        <v>93.4</v>
      </c>
      <c r="K33" s="54">
        <v>3104</v>
      </c>
    </row>
    <row r="34" spans="1:11" ht="12" customHeight="1" x14ac:dyDescent="0.15">
      <c r="A34" s="221" t="s">
        <v>565</v>
      </c>
      <c r="B34" s="439">
        <v>121.32</v>
      </c>
      <c r="C34" s="440"/>
      <c r="D34" s="54">
        <v>65274</v>
      </c>
      <c r="E34" s="54">
        <v>303724</v>
      </c>
      <c r="F34" s="54">
        <v>148230</v>
      </c>
      <c r="G34" s="54">
        <v>155494</v>
      </c>
      <c r="H34" s="56">
        <v>125.6</v>
      </c>
      <c r="I34" s="54" t="s">
        <v>241</v>
      </c>
      <c r="J34" s="56">
        <v>95.3</v>
      </c>
      <c r="K34" s="54">
        <v>2503</v>
      </c>
    </row>
    <row r="35" spans="1:11" ht="7.5" customHeight="1" x14ac:dyDescent="0.15">
      <c r="A35" s="221"/>
      <c r="B35" s="404"/>
      <c r="C35" s="405"/>
      <c r="D35" s="54"/>
      <c r="E35" s="54"/>
      <c r="F35" s="54"/>
      <c r="G35" s="54"/>
      <c r="H35" s="56"/>
      <c r="I35" s="54"/>
      <c r="J35" s="56"/>
      <c r="K35" s="54"/>
    </row>
    <row r="36" spans="1:11" ht="12" customHeight="1" x14ac:dyDescent="0.15">
      <c r="A36" s="221" t="s">
        <v>145</v>
      </c>
      <c r="B36" s="439">
        <v>121.32</v>
      </c>
      <c r="C36" s="440"/>
      <c r="D36" s="54">
        <v>66836</v>
      </c>
      <c r="E36" s="54">
        <v>311031</v>
      </c>
      <c r="F36" s="54" t="s">
        <v>241</v>
      </c>
      <c r="G36" s="54" t="s">
        <v>241</v>
      </c>
      <c r="H36" s="56">
        <v>128.6</v>
      </c>
      <c r="I36" s="54">
        <v>7307</v>
      </c>
      <c r="J36" s="56" t="s">
        <v>241</v>
      </c>
      <c r="K36" s="54">
        <v>2564</v>
      </c>
    </row>
    <row r="37" spans="1:11" ht="12" customHeight="1" x14ac:dyDescent="0.15">
      <c r="A37" s="221" t="s">
        <v>146</v>
      </c>
      <c r="B37" s="439">
        <v>121.32</v>
      </c>
      <c r="C37" s="440"/>
      <c r="D37" s="54">
        <v>69162</v>
      </c>
      <c r="E37" s="54">
        <v>320041</v>
      </c>
      <c r="F37" s="54" t="s">
        <v>241</v>
      </c>
      <c r="G37" s="54" t="s">
        <v>241</v>
      </c>
      <c r="H37" s="56">
        <v>132.4</v>
      </c>
      <c r="I37" s="54">
        <v>9010</v>
      </c>
      <c r="J37" s="56" t="s">
        <v>241</v>
      </c>
      <c r="K37" s="54">
        <v>2638</v>
      </c>
    </row>
    <row r="38" spans="1:11" ht="12" customHeight="1" x14ac:dyDescent="0.15">
      <c r="A38" s="221" t="s">
        <v>147</v>
      </c>
      <c r="B38" s="439">
        <v>121.32</v>
      </c>
      <c r="C38" s="440"/>
      <c r="D38" s="54">
        <v>71888</v>
      </c>
      <c r="E38" s="54">
        <v>329392</v>
      </c>
      <c r="F38" s="54" t="s">
        <v>241</v>
      </c>
      <c r="G38" s="54" t="s">
        <v>241</v>
      </c>
      <c r="H38" s="56">
        <v>136.19999999999999</v>
      </c>
      <c r="I38" s="54">
        <v>9351</v>
      </c>
      <c r="J38" s="56" t="s">
        <v>241</v>
      </c>
      <c r="K38" s="54">
        <v>2715</v>
      </c>
    </row>
    <row r="39" spans="1:11" ht="12" customHeight="1" x14ac:dyDescent="0.15">
      <c r="A39" s="221" t="s">
        <v>148</v>
      </c>
      <c r="B39" s="439">
        <v>121.32</v>
      </c>
      <c r="C39" s="440"/>
      <c r="D39" s="54">
        <v>74613</v>
      </c>
      <c r="E39" s="54">
        <v>335687</v>
      </c>
      <c r="F39" s="54" t="s">
        <v>241</v>
      </c>
      <c r="G39" s="54" t="s">
        <v>241</v>
      </c>
      <c r="H39" s="56">
        <v>138.80000000000001</v>
      </c>
      <c r="I39" s="54">
        <v>6295</v>
      </c>
      <c r="J39" s="56" t="s">
        <v>241</v>
      </c>
      <c r="K39" s="54">
        <v>2767</v>
      </c>
    </row>
    <row r="40" spans="1:11" ht="12" customHeight="1" x14ac:dyDescent="0.15">
      <c r="A40" s="221" t="s">
        <v>554</v>
      </c>
      <c r="B40" s="439">
        <v>121.32</v>
      </c>
      <c r="C40" s="440"/>
      <c r="D40" s="54">
        <v>81729</v>
      </c>
      <c r="E40" s="54">
        <v>344153</v>
      </c>
      <c r="F40" s="54">
        <v>166713</v>
      </c>
      <c r="G40" s="54">
        <v>177440</v>
      </c>
      <c r="H40" s="56">
        <v>142.30000000000001</v>
      </c>
      <c r="I40" s="54">
        <v>8466</v>
      </c>
      <c r="J40" s="56">
        <v>94</v>
      </c>
      <c r="K40" s="54">
        <v>2837</v>
      </c>
    </row>
    <row r="41" spans="1:11" ht="7.5" customHeight="1" x14ac:dyDescent="0.15">
      <c r="A41" s="221"/>
      <c r="B41" s="404"/>
      <c r="C41" s="405"/>
      <c r="D41" s="54"/>
      <c r="E41" s="54"/>
      <c r="F41" s="54"/>
      <c r="G41" s="54"/>
      <c r="H41" s="56"/>
      <c r="I41" s="54"/>
      <c r="J41" s="56"/>
      <c r="K41" s="54"/>
    </row>
    <row r="42" spans="1:11" ht="12" customHeight="1" x14ac:dyDescent="0.15">
      <c r="A42" s="221" t="s">
        <v>150</v>
      </c>
      <c r="B42" s="439">
        <v>121.32</v>
      </c>
      <c r="C42" s="440"/>
      <c r="D42" s="54">
        <v>84399</v>
      </c>
      <c r="E42" s="54">
        <v>349063</v>
      </c>
      <c r="F42" s="54">
        <v>169096</v>
      </c>
      <c r="G42" s="54">
        <v>179967</v>
      </c>
      <c r="H42" s="56">
        <v>144.4</v>
      </c>
      <c r="I42" s="54">
        <v>4910</v>
      </c>
      <c r="J42" s="56">
        <v>94</v>
      </c>
      <c r="K42" s="54">
        <v>2877</v>
      </c>
    </row>
    <row r="43" spans="1:11" ht="12" customHeight="1" x14ac:dyDescent="0.15">
      <c r="A43" s="221" t="s">
        <v>151</v>
      </c>
      <c r="B43" s="439">
        <v>165.41</v>
      </c>
      <c r="C43" s="440"/>
      <c r="D43" s="54">
        <v>91560</v>
      </c>
      <c r="E43" s="54">
        <v>374599</v>
      </c>
      <c r="F43" s="54">
        <v>181616</v>
      </c>
      <c r="G43" s="54">
        <v>192983</v>
      </c>
      <c r="H43" s="56">
        <v>154.9</v>
      </c>
      <c r="I43" s="54">
        <v>25536</v>
      </c>
      <c r="J43" s="56">
        <v>94.1</v>
      </c>
      <c r="K43" s="54">
        <v>2265</v>
      </c>
    </row>
    <row r="44" spans="1:11" ht="12" customHeight="1" x14ac:dyDescent="0.15">
      <c r="A44" s="221" t="s">
        <v>152</v>
      </c>
      <c r="B44" s="439">
        <v>206.62</v>
      </c>
      <c r="C44" s="440"/>
      <c r="D44" s="54">
        <v>97763</v>
      </c>
      <c r="E44" s="54">
        <v>394112</v>
      </c>
      <c r="F44" s="54">
        <v>191115</v>
      </c>
      <c r="G44" s="54">
        <v>202997</v>
      </c>
      <c r="H44" s="56">
        <v>163</v>
      </c>
      <c r="I44" s="54">
        <v>19513</v>
      </c>
      <c r="J44" s="56">
        <v>94.1</v>
      </c>
      <c r="K44" s="54">
        <v>1907</v>
      </c>
    </row>
    <row r="45" spans="1:11" ht="12" customHeight="1" x14ac:dyDescent="0.15">
      <c r="A45" s="221" t="s">
        <v>153</v>
      </c>
      <c r="B45" s="439">
        <v>206.62</v>
      </c>
      <c r="C45" s="440"/>
      <c r="D45" s="54">
        <v>100852</v>
      </c>
      <c r="E45" s="54">
        <v>397466</v>
      </c>
      <c r="F45" s="54">
        <v>192741</v>
      </c>
      <c r="G45" s="54">
        <v>204725</v>
      </c>
      <c r="H45" s="56">
        <v>164.4</v>
      </c>
      <c r="I45" s="54">
        <v>3354</v>
      </c>
      <c r="J45" s="56">
        <v>94.1</v>
      </c>
      <c r="K45" s="54">
        <v>1924</v>
      </c>
    </row>
    <row r="46" spans="1:11" ht="12" customHeight="1" x14ac:dyDescent="0.15">
      <c r="A46" s="221" t="s">
        <v>555</v>
      </c>
      <c r="B46" s="439">
        <v>207.09</v>
      </c>
      <c r="C46" s="438"/>
      <c r="D46" s="54">
        <v>103077</v>
      </c>
      <c r="E46" s="54">
        <v>405479</v>
      </c>
      <c r="F46" s="54">
        <v>193934</v>
      </c>
      <c r="G46" s="54">
        <v>211545</v>
      </c>
      <c r="H46" s="56">
        <v>167.7</v>
      </c>
      <c r="I46" s="54">
        <v>8013</v>
      </c>
      <c r="J46" s="56">
        <v>91.7</v>
      </c>
      <c r="K46" s="54">
        <v>1958</v>
      </c>
    </row>
    <row r="47" spans="1:11" ht="7.5" customHeight="1" x14ac:dyDescent="0.15">
      <c r="A47" s="221"/>
      <c r="B47" s="412"/>
      <c r="C47" s="161"/>
      <c r="D47" s="11"/>
      <c r="E47" s="11"/>
      <c r="F47" s="11"/>
      <c r="G47" s="11"/>
      <c r="H47" s="12"/>
      <c r="I47" s="11"/>
      <c r="J47" s="12"/>
      <c r="K47" s="49"/>
    </row>
    <row r="48" spans="1:11" ht="12" customHeight="1" x14ac:dyDescent="0.15">
      <c r="A48" s="221" t="s">
        <v>502</v>
      </c>
      <c r="B48" s="412"/>
      <c r="C48" s="118">
        <v>207.09</v>
      </c>
      <c r="D48" s="49">
        <v>106672</v>
      </c>
      <c r="E48" s="49">
        <v>410782</v>
      </c>
      <c r="F48" s="49">
        <v>195946</v>
      </c>
      <c r="G48" s="49">
        <v>214836</v>
      </c>
      <c r="H48" s="55">
        <v>169.9</v>
      </c>
      <c r="I48" s="49">
        <v>5303</v>
      </c>
      <c r="J48" s="55">
        <v>91.21</v>
      </c>
      <c r="K48" s="49">
        <v>1984</v>
      </c>
    </row>
    <row r="49" spans="1:11" ht="12" customHeight="1" x14ac:dyDescent="0.15">
      <c r="A49" s="221" t="s">
        <v>156</v>
      </c>
      <c r="B49" s="412"/>
      <c r="C49" s="118">
        <v>207.33</v>
      </c>
      <c r="D49" s="49">
        <v>109828</v>
      </c>
      <c r="E49" s="49">
        <v>415904</v>
      </c>
      <c r="F49" s="49">
        <v>197921</v>
      </c>
      <c r="G49" s="49">
        <v>217983</v>
      </c>
      <c r="H49" s="55">
        <v>172</v>
      </c>
      <c r="I49" s="49">
        <v>5122</v>
      </c>
      <c r="J49" s="55">
        <v>90.8</v>
      </c>
      <c r="K49" s="49">
        <v>2006</v>
      </c>
    </row>
    <row r="50" spans="1:11" ht="12" customHeight="1" x14ac:dyDescent="0.15">
      <c r="A50" s="221" t="s">
        <v>157</v>
      </c>
      <c r="B50" s="412"/>
      <c r="C50" s="118">
        <v>207.42</v>
      </c>
      <c r="D50" s="49">
        <v>114814</v>
      </c>
      <c r="E50" s="49">
        <v>417327</v>
      </c>
      <c r="F50" s="49">
        <v>198042</v>
      </c>
      <c r="G50" s="49">
        <v>219285</v>
      </c>
      <c r="H50" s="55">
        <v>172.6</v>
      </c>
      <c r="I50" s="49">
        <v>1423</v>
      </c>
      <c r="J50" s="55">
        <v>90.31</v>
      </c>
      <c r="K50" s="49">
        <v>2012</v>
      </c>
    </row>
    <row r="51" spans="1:11" ht="12" customHeight="1" x14ac:dyDescent="0.15">
      <c r="A51" s="221" t="s">
        <v>158</v>
      </c>
      <c r="B51" s="412"/>
      <c r="C51" s="118">
        <v>207.45</v>
      </c>
      <c r="D51" s="49">
        <v>119098</v>
      </c>
      <c r="E51" s="49">
        <v>420618</v>
      </c>
      <c r="F51" s="49">
        <v>199314</v>
      </c>
      <c r="G51" s="49">
        <v>221304</v>
      </c>
      <c r="H51" s="55">
        <v>173.9</v>
      </c>
      <c r="I51" s="54">
        <v>3291</v>
      </c>
      <c r="J51" s="55">
        <v>90.06</v>
      </c>
      <c r="K51" s="49">
        <v>2028</v>
      </c>
    </row>
    <row r="52" spans="1:11" ht="12" customHeight="1" x14ac:dyDescent="0.15">
      <c r="A52" s="221" t="s">
        <v>556</v>
      </c>
      <c r="B52" s="412"/>
      <c r="C52" s="118">
        <v>207.61</v>
      </c>
      <c r="D52" s="49">
        <v>116899</v>
      </c>
      <c r="E52" s="49">
        <v>421114</v>
      </c>
      <c r="F52" s="49">
        <v>199697</v>
      </c>
      <c r="G52" s="49">
        <v>221417</v>
      </c>
      <c r="H52" s="55">
        <v>174.2</v>
      </c>
      <c r="I52" s="78">
        <v>496</v>
      </c>
      <c r="J52" s="55">
        <v>90.19</v>
      </c>
      <c r="K52" s="49">
        <v>2028</v>
      </c>
    </row>
    <row r="53" spans="1:11" ht="7.5" customHeight="1" x14ac:dyDescent="0.15">
      <c r="A53" s="221"/>
      <c r="B53" s="412"/>
      <c r="C53" s="118"/>
      <c r="D53" s="49"/>
      <c r="E53" s="49"/>
      <c r="F53" s="49"/>
      <c r="G53" s="49"/>
      <c r="H53" s="55"/>
      <c r="I53" s="78"/>
      <c r="J53" s="55"/>
      <c r="K53" s="49"/>
    </row>
    <row r="54" spans="1:11" ht="12" customHeight="1" x14ac:dyDescent="0.15">
      <c r="A54" s="221" t="s">
        <v>176</v>
      </c>
      <c r="B54" s="412"/>
      <c r="C54" s="118">
        <v>208.1</v>
      </c>
      <c r="D54" s="49">
        <v>121584</v>
      </c>
      <c r="E54" s="49">
        <v>424450</v>
      </c>
      <c r="F54" s="49">
        <v>201050</v>
      </c>
      <c r="G54" s="49">
        <v>223400</v>
      </c>
      <c r="H54" s="55">
        <v>175.5</v>
      </c>
      <c r="I54" s="49">
        <v>3336</v>
      </c>
      <c r="J54" s="55">
        <v>90</v>
      </c>
      <c r="K54" s="49">
        <v>2040</v>
      </c>
    </row>
    <row r="55" spans="1:11" ht="12" customHeight="1" x14ac:dyDescent="0.15">
      <c r="A55" s="221" t="s">
        <v>177</v>
      </c>
      <c r="B55" s="412"/>
      <c r="C55" s="118">
        <v>208.1</v>
      </c>
      <c r="D55" s="49">
        <v>125892</v>
      </c>
      <c r="E55" s="49">
        <v>429696</v>
      </c>
      <c r="F55" s="49">
        <v>203155</v>
      </c>
      <c r="G55" s="49">
        <v>226541</v>
      </c>
      <c r="H55" s="55">
        <v>177.7</v>
      </c>
      <c r="I55" s="49">
        <v>5246</v>
      </c>
      <c r="J55" s="55">
        <v>89.68</v>
      </c>
      <c r="K55" s="49">
        <v>2065</v>
      </c>
    </row>
    <row r="56" spans="1:11" ht="12" customHeight="1" x14ac:dyDescent="0.15">
      <c r="A56" s="221" t="s">
        <v>178</v>
      </c>
      <c r="B56" s="412"/>
      <c r="C56" s="118">
        <v>239.15</v>
      </c>
      <c r="D56" s="49">
        <v>129885</v>
      </c>
      <c r="E56" s="49">
        <v>439097</v>
      </c>
      <c r="F56" s="49">
        <v>207587</v>
      </c>
      <c r="G56" s="49">
        <v>231510</v>
      </c>
      <c r="H56" s="55">
        <v>181.6</v>
      </c>
      <c r="I56" s="49">
        <v>9401</v>
      </c>
      <c r="J56" s="55">
        <v>89.67</v>
      </c>
      <c r="K56" s="49">
        <v>1836</v>
      </c>
    </row>
    <row r="57" spans="1:11" ht="12" customHeight="1" x14ac:dyDescent="0.15">
      <c r="A57" s="221" t="s">
        <v>179</v>
      </c>
      <c r="B57" s="412"/>
      <c r="C57" s="118">
        <v>239.39</v>
      </c>
      <c r="D57" s="49">
        <v>132752</v>
      </c>
      <c r="E57" s="49">
        <v>442571</v>
      </c>
      <c r="F57" s="49">
        <v>209290</v>
      </c>
      <c r="G57" s="49">
        <v>233281</v>
      </c>
      <c r="H57" s="55">
        <v>183</v>
      </c>
      <c r="I57" s="49">
        <v>3474</v>
      </c>
      <c r="J57" s="55">
        <v>89.72</v>
      </c>
      <c r="K57" s="49">
        <v>1849</v>
      </c>
    </row>
    <row r="58" spans="1:11" ht="12" customHeight="1" x14ac:dyDescent="0.15">
      <c r="A58" s="221" t="s">
        <v>561</v>
      </c>
      <c r="B58" s="412"/>
      <c r="C58" s="118">
        <v>239.65</v>
      </c>
      <c r="D58" s="49">
        <v>134783</v>
      </c>
      <c r="E58" s="49">
        <v>450194</v>
      </c>
      <c r="F58" s="49">
        <v>214005</v>
      </c>
      <c r="G58" s="49">
        <v>236189</v>
      </c>
      <c r="H58" s="55">
        <v>186.2</v>
      </c>
      <c r="I58" s="78">
        <v>7623</v>
      </c>
      <c r="J58" s="55">
        <v>90.6</v>
      </c>
      <c r="K58" s="49">
        <v>1879</v>
      </c>
    </row>
    <row r="59" spans="1:11" ht="7.5" customHeight="1" x14ac:dyDescent="0.15">
      <c r="A59" s="221"/>
      <c r="B59" s="412"/>
      <c r="C59" s="118"/>
      <c r="D59" s="49"/>
      <c r="E59" s="49"/>
      <c r="F59" s="49"/>
      <c r="G59" s="49"/>
      <c r="H59" s="55"/>
      <c r="I59" s="78"/>
      <c r="J59" s="55"/>
      <c r="K59" s="49"/>
    </row>
    <row r="60" spans="1:11" ht="12" customHeight="1" x14ac:dyDescent="0.15">
      <c r="A60" s="221" t="s">
        <v>180</v>
      </c>
      <c r="B60" s="412"/>
      <c r="C60" s="118">
        <v>239.68</v>
      </c>
      <c r="D60" s="49">
        <v>135910</v>
      </c>
      <c r="E60" s="49">
        <v>449370</v>
      </c>
      <c r="F60" s="49">
        <v>213337</v>
      </c>
      <c r="G60" s="49">
        <v>236033</v>
      </c>
      <c r="H60" s="55">
        <v>185.8</v>
      </c>
      <c r="I60" s="54">
        <v>-824</v>
      </c>
      <c r="J60" s="55">
        <v>90.4</v>
      </c>
      <c r="K60" s="49">
        <v>1875</v>
      </c>
    </row>
    <row r="61" spans="1:11" ht="12" customHeight="1" x14ac:dyDescent="0.15">
      <c r="A61" s="221" t="s">
        <v>181</v>
      </c>
      <c r="B61" s="412"/>
      <c r="C61" s="118">
        <v>239.69</v>
      </c>
      <c r="D61" s="49">
        <v>137125</v>
      </c>
      <c r="E61" s="49">
        <v>449460</v>
      </c>
      <c r="F61" s="49">
        <v>213334</v>
      </c>
      <c r="G61" s="49">
        <v>236126</v>
      </c>
      <c r="H61" s="55">
        <v>185.9</v>
      </c>
      <c r="I61" s="54">
        <v>90</v>
      </c>
      <c r="J61" s="55">
        <v>90.3</v>
      </c>
      <c r="K61" s="49">
        <v>1875</v>
      </c>
    </row>
    <row r="62" spans="1:11" ht="12" customHeight="1" x14ac:dyDescent="0.15">
      <c r="A62" s="221" t="s">
        <v>182</v>
      </c>
      <c r="B62" s="412"/>
      <c r="C62" s="118">
        <v>239.73</v>
      </c>
      <c r="D62" s="49">
        <v>137874</v>
      </c>
      <c r="E62" s="49">
        <v>447864</v>
      </c>
      <c r="F62" s="49">
        <v>212455</v>
      </c>
      <c r="G62" s="49">
        <v>235409</v>
      </c>
      <c r="H62" s="55">
        <v>185.2</v>
      </c>
      <c r="I62" s="54">
        <v>-1596</v>
      </c>
      <c r="J62" s="55">
        <v>90.2</v>
      </c>
      <c r="K62" s="49">
        <v>1868</v>
      </c>
    </row>
    <row r="63" spans="1:11" ht="12" customHeight="1" x14ac:dyDescent="0.15">
      <c r="A63" s="221" t="s">
        <v>183</v>
      </c>
      <c r="B63" s="412"/>
      <c r="C63" s="118">
        <v>239.77</v>
      </c>
      <c r="D63" s="49">
        <v>138920</v>
      </c>
      <c r="E63" s="49">
        <v>446897</v>
      </c>
      <c r="F63" s="49">
        <v>211534</v>
      </c>
      <c r="G63" s="49">
        <v>235363</v>
      </c>
      <c r="H63" s="55">
        <v>184.8</v>
      </c>
      <c r="I63" s="54">
        <v>-967</v>
      </c>
      <c r="J63" s="55">
        <v>89.9</v>
      </c>
      <c r="K63" s="49">
        <v>1864</v>
      </c>
    </row>
    <row r="64" spans="1:11" ht="12" customHeight="1" thickBot="1" x14ac:dyDescent="0.2">
      <c r="A64" s="221" t="s">
        <v>560</v>
      </c>
      <c r="B64" s="412"/>
      <c r="C64" s="118">
        <v>240.43</v>
      </c>
      <c r="D64" s="49">
        <v>143448</v>
      </c>
      <c r="E64" s="49">
        <v>447091</v>
      </c>
      <c r="F64" s="49">
        <v>211295</v>
      </c>
      <c r="G64" s="49">
        <v>235796</v>
      </c>
      <c r="H64" s="55">
        <v>184.9</v>
      </c>
      <c r="I64" s="54">
        <v>194</v>
      </c>
      <c r="J64" s="356">
        <v>89.6</v>
      </c>
      <c r="K64" s="276">
        <v>1860</v>
      </c>
    </row>
    <row r="65" spans="1:11" ht="12" customHeight="1" x14ac:dyDescent="0.15">
      <c r="A65" s="457" t="s">
        <v>1176</v>
      </c>
      <c r="B65" s="457"/>
      <c r="C65" s="457"/>
      <c r="D65" s="457"/>
      <c r="E65" s="457"/>
      <c r="F65" s="457"/>
      <c r="G65" s="457"/>
      <c r="H65" s="457"/>
      <c r="I65" s="457"/>
      <c r="J65" s="408"/>
      <c r="K65" s="408"/>
    </row>
  </sheetData>
  <mergeCells count="44">
    <mergeCell ref="B43:C43"/>
    <mergeCell ref="B44:C44"/>
    <mergeCell ref="B45:C45"/>
    <mergeCell ref="A65:I65"/>
    <mergeCell ref="B46:C46"/>
    <mergeCell ref="B39:C39"/>
    <mergeCell ref="B40:C40"/>
    <mergeCell ref="B42:C42"/>
    <mergeCell ref="B33:C33"/>
    <mergeCell ref="B34:C34"/>
    <mergeCell ref="B36:C36"/>
    <mergeCell ref="B37:C37"/>
    <mergeCell ref="B38:C38"/>
    <mergeCell ref="B27:C27"/>
    <mergeCell ref="B28:C28"/>
    <mergeCell ref="B30:C30"/>
    <mergeCell ref="B31:C31"/>
    <mergeCell ref="B32:C32"/>
    <mergeCell ref="B24:C24"/>
    <mergeCell ref="B25:C25"/>
    <mergeCell ref="B26:C26"/>
    <mergeCell ref="B21:C21"/>
    <mergeCell ref="B22:C22"/>
    <mergeCell ref="B23:C23"/>
    <mergeCell ref="B20:C20"/>
    <mergeCell ref="B16:C16"/>
    <mergeCell ref="B17:C17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8:C18"/>
    <mergeCell ref="B19:C19"/>
    <mergeCell ref="A1:K1"/>
    <mergeCell ref="A3:A5"/>
    <mergeCell ref="E3:G4"/>
    <mergeCell ref="B3:C5"/>
    <mergeCell ref="D3:D5"/>
    <mergeCell ref="J2:K2"/>
  </mergeCells>
  <phoneticPr fontId="2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showGridLines="0" zoomScaleNormal="100" zoomScaleSheetLayoutView="100" workbookViewId="0">
      <pane ySplit="5" topLeftCell="A35" activePane="bottomLeft" state="frozen"/>
      <selection activeCell="C39" sqref="C39"/>
      <selection pane="bottomLeft" activeCell="C39" sqref="C39"/>
    </sheetView>
  </sheetViews>
  <sheetFormatPr defaultRowHeight="13.5" x14ac:dyDescent="0.15"/>
  <cols>
    <col min="1" max="1" width="15.625" style="2" customWidth="1"/>
    <col min="2" max="2" width="3.125" style="2" customWidth="1"/>
    <col min="3" max="3" width="5.625" style="20" customWidth="1"/>
    <col min="4" max="11" width="8.5" style="2" customWidth="1"/>
    <col min="12" max="16384" width="9" style="1"/>
  </cols>
  <sheetData>
    <row r="1" spans="1:11" ht="17.25" x14ac:dyDescent="0.15">
      <c r="A1" s="441" t="s">
        <v>486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1" ht="14.25" customHeight="1" thickBot="1" x14ac:dyDescent="0.2">
      <c r="C2" s="3"/>
      <c r="D2" s="3"/>
      <c r="E2" s="3"/>
      <c r="F2" s="3"/>
      <c r="G2" s="3"/>
      <c r="H2" s="3"/>
      <c r="I2" s="3"/>
      <c r="J2" s="38"/>
      <c r="K2" s="265" t="s">
        <v>1059</v>
      </c>
    </row>
    <row r="3" spans="1:11" ht="13.5" customHeight="1" x14ac:dyDescent="0.15">
      <c r="A3" s="442" t="s">
        <v>126</v>
      </c>
      <c r="B3" s="428" t="s">
        <v>127</v>
      </c>
      <c r="C3" s="423"/>
      <c r="D3" s="453" t="s">
        <v>128</v>
      </c>
      <c r="E3" s="445" t="s">
        <v>129</v>
      </c>
      <c r="F3" s="446"/>
      <c r="G3" s="447"/>
      <c r="H3" s="16" t="s">
        <v>134</v>
      </c>
      <c r="I3" s="16" t="s">
        <v>130</v>
      </c>
      <c r="J3" s="16" t="s">
        <v>132</v>
      </c>
      <c r="K3" s="17" t="s">
        <v>133</v>
      </c>
    </row>
    <row r="4" spans="1:11" ht="13.5" customHeight="1" x14ac:dyDescent="0.15">
      <c r="A4" s="443"/>
      <c r="B4" s="449"/>
      <c r="C4" s="450"/>
      <c r="D4" s="454"/>
      <c r="E4" s="448"/>
      <c r="F4" s="448"/>
      <c r="G4" s="444"/>
      <c r="H4" s="5" t="s">
        <v>122</v>
      </c>
      <c r="I4" s="5"/>
      <c r="J4" s="5"/>
      <c r="K4" s="6"/>
    </row>
    <row r="5" spans="1:11" ht="13.5" customHeight="1" x14ac:dyDescent="0.15">
      <c r="A5" s="444"/>
      <c r="B5" s="459"/>
      <c r="C5" s="460"/>
      <c r="D5" s="458"/>
      <c r="E5" s="8" t="s">
        <v>135</v>
      </c>
      <c r="F5" s="8" t="s">
        <v>120</v>
      </c>
      <c r="G5" s="8" t="s">
        <v>121</v>
      </c>
      <c r="H5" s="18" t="s">
        <v>123</v>
      </c>
      <c r="I5" s="18" t="s">
        <v>131</v>
      </c>
      <c r="J5" s="18" t="s">
        <v>124</v>
      </c>
      <c r="K5" s="19" t="s">
        <v>125</v>
      </c>
    </row>
    <row r="6" spans="1:11" ht="12" customHeight="1" x14ac:dyDescent="0.15">
      <c r="A6" s="13" t="s">
        <v>1068</v>
      </c>
      <c r="B6" s="20"/>
      <c r="C6" s="118">
        <v>241.01</v>
      </c>
      <c r="D6" s="49">
        <v>145806</v>
      </c>
      <c r="E6" s="49">
        <v>449321</v>
      </c>
      <c r="F6" s="49">
        <v>212423</v>
      </c>
      <c r="G6" s="49">
        <v>236898</v>
      </c>
      <c r="H6" s="55">
        <v>185.8</v>
      </c>
      <c r="I6" s="49">
        <v>2230</v>
      </c>
      <c r="J6" s="55">
        <v>89.7</v>
      </c>
      <c r="K6" s="49">
        <v>1864</v>
      </c>
    </row>
    <row r="7" spans="1:11" ht="12" customHeight="1" x14ac:dyDescent="0.15">
      <c r="A7" s="13" t="s">
        <v>184</v>
      </c>
      <c r="B7" s="20"/>
      <c r="C7" s="118">
        <v>241.4</v>
      </c>
      <c r="D7" s="49">
        <v>147753</v>
      </c>
      <c r="E7" s="49">
        <v>449780</v>
      </c>
      <c r="F7" s="49">
        <v>212611</v>
      </c>
      <c r="G7" s="49">
        <v>237169</v>
      </c>
      <c r="H7" s="55">
        <v>186</v>
      </c>
      <c r="I7" s="54">
        <v>459</v>
      </c>
      <c r="J7" s="55">
        <v>89.6</v>
      </c>
      <c r="K7" s="49">
        <v>1863</v>
      </c>
    </row>
    <row r="8" spans="1:11" ht="12" customHeight="1" x14ac:dyDescent="0.15">
      <c r="A8" s="13" t="s">
        <v>185</v>
      </c>
      <c r="B8" s="20"/>
      <c r="C8" s="118">
        <v>241.44</v>
      </c>
      <c r="D8" s="49">
        <v>149601</v>
      </c>
      <c r="E8" s="49">
        <v>450246</v>
      </c>
      <c r="F8" s="49">
        <v>212822</v>
      </c>
      <c r="G8" s="49">
        <v>237424</v>
      </c>
      <c r="H8" s="55">
        <v>186.2</v>
      </c>
      <c r="I8" s="49">
        <v>466</v>
      </c>
      <c r="J8" s="55">
        <v>89.6</v>
      </c>
      <c r="K8" s="49">
        <v>1865</v>
      </c>
    </row>
    <row r="9" spans="1:11" ht="12" customHeight="1" x14ac:dyDescent="0.15">
      <c r="A9" s="13" t="s">
        <v>186</v>
      </c>
      <c r="B9" s="20"/>
      <c r="C9" s="118">
        <v>241.69</v>
      </c>
      <c r="D9" s="49">
        <v>151475</v>
      </c>
      <c r="E9" s="49">
        <v>450346</v>
      </c>
      <c r="F9" s="49">
        <v>212610</v>
      </c>
      <c r="G9" s="49">
        <v>237736</v>
      </c>
      <c r="H9" s="55">
        <v>186.2</v>
      </c>
      <c r="I9" s="49">
        <v>100</v>
      </c>
      <c r="J9" s="55">
        <v>89.4</v>
      </c>
      <c r="K9" s="49">
        <v>1863</v>
      </c>
    </row>
    <row r="10" spans="1:11" ht="12" customHeight="1" x14ac:dyDescent="0.15">
      <c r="A10" s="13" t="s">
        <v>562</v>
      </c>
      <c r="B10" s="20"/>
      <c r="C10" s="118">
        <v>241.76</v>
      </c>
      <c r="D10" s="49">
        <v>149453</v>
      </c>
      <c r="E10" s="49">
        <v>449382</v>
      </c>
      <c r="F10" s="49">
        <v>211546</v>
      </c>
      <c r="G10" s="49">
        <v>237836</v>
      </c>
      <c r="H10" s="55">
        <v>185.8</v>
      </c>
      <c r="I10" s="78">
        <v>-964</v>
      </c>
      <c r="J10" s="55">
        <v>88.9</v>
      </c>
      <c r="K10" s="49">
        <v>1859</v>
      </c>
    </row>
    <row r="11" spans="1:11" ht="7.5" customHeight="1" x14ac:dyDescent="0.15">
      <c r="A11" s="13"/>
      <c r="B11" s="20"/>
      <c r="C11" s="118"/>
      <c r="D11" s="49"/>
      <c r="E11" s="49"/>
      <c r="F11" s="49"/>
      <c r="G11" s="49"/>
      <c r="H11" s="55"/>
      <c r="I11" s="78"/>
      <c r="J11" s="55"/>
      <c r="K11" s="49"/>
    </row>
    <row r="12" spans="1:11" ht="12" customHeight="1" x14ac:dyDescent="0.15">
      <c r="A12" s="13" t="s">
        <v>187</v>
      </c>
      <c r="B12" s="20"/>
      <c r="C12" s="118">
        <v>241.78</v>
      </c>
      <c r="D12" s="49">
        <v>150520</v>
      </c>
      <c r="E12" s="49">
        <v>448554</v>
      </c>
      <c r="F12" s="49">
        <v>210848</v>
      </c>
      <c r="G12" s="49">
        <v>237706</v>
      </c>
      <c r="H12" s="55">
        <v>185.5</v>
      </c>
      <c r="I12" s="54">
        <v>-828</v>
      </c>
      <c r="J12" s="55">
        <v>88.7</v>
      </c>
      <c r="K12" s="49">
        <v>1855</v>
      </c>
    </row>
    <row r="13" spans="1:11" ht="12" customHeight="1" x14ac:dyDescent="0.15">
      <c r="A13" s="13" t="s">
        <v>188</v>
      </c>
      <c r="B13" s="20"/>
      <c r="C13" s="118">
        <v>241.79</v>
      </c>
      <c r="D13" s="49">
        <v>152135</v>
      </c>
      <c r="E13" s="49">
        <v>449149</v>
      </c>
      <c r="F13" s="49">
        <v>210776</v>
      </c>
      <c r="G13" s="49">
        <v>238373</v>
      </c>
      <c r="H13" s="55">
        <v>185.7</v>
      </c>
      <c r="I13" s="49">
        <v>595</v>
      </c>
      <c r="J13" s="55">
        <v>88.4</v>
      </c>
      <c r="K13" s="49">
        <v>1858</v>
      </c>
    </row>
    <row r="14" spans="1:11" ht="12" customHeight="1" x14ac:dyDescent="0.15">
      <c r="A14" s="13" t="s">
        <v>189</v>
      </c>
      <c r="B14" s="20"/>
      <c r="C14" s="118">
        <v>240.67</v>
      </c>
      <c r="D14" s="49">
        <v>153104</v>
      </c>
      <c r="E14" s="49">
        <v>447535</v>
      </c>
      <c r="F14" s="49">
        <v>209678</v>
      </c>
      <c r="G14" s="49">
        <v>237857</v>
      </c>
      <c r="H14" s="55">
        <v>185.1</v>
      </c>
      <c r="I14" s="54">
        <v>-1614</v>
      </c>
      <c r="J14" s="55">
        <v>88.2</v>
      </c>
      <c r="K14" s="49">
        <v>1860</v>
      </c>
    </row>
    <row r="15" spans="1:11" ht="7.5" customHeight="1" x14ac:dyDescent="0.15">
      <c r="A15" s="13"/>
      <c r="B15" s="20"/>
      <c r="C15" s="118"/>
      <c r="D15" s="49"/>
      <c r="E15" s="49"/>
      <c r="F15" s="49"/>
      <c r="G15" s="49"/>
      <c r="H15" s="55"/>
      <c r="I15" s="49"/>
      <c r="J15" s="55"/>
      <c r="K15" s="49"/>
    </row>
    <row r="16" spans="1:11" ht="12" customHeight="1" x14ac:dyDescent="0.15">
      <c r="A16" s="13" t="s">
        <v>421</v>
      </c>
      <c r="B16" s="20"/>
      <c r="C16" s="118">
        <v>240.77</v>
      </c>
      <c r="D16" s="49">
        <v>154249</v>
      </c>
      <c r="E16" s="49">
        <v>445852</v>
      </c>
      <c r="F16" s="49">
        <v>208504</v>
      </c>
      <c r="G16" s="49">
        <v>237348</v>
      </c>
      <c r="H16" s="55">
        <v>184.4</v>
      </c>
      <c r="I16" s="54">
        <v>-1683</v>
      </c>
      <c r="J16" s="55">
        <v>87.8</v>
      </c>
      <c r="K16" s="49">
        <v>1852</v>
      </c>
    </row>
    <row r="17" spans="1:11" ht="12" customHeight="1" x14ac:dyDescent="0.15">
      <c r="A17" s="13" t="s">
        <v>564</v>
      </c>
      <c r="B17" s="20"/>
      <c r="C17" s="118">
        <v>240.77</v>
      </c>
      <c r="D17" s="49">
        <v>156731</v>
      </c>
      <c r="E17" s="49">
        <v>444599</v>
      </c>
      <c r="F17" s="49">
        <v>207651</v>
      </c>
      <c r="G17" s="49">
        <v>236948</v>
      </c>
      <c r="H17" s="55">
        <v>183.9</v>
      </c>
      <c r="I17" s="78">
        <v>-1253</v>
      </c>
      <c r="J17" s="55">
        <v>87.6</v>
      </c>
      <c r="K17" s="49">
        <v>1847</v>
      </c>
    </row>
    <row r="18" spans="1:11" ht="12" customHeight="1" x14ac:dyDescent="0.15">
      <c r="A18" s="13" t="s">
        <v>160</v>
      </c>
      <c r="B18" s="20"/>
      <c r="C18" s="118">
        <v>240.77</v>
      </c>
      <c r="D18" s="49">
        <v>158517</v>
      </c>
      <c r="E18" s="49">
        <v>443823</v>
      </c>
      <c r="F18" s="49">
        <v>206918</v>
      </c>
      <c r="G18" s="49">
        <v>236905</v>
      </c>
      <c r="H18" s="55">
        <v>183.5</v>
      </c>
      <c r="I18" s="54">
        <v>-776</v>
      </c>
      <c r="J18" s="55">
        <v>87.3</v>
      </c>
      <c r="K18" s="49">
        <v>1843</v>
      </c>
    </row>
    <row r="19" spans="1:11" ht="12" customHeight="1" x14ac:dyDescent="0.15">
      <c r="A19" s="13" t="s">
        <v>161</v>
      </c>
      <c r="B19" s="20"/>
      <c r="C19" s="118">
        <v>240.82</v>
      </c>
      <c r="D19" s="49">
        <v>159919</v>
      </c>
      <c r="E19" s="49">
        <v>442373</v>
      </c>
      <c r="F19" s="49">
        <v>205873</v>
      </c>
      <c r="G19" s="49">
        <v>236500</v>
      </c>
      <c r="H19" s="55">
        <v>182.9</v>
      </c>
      <c r="I19" s="54">
        <v>-1450</v>
      </c>
      <c r="J19" s="55">
        <v>87</v>
      </c>
      <c r="K19" s="49">
        <v>1837</v>
      </c>
    </row>
    <row r="20" spans="1:11" ht="12" customHeight="1" x14ac:dyDescent="0.15">
      <c r="A20" s="13" t="s">
        <v>162</v>
      </c>
      <c r="B20" s="20"/>
      <c r="C20" s="118">
        <v>240.99</v>
      </c>
      <c r="D20" s="49">
        <v>161614</v>
      </c>
      <c r="E20" s="49">
        <v>441308</v>
      </c>
      <c r="F20" s="49">
        <v>205259</v>
      </c>
      <c r="G20" s="49">
        <v>236049</v>
      </c>
      <c r="H20" s="55">
        <v>182.5</v>
      </c>
      <c r="I20" s="54">
        <v>-1065</v>
      </c>
      <c r="J20" s="55">
        <v>87</v>
      </c>
      <c r="K20" s="49">
        <v>1831</v>
      </c>
    </row>
    <row r="21" spans="1:11" ht="7.5" customHeight="1" x14ac:dyDescent="0.15">
      <c r="A21" s="13"/>
      <c r="B21" s="20"/>
      <c r="C21" s="118"/>
      <c r="D21" s="49"/>
      <c r="E21" s="49"/>
      <c r="F21" s="49"/>
      <c r="G21" s="49"/>
      <c r="H21" s="55"/>
      <c r="I21" s="54"/>
      <c r="J21" s="55"/>
      <c r="K21" s="49"/>
    </row>
    <row r="22" spans="1:11" ht="12" customHeight="1" x14ac:dyDescent="0.15">
      <c r="A22" s="13" t="s">
        <v>163</v>
      </c>
      <c r="B22" s="20"/>
      <c r="C22" s="118">
        <v>241.09</v>
      </c>
      <c r="D22" s="49">
        <v>162644</v>
      </c>
      <c r="E22" s="49">
        <v>439471</v>
      </c>
      <c r="F22" s="49">
        <v>204406</v>
      </c>
      <c r="G22" s="49">
        <v>235065</v>
      </c>
      <c r="H22" s="55">
        <v>181.7</v>
      </c>
      <c r="I22" s="54">
        <v>-1837</v>
      </c>
      <c r="J22" s="55">
        <v>87</v>
      </c>
      <c r="K22" s="49">
        <v>1823</v>
      </c>
    </row>
    <row r="23" spans="1:11" ht="12" customHeight="1" x14ac:dyDescent="0.15">
      <c r="A23" s="13" t="s">
        <v>559</v>
      </c>
      <c r="B23" s="20"/>
      <c r="C23" s="118">
        <v>241.09</v>
      </c>
      <c r="D23" s="49">
        <v>165078</v>
      </c>
      <c r="E23" s="49">
        <v>438635</v>
      </c>
      <c r="F23" s="49">
        <v>204198</v>
      </c>
      <c r="G23" s="49">
        <v>234437</v>
      </c>
      <c r="H23" s="55">
        <v>181.4</v>
      </c>
      <c r="I23" s="78">
        <v>-836</v>
      </c>
      <c r="J23" s="55">
        <v>87.1</v>
      </c>
      <c r="K23" s="49">
        <v>1819</v>
      </c>
    </row>
    <row r="24" spans="1:11" ht="12" customHeight="1" x14ac:dyDescent="0.15">
      <c r="A24" s="13" t="s">
        <v>165</v>
      </c>
      <c r="B24" s="20"/>
      <c r="C24" s="118">
        <v>241.16</v>
      </c>
      <c r="D24" s="49">
        <v>165829</v>
      </c>
      <c r="E24" s="49">
        <v>436081</v>
      </c>
      <c r="F24" s="49">
        <v>202783</v>
      </c>
      <c r="G24" s="49">
        <v>233298</v>
      </c>
      <c r="H24" s="55">
        <v>180.34</v>
      </c>
      <c r="I24" s="54">
        <v>-2554</v>
      </c>
      <c r="J24" s="55">
        <v>86.9</v>
      </c>
      <c r="K24" s="49">
        <v>1808</v>
      </c>
    </row>
    <row r="25" spans="1:11" ht="12" customHeight="1" x14ac:dyDescent="0.15">
      <c r="A25" s="13" t="s">
        <v>166</v>
      </c>
      <c r="B25" s="20"/>
      <c r="C25" s="118">
        <v>241.2</v>
      </c>
      <c r="D25" s="49">
        <v>166445</v>
      </c>
      <c r="E25" s="49">
        <v>432759</v>
      </c>
      <c r="F25" s="49">
        <v>201171</v>
      </c>
      <c r="G25" s="49">
        <v>231588</v>
      </c>
      <c r="H25" s="55">
        <v>178.97</v>
      </c>
      <c r="I25" s="54">
        <v>-3322</v>
      </c>
      <c r="J25" s="55">
        <v>86.9</v>
      </c>
      <c r="K25" s="49">
        <v>1794</v>
      </c>
    </row>
    <row r="26" spans="1:11" ht="12" customHeight="1" x14ac:dyDescent="0.15">
      <c r="A26" s="13" t="s">
        <v>167</v>
      </c>
      <c r="B26" s="20"/>
      <c r="C26" s="118">
        <v>241.2</v>
      </c>
      <c r="D26" s="49">
        <v>167262</v>
      </c>
      <c r="E26" s="49">
        <v>430533</v>
      </c>
      <c r="F26" s="49">
        <v>199868</v>
      </c>
      <c r="G26" s="49">
        <v>230665</v>
      </c>
      <c r="H26" s="55">
        <v>178.05</v>
      </c>
      <c r="I26" s="54">
        <v>-2226</v>
      </c>
      <c r="J26" s="55">
        <v>86.6</v>
      </c>
      <c r="K26" s="49">
        <v>1785</v>
      </c>
    </row>
    <row r="27" spans="1:11" ht="7.5" customHeight="1" x14ac:dyDescent="0.15">
      <c r="A27" s="13"/>
      <c r="B27" s="20"/>
      <c r="C27" s="118"/>
      <c r="D27" s="49"/>
      <c r="E27" s="49"/>
      <c r="F27" s="49"/>
      <c r="G27" s="49"/>
      <c r="H27" s="55"/>
      <c r="I27" s="54"/>
      <c r="J27" s="55"/>
      <c r="K27" s="49"/>
    </row>
    <row r="28" spans="1:11" ht="12" customHeight="1" x14ac:dyDescent="0.15">
      <c r="A28" s="13" t="s">
        <v>543</v>
      </c>
      <c r="B28" s="20"/>
      <c r="C28" s="118">
        <v>241.2</v>
      </c>
      <c r="D28" s="49">
        <v>168204</v>
      </c>
      <c r="E28" s="49">
        <v>427965</v>
      </c>
      <c r="F28" s="49">
        <v>198500</v>
      </c>
      <c r="G28" s="49">
        <v>229465</v>
      </c>
      <c r="H28" s="55">
        <v>177</v>
      </c>
      <c r="I28" s="54">
        <v>-2568</v>
      </c>
      <c r="J28" s="55">
        <v>86.5</v>
      </c>
      <c r="K28" s="49">
        <v>1774</v>
      </c>
    </row>
    <row r="29" spans="1:11" ht="12" customHeight="1" x14ac:dyDescent="0.15">
      <c r="A29" s="13" t="s">
        <v>558</v>
      </c>
      <c r="B29" s="20"/>
      <c r="C29" s="118">
        <v>241.2</v>
      </c>
      <c r="D29" s="49">
        <v>166391</v>
      </c>
      <c r="E29" s="49">
        <v>423167</v>
      </c>
      <c r="F29" s="49">
        <v>196213</v>
      </c>
      <c r="G29" s="49">
        <v>226954</v>
      </c>
      <c r="H29" s="55">
        <v>175</v>
      </c>
      <c r="I29" s="54">
        <v>-4798</v>
      </c>
      <c r="J29" s="55">
        <v>86.5</v>
      </c>
      <c r="K29" s="49">
        <v>1754</v>
      </c>
    </row>
    <row r="30" spans="1:11" ht="12" customHeight="1" x14ac:dyDescent="0.15">
      <c r="A30" s="13" t="s">
        <v>533</v>
      </c>
      <c r="B30" s="20"/>
      <c r="C30" s="118">
        <v>241.21</v>
      </c>
      <c r="D30" s="49">
        <v>167529</v>
      </c>
      <c r="E30" s="49">
        <v>421324</v>
      </c>
      <c r="F30" s="49">
        <v>195250</v>
      </c>
      <c r="G30" s="49">
        <v>226074</v>
      </c>
      <c r="H30" s="55">
        <v>174.2</v>
      </c>
      <c r="I30" s="78">
        <v>-1843</v>
      </c>
      <c r="J30" s="55">
        <v>86.4</v>
      </c>
      <c r="K30" s="49">
        <v>1747</v>
      </c>
    </row>
    <row r="31" spans="1:11" ht="12" customHeight="1" x14ac:dyDescent="0.15">
      <c r="A31" s="13" t="s">
        <v>534</v>
      </c>
      <c r="B31" s="20"/>
      <c r="C31" s="118">
        <v>241.32</v>
      </c>
      <c r="D31" s="49">
        <v>168814</v>
      </c>
      <c r="E31" s="49">
        <v>420229</v>
      </c>
      <c r="F31" s="49">
        <v>194629</v>
      </c>
      <c r="G31" s="49">
        <v>225600</v>
      </c>
      <c r="H31" s="55">
        <v>173.8</v>
      </c>
      <c r="I31" s="59">
        <v>-1095</v>
      </c>
      <c r="J31" s="55">
        <v>86.3</v>
      </c>
      <c r="K31" s="49">
        <v>1741</v>
      </c>
    </row>
    <row r="32" spans="1:11" ht="12" customHeight="1" x14ac:dyDescent="0.15">
      <c r="A32" s="14" t="s">
        <v>535</v>
      </c>
      <c r="B32" s="21"/>
      <c r="C32" s="94">
        <v>241.32</v>
      </c>
      <c r="D32" s="58">
        <v>169836</v>
      </c>
      <c r="E32" s="58">
        <v>418706</v>
      </c>
      <c r="F32" s="58">
        <v>193849</v>
      </c>
      <c r="G32" s="58">
        <v>224857</v>
      </c>
      <c r="H32" s="63">
        <v>173.2</v>
      </c>
      <c r="I32" s="59">
        <v>-1523</v>
      </c>
      <c r="J32" s="55">
        <v>86.2</v>
      </c>
      <c r="K32" s="58">
        <v>1735</v>
      </c>
    </row>
    <row r="33" spans="1:11" ht="7.5" customHeight="1" x14ac:dyDescent="0.15">
      <c r="A33" s="14"/>
      <c r="B33" s="21"/>
      <c r="C33" s="94"/>
      <c r="D33" s="58"/>
      <c r="E33" s="58"/>
      <c r="F33" s="58"/>
      <c r="G33" s="58"/>
      <c r="H33" s="63"/>
      <c r="I33" s="59"/>
      <c r="J33" s="63"/>
      <c r="K33" s="58"/>
    </row>
    <row r="34" spans="1:11" ht="12" customHeight="1" x14ac:dyDescent="0.15">
      <c r="A34" s="14" t="s">
        <v>536</v>
      </c>
      <c r="B34" s="21"/>
      <c r="C34" s="94">
        <v>241.32</v>
      </c>
      <c r="D34" s="58">
        <v>170414</v>
      </c>
      <c r="E34" s="58">
        <v>416791</v>
      </c>
      <c r="F34" s="58">
        <v>192644</v>
      </c>
      <c r="G34" s="58">
        <v>224147</v>
      </c>
      <c r="H34" s="63">
        <v>172.4</v>
      </c>
      <c r="I34" s="59">
        <v>-1915</v>
      </c>
      <c r="J34" s="63">
        <v>85.9</v>
      </c>
      <c r="K34" s="58">
        <v>1727</v>
      </c>
    </row>
    <row r="35" spans="1:11" ht="12" customHeight="1" x14ac:dyDescent="0.15">
      <c r="A35" s="14" t="s">
        <v>557</v>
      </c>
      <c r="B35" s="21"/>
      <c r="C35" s="94">
        <v>338.72</v>
      </c>
      <c r="D35" s="58">
        <v>179636</v>
      </c>
      <c r="E35" s="58">
        <v>442699</v>
      </c>
      <c r="F35" s="58">
        <v>203292</v>
      </c>
      <c r="G35" s="58">
        <v>239407</v>
      </c>
      <c r="H35" s="63">
        <v>183.1</v>
      </c>
      <c r="I35" s="59">
        <v>25908</v>
      </c>
      <c r="J35" s="63">
        <v>84.9</v>
      </c>
      <c r="K35" s="58">
        <v>1307</v>
      </c>
    </row>
    <row r="36" spans="1:11" ht="12" customHeight="1" x14ac:dyDescent="0.15">
      <c r="A36" s="14" t="s">
        <v>537</v>
      </c>
      <c r="B36" s="21"/>
      <c r="C36" s="94">
        <v>406.36</v>
      </c>
      <c r="D36" s="58">
        <v>184815</v>
      </c>
      <c r="E36" s="58">
        <v>451738</v>
      </c>
      <c r="F36" s="58">
        <v>207231</v>
      </c>
      <c r="G36" s="58">
        <v>244507</v>
      </c>
      <c r="H36" s="63">
        <v>186.8</v>
      </c>
      <c r="I36" s="59">
        <v>9039</v>
      </c>
      <c r="J36" s="63">
        <v>84.8</v>
      </c>
      <c r="K36" s="58">
        <v>1112</v>
      </c>
    </row>
    <row r="37" spans="1:11" ht="12" customHeight="1" x14ac:dyDescent="0.15">
      <c r="A37" s="14" t="s">
        <v>538</v>
      </c>
      <c r="B37" s="21"/>
      <c r="C37" s="94">
        <v>406.37</v>
      </c>
      <c r="D37" s="58">
        <v>185737</v>
      </c>
      <c r="E37" s="58">
        <v>448831</v>
      </c>
      <c r="F37" s="58">
        <v>205669</v>
      </c>
      <c r="G37" s="58">
        <v>243162</v>
      </c>
      <c r="H37" s="63">
        <v>185.6</v>
      </c>
      <c r="I37" s="59">
        <v>-2907</v>
      </c>
      <c r="J37" s="63">
        <v>84.6</v>
      </c>
      <c r="K37" s="58">
        <v>1104</v>
      </c>
    </row>
    <row r="38" spans="1:11" ht="12" customHeight="1" x14ac:dyDescent="0.15">
      <c r="A38" s="21" t="s">
        <v>539</v>
      </c>
      <c r="B38" s="152"/>
      <c r="C38" s="94">
        <v>406.4</v>
      </c>
      <c r="D38" s="58">
        <v>186758</v>
      </c>
      <c r="E38" s="58">
        <v>445822</v>
      </c>
      <c r="F38" s="58">
        <v>204087</v>
      </c>
      <c r="G38" s="58">
        <v>241735</v>
      </c>
      <c r="H38" s="63">
        <v>184.4</v>
      </c>
      <c r="I38" s="59">
        <v>-3009</v>
      </c>
      <c r="J38" s="63">
        <v>84.4</v>
      </c>
      <c r="K38" s="58">
        <v>1097</v>
      </c>
    </row>
    <row r="39" spans="1:11" ht="7.5" customHeight="1" x14ac:dyDescent="0.15">
      <c r="A39" s="21"/>
      <c r="B39" s="152"/>
      <c r="C39" s="94"/>
      <c r="D39" s="58"/>
      <c r="E39" s="58"/>
      <c r="F39" s="58"/>
      <c r="G39" s="58"/>
      <c r="H39" s="63"/>
      <c r="I39" s="59"/>
      <c r="J39" s="63"/>
      <c r="K39" s="58"/>
    </row>
    <row r="40" spans="1:11" ht="12" customHeight="1" x14ac:dyDescent="0.15">
      <c r="A40" s="21" t="s">
        <v>540</v>
      </c>
      <c r="B40" s="152"/>
      <c r="C40" s="94">
        <v>406.4</v>
      </c>
      <c r="D40" s="58">
        <v>188460</v>
      </c>
      <c r="E40" s="58">
        <v>444117</v>
      </c>
      <c r="F40" s="58">
        <v>203435</v>
      </c>
      <c r="G40" s="58">
        <v>240682</v>
      </c>
      <c r="H40" s="63">
        <v>183.7</v>
      </c>
      <c r="I40" s="59">
        <v>-1705</v>
      </c>
      <c r="J40" s="63">
        <v>84.5</v>
      </c>
      <c r="K40" s="58">
        <v>1093</v>
      </c>
    </row>
    <row r="41" spans="1:11" ht="12" customHeight="1" x14ac:dyDescent="0.15">
      <c r="A41" s="21" t="s">
        <v>566</v>
      </c>
      <c r="B41" s="93"/>
      <c r="C41" s="118">
        <v>406.43</v>
      </c>
      <c r="D41" s="47">
        <v>187685</v>
      </c>
      <c r="E41" s="47">
        <v>443766</v>
      </c>
      <c r="F41" s="47">
        <v>203574</v>
      </c>
      <c r="G41" s="47">
        <v>240192</v>
      </c>
      <c r="H41" s="63">
        <v>183.5</v>
      </c>
      <c r="I41" s="59">
        <v>-351</v>
      </c>
      <c r="J41" s="63">
        <v>84.8</v>
      </c>
      <c r="K41" s="58">
        <v>1092</v>
      </c>
    </row>
    <row r="42" spans="1:11" ht="12" customHeight="1" x14ac:dyDescent="0.15">
      <c r="A42" s="21" t="s">
        <v>541</v>
      </c>
      <c r="B42" s="93"/>
      <c r="C42" s="118">
        <v>406.46</v>
      </c>
      <c r="D42" s="47">
        <v>188788</v>
      </c>
      <c r="E42" s="47">
        <v>441199</v>
      </c>
      <c r="F42" s="47">
        <v>202321</v>
      </c>
      <c r="G42" s="47">
        <v>238878</v>
      </c>
      <c r="H42" s="63">
        <v>182.5</v>
      </c>
      <c r="I42" s="59">
        <v>-2567</v>
      </c>
      <c r="J42" s="63">
        <v>84.7</v>
      </c>
      <c r="K42" s="58">
        <v>1085</v>
      </c>
    </row>
    <row r="43" spans="1:11" ht="12" customHeight="1" x14ac:dyDescent="0.15">
      <c r="A43" s="21" t="s">
        <v>542</v>
      </c>
      <c r="B43" s="93"/>
      <c r="C43" s="118">
        <v>406.46</v>
      </c>
      <c r="D43" s="47">
        <v>189684</v>
      </c>
      <c r="E43" s="47">
        <v>439016</v>
      </c>
      <c r="F43" s="47">
        <v>201441</v>
      </c>
      <c r="G43" s="47">
        <v>237575</v>
      </c>
      <c r="H43" s="63">
        <v>181.6</v>
      </c>
      <c r="I43" s="59">
        <v>-2183</v>
      </c>
      <c r="J43" s="63">
        <v>84.8</v>
      </c>
      <c r="K43" s="58">
        <v>1080</v>
      </c>
    </row>
    <row r="44" spans="1:11" ht="12" customHeight="1" x14ac:dyDescent="0.15">
      <c r="A44" s="21" t="s">
        <v>139</v>
      </c>
      <c r="B44" s="93"/>
      <c r="C44" s="118">
        <v>406.47</v>
      </c>
      <c r="D44" s="47">
        <v>190499</v>
      </c>
      <c r="E44" s="47">
        <v>436029</v>
      </c>
      <c r="F44" s="47">
        <v>200048</v>
      </c>
      <c r="G44" s="47">
        <v>235981</v>
      </c>
      <c r="H44" s="63">
        <v>180.3</v>
      </c>
      <c r="I44" s="59">
        <v>-2987</v>
      </c>
      <c r="J44" s="63">
        <v>84.8</v>
      </c>
      <c r="K44" s="58">
        <v>1073</v>
      </c>
    </row>
    <row r="45" spans="1:11" ht="7.5" customHeight="1" x14ac:dyDescent="0.15">
      <c r="A45" s="21"/>
      <c r="B45" s="93"/>
      <c r="C45" s="118"/>
      <c r="D45" s="47"/>
      <c r="E45" s="47"/>
      <c r="F45" s="47"/>
      <c r="G45" s="47"/>
      <c r="H45" s="63"/>
      <c r="I45" s="59"/>
      <c r="J45" s="63"/>
      <c r="K45" s="58"/>
    </row>
    <row r="46" spans="1:11" ht="12" customHeight="1" x14ac:dyDescent="0.15">
      <c r="A46" s="21" t="s">
        <v>140</v>
      </c>
      <c r="B46" s="93"/>
      <c r="C46" s="118">
        <v>405.81</v>
      </c>
      <c r="D46" s="47">
        <v>191625</v>
      </c>
      <c r="E46" s="47">
        <v>433514</v>
      </c>
      <c r="F46" s="47">
        <v>199028</v>
      </c>
      <c r="G46" s="47">
        <v>234486</v>
      </c>
      <c r="H46" s="63">
        <v>179.3</v>
      </c>
      <c r="I46" s="59">
        <v>-2515</v>
      </c>
      <c r="J46" s="63">
        <v>84.9</v>
      </c>
      <c r="K46" s="58">
        <v>1068</v>
      </c>
    </row>
    <row r="47" spans="1:11" ht="12" customHeight="1" x14ac:dyDescent="0.15">
      <c r="A47" s="21" t="s">
        <v>567</v>
      </c>
      <c r="B47" s="183"/>
      <c r="C47" s="118">
        <v>405.86</v>
      </c>
      <c r="D47" s="47">
        <v>189419</v>
      </c>
      <c r="E47" s="47">
        <v>429508</v>
      </c>
      <c r="F47" s="47">
        <v>198716</v>
      </c>
      <c r="G47" s="47">
        <v>230792</v>
      </c>
      <c r="H47" s="63">
        <v>177.6</v>
      </c>
      <c r="I47" s="59">
        <v>-4006</v>
      </c>
      <c r="J47" s="63">
        <v>86.1</v>
      </c>
      <c r="K47" s="58">
        <v>1058</v>
      </c>
    </row>
    <row r="48" spans="1:11" ht="12" customHeight="1" x14ac:dyDescent="0.15">
      <c r="A48" s="21" t="s">
        <v>142</v>
      </c>
      <c r="B48" s="206"/>
      <c r="C48" s="235">
        <v>405.86</v>
      </c>
      <c r="D48" s="77">
        <v>190244</v>
      </c>
      <c r="E48" s="77">
        <v>426578</v>
      </c>
      <c r="F48" s="77">
        <v>197700</v>
      </c>
      <c r="G48" s="77">
        <v>228878</v>
      </c>
      <c r="H48" s="236">
        <v>176.4</v>
      </c>
      <c r="I48" s="237">
        <v>-2930</v>
      </c>
      <c r="J48" s="236">
        <v>86.4</v>
      </c>
      <c r="K48" s="237">
        <v>1051</v>
      </c>
    </row>
    <row r="49" spans="1:11" ht="12" customHeight="1" x14ac:dyDescent="0.15">
      <c r="A49" s="21" t="s">
        <v>175</v>
      </c>
      <c r="B49" s="248"/>
      <c r="C49" s="235">
        <v>405.86</v>
      </c>
      <c r="D49" s="77">
        <v>188822</v>
      </c>
      <c r="E49" s="77">
        <v>421612</v>
      </c>
      <c r="F49" s="77">
        <v>194869</v>
      </c>
      <c r="G49" s="77">
        <v>226743</v>
      </c>
      <c r="H49" s="236">
        <v>174.4</v>
      </c>
      <c r="I49" s="237">
        <v>-4966</v>
      </c>
      <c r="J49" s="236">
        <v>85.9</v>
      </c>
      <c r="K49" s="237">
        <v>1039</v>
      </c>
    </row>
    <row r="50" spans="1:11" ht="12" customHeight="1" x14ac:dyDescent="0.15">
      <c r="A50" s="21" t="s">
        <v>144</v>
      </c>
      <c r="B50" s="354"/>
      <c r="C50" s="235">
        <v>405.86</v>
      </c>
      <c r="D50" s="47">
        <v>187655</v>
      </c>
      <c r="E50" s="47">
        <v>416419</v>
      </c>
      <c r="F50" s="47">
        <v>192062</v>
      </c>
      <c r="G50" s="47">
        <v>224357</v>
      </c>
      <c r="H50" s="236">
        <f>ROUND(E50/'5 人口の推移（Ⅱ）'!$E$27*100,1)</f>
        <v>172.2</v>
      </c>
      <c r="I50" s="237">
        <f>E50-E49</f>
        <v>-5193</v>
      </c>
      <c r="J50" s="63">
        <f>ROUND(F50/G50*100,1)</f>
        <v>85.6</v>
      </c>
      <c r="K50" s="58">
        <f>ROUND(E50/C50,0)</f>
        <v>1026</v>
      </c>
    </row>
    <row r="51" spans="1:11" ht="12" customHeight="1" x14ac:dyDescent="0.15">
      <c r="B51" s="357"/>
    </row>
    <row r="52" spans="1:11" ht="12" customHeight="1" x14ac:dyDescent="0.15">
      <c r="A52" s="221" t="s">
        <v>1086</v>
      </c>
      <c r="B52" s="355"/>
      <c r="C52" s="235">
        <v>405.86</v>
      </c>
      <c r="D52" s="47">
        <v>186840</v>
      </c>
      <c r="E52" s="47">
        <v>411421</v>
      </c>
      <c r="F52" s="47">
        <v>189356</v>
      </c>
      <c r="G52" s="47">
        <v>222065</v>
      </c>
      <c r="H52" s="236">
        <f>ROUND(E52/'5 人口の推移（Ⅱ）'!$E$27*100,1)</f>
        <v>170.1</v>
      </c>
      <c r="I52" s="237">
        <f>E52-E50</f>
        <v>-4998</v>
      </c>
      <c r="J52" s="63">
        <f>ROUND(F52/G52*100,1)</f>
        <v>85.3</v>
      </c>
      <c r="K52" s="58">
        <f>ROUND(E52/C52,0)</f>
        <v>1014</v>
      </c>
    </row>
    <row r="53" spans="1:11" ht="12" customHeight="1" x14ac:dyDescent="0.15">
      <c r="A53" s="221" t="s">
        <v>1160</v>
      </c>
      <c r="B53" s="355"/>
      <c r="C53" s="235">
        <v>405.86</v>
      </c>
      <c r="D53" s="415" t="s">
        <v>1186</v>
      </c>
      <c r="E53" s="415" t="s">
        <v>1187</v>
      </c>
      <c r="F53" s="415" t="s">
        <v>1188</v>
      </c>
      <c r="G53" s="415" t="s">
        <v>1189</v>
      </c>
      <c r="H53" s="416" t="s">
        <v>1190</v>
      </c>
      <c r="I53" s="237" t="s">
        <v>1193</v>
      </c>
      <c r="J53" s="416" t="s">
        <v>1191</v>
      </c>
      <c r="K53" s="237" t="s">
        <v>1192</v>
      </c>
    </row>
    <row r="54" spans="1:11" ht="12" customHeight="1" x14ac:dyDescent="0.15">
      <c r="A54" s="221" t="s">
        <v>160</v>
      </c>
      <c r="B54" s="355"/>
      <c r="C54" s="235">
        <v>405.86</v>
      </c>
      <c r="D54" s="77">
        <v>186728</v>
      </c>
      <c r="E54" s="77">
        <v>403950</v>
      </c>
      <c r="F54" s="77">
        <v>186069</v>
      </c>
      <c r="G54" s="77">
        <v>217881</v>
      </c>
      <c r="H54" s="236">
        <v>167.1</v>
      </c>
      <c r="I54" s="237">
        <v>-5168</v>
      </c>
      <c r="J54" s="236">
        <v>85.4</v>
      </c>
      <c r="K54" s="394">
        <v>995</v>
      </c>
    </row>
    <row r="55" spans="1:11" ht="12" customHeight="1" x14ac:dyDescent="0.15">
      <c r="A55" s="21"/>
      <c r="B55" s="355"/>
      <c r="C55" s="235"/>
      <c r="D55" s="47"/>
      <c r="E55" s="47"/>
      <c r="F55" s="47"/>
      <c r="G55" s="47"/>
      <c r="H55" s="236"/>
      <c r="I55" s="237"/>
      <c r="J55" s="63"/>
      <c r="K55" s="58"/>
    </row>
    <row r="56" spans="1:11" ht="12" customHeight="1" x14ac:dyDescent="0.15">
      <c r="A56" s="21"/>
      <c r="B56" s="355"/>
      <c r="C56" s="235"/>
      <c r="D56" s="47"/>
      <c r="E56" s="47"/>
      <c r="F56" s="47"/>
      <c r="G56" s="47"/>
      <c r="H56" s="236"/>
      <c r="I56" s="237"/>
      <c r="J56" s="63"/>
      <c r="K56" s="58"/>
    </row>
    <row r="57" spans="1:11" ht="12" customHeight="1" x14ac:dyDescent="0.15">
      <c r="A57" s="21"/>
      <c r="B57" s="355"/>
      <c r="C57" s="235"/>
      <c r="D57" s="47"/>
      <c r="E57" s="47"/>
      <c r="F57" s="47"/>
      <c r="G57" s="47"/>
      <c r="H57" s="236"/>
      <c r="I57" s="237"/>
      <c r="J57" s="63"/>
      <c r="K57" s="58"/>
    </row>
    <row r="58" spans="1:11" ht="12" customHeight="1" x14ac:dyDescent="0.15">
      <c r="A58" s="21"/>
      <c r="B58" s="355"/>
      <c r="C58" s="235"/>
      <c r="D58" s="47"/>
      <c r="E58" s="47"/>
      <c r="F58" s="47"/>
      <c r="G58" s="47"/>
      <c r="H58" s="236"/>
      <c r="I58" s="237"/>
      <c r="J58" s="63"/>
      <c r="K58" s="58"/>
    </row>
    <row r="59" spans="1:11" ht="12" customHeight="1" x14ac:dyDescent="0.15">
      <c r="A59" s="21"/>
      <c r="B59" s="355"/>
      <c r="C59" s="235"/>
      <c r="D59" s="47"/>
      <c r="E59" s="47"/>
      <c r="F59" s="47"/>
      <c r="G59" s="47"/>
      <c r="H59" s="236"/>
      <c r="I59" s="237"/>
      <c r="J59" s="63"/>
      <c r="K59" s="58"/>
    </row>
    <row r="60" spans="1:11" ht="12" customHeight="1" x14ac:dyDescent="0.15">
      <c r="A60" s="21"/>
      <c r="B60" s="355"/>
      <c r="C60" s="235"/>
      <c r="D60" s="47"/>
      <c r="E60" s="47"/>
      <c r="F60" s="47"/>
      <c r="G60" s="47"/>
      <c r="H60" s="236"/>
      <c r="I60" s="237"/>
      <c r="J60" s="63"/>
      <c r="K60" s="58"/>
    </row>
    <row r="61" spans="1:11" ht="12" customHeight="1" x14ac:dyDescent="0.15">
      <c r="A61" s="21"/>
      <c r="B61" s="355"/>
      <c r="C61" s="235"/>
      <c r="D61" s="47"/>
      <c r="E61" s="47"/>
      <c r="F61" s="47"/>
      <c r="G61" s="47"/>
      <c r="H61" s="236"/>
      <c r="I61" s="237"/>
      <c r="J61" s="63"/>
      <c r="K61" s="58"/>
    </row>
    <row r="62" spans="1:11" ht="12" customHeight="1" x14ac:dyDescent="0.15">
      <c r="A62" s="21"/>
      <c r="B62" s="355"/>
      <c r="C62" s="235"/>
      <c r="D62" s="47"/>
      <c r="E62" s="47"/>
      <c r="F62" s="47"/>
      <c r="G62" s="47"/>
      <c r="H62" s="236"/>
      <c r="I62" s="237"/>
      <c r="J62" s="63"/>
      <c r="K62" s="58"/>
    </row>
    <row r="63" spans="1:11" ht="12" customHeight="1" x14ac:dyDescent="0.15">
      <c r="A63" s="21"/>
      <c r="B63" s="355"/>
      <c r="C63" s="235"/>
      <c r="D63" s="47"/>
      <c r="E63" s="47"/>
      <c r="F63" s="47"/>
      <c r="G63" s="47"/>
      <c r="H63" s="236"/>
      <c r="I63" s="237"/>
      <c r="J63" s="63"/>
      <c r="K63" s="58"/>
    </row>
    <row r="64" spans="1:11" ht="12" customHeight="1" thickBot="1" x14ac:dyDescent="0.2">
      <c r="A64" s="21"/>
      <c r="B64" s="153"/>
      <c r="C64" s="235"/>
      <c r="D64" s="47"/>
      <c r="E64" s="47"/>
      <c r="F64" s="47"/>
      <c r="G64" s="47"/>
      <c r="H64" s="236"/>
      <c r="I64" s="237"/>
      <c r="J64" s="63"/>
      <c r="K64" s="58"/>
    </row>
    <row r="65" spans="1:11" ht="10.5" customHeight="1" x14ac:dyDescent="0.15">
      <c r="A65" s="407" t="s">
        <v>1185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</row>
    <row r="66" spans="1:11" ht="10.5" customHeight="1" x14ac:dyDescent="0.15">
      <c r="A66" s="20" t="s">
        <v>1156</v>
      </c>
      <c r="B66" s="20"/>
      <c r="D66" s="20"/>
      <c r="E66" s="20"/>
      <c r="F66" s="20"/>
      <c r="G66" s="20"/>
      <c r="H66" s="20"/>
      <c r="I66" s="20"/>
      <c r="J66" s="20"/>
      <c r="K66" s="20"/>
    </row>
    <row r="67" spans="1:11" ht="10.5" customHeight="1" x14ac:dyDescent="0.15">
      <c r="A67" s="182" t="s">
        <v>1157</v>
      </c>
      <c r="B67" s="20"/>
      <c r="D67" s="20"/>
      <c r="E67" s="20"/>
      <c r="F67" s="20"/>
      <c r="G67" s="20"/>
      <c r="H67" s="20"/>
      <c r="I67" s="20"/>
      <c r="J67" s="20"/>
      <c r="K67" s="20"/>
    </row>
    <row r="68" spans="1:11" ht="10.5" customHeight="1" x14ac:dyDescent="0.15">
      <c r="A68" s="2" t="s">
        <v>1158</v>
      </c>
    </row>
    <row r="69" spans="1:11" ht="10.5" customHeight="1" x14ac:dyDescent="0.15">
      <c r="A69" s="2" t="s">
        <v>1159</v>
      </c>
    </row>
  </sheetData>
  <mergeCells count="5">
    <mergeCell ref="D3:D5"/>
    <mergeCell ref="B3:C5"/>
    <mergeCell ref="E3:G4"/>
    <mergeCell ref="A1:K1"/>
    <mergeCell ref="A3:A5"/>
  </mergeCells>
  <phoneticPr fontId="2"/>
  <pageMargins left="0.59055118110236227" right="0.59055118110236227" top="0.59055118110236227" bottom="0.39370078740157483" header="0.51181102362204722" footer="0.51181102362204722"/>
  <pageSetup paperSize="9" scale="98" orientation="portrait" r:id="rId1"/>
  <headerFooter alignWithMargins="0"/>
  <ignoredErrors>
    <ignoredError sqref="H50:K50 H52:K5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75"/>
  <sheetViews>
    <sheetView showGridLines="0" zoomScale="160" zoomScaleNormal="160" workbookViewId="0">
      <selection activeCell="C39" sqref="C39"/>
    </sheetView>
  </sheetViews>
  <sheetFormatPr defaultRowHeight="13.5" x14ac:dyDescent="0.1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13" ht="17.25" x14ac:dyDescent="0.15">
      <c r="A1" s="441" t="s">
        <v>642</v>
      </c>
      <c r="B1" s="441"/>
      <c r="C1" s="441"/>
      <c r="D1" s="441"/>
      <c r="E1" s="441"/>
      <c r="F1" s="441"/>
      <c r="G1" s="441"/>
      <c r="H1" s="441"/>
      <c r="I1" s="441"/>
    </row>
    <row r="2" spans="1:13" ht="11.25" customHeight="1" x14ac:dyDescent="0.15">
      <c r="A2" s="85"/>
      <c r="B2" s="85"/>
      <c r="C2" s="85"/>
      <c r="D2" s="85"/>
      <c r="E2" s="85"/>
      <c r="F2" s="85"/>
      <c r="G2" s="85"/>
      <c r="H2" s="85"/>
      <c r="I2" s="85"/>
    </row>
    <row r="3" spans="1:13" ht="11.25" customHeight="1" x14ac:dyDescent="0.15">
      <c r="A3" s="263" t="s">
        <v>1162</v>
      </c>
    </row>
    <row r="4" spans="1:13" ht="14.25" customHeight="1" thickBot="1" x14ac:dyDescent="0.2">
      <c r="B4" s="38"/>
      <c r="C4" s="38"/>
      <c r="D4" s="38"/>
      <c r="E4" s="41"/>
      <c r="F4" s="41"/>
      <c r="G4" s="39"/>
      <c r="H4" s="39"/>
      <c r="I4" s="57" t="s">
        <v>390</v>
      </c>
    </row>
    <row r="5" spans="1:13" ht="18" customHeight="1" x14ac:dyDescent="0.15">
      <c r="A5" s="442" t="s">
        <v>1056</v>
      </c>
      <c r="B5" s="478" t="s">
        <v>255</v>
      </c>
      <c r="C5" s="479"/>
      <c r="D5" s="480"/>
      <c r="E5" s="481" t="s">
        <v>417</v>
      </c>
      <c r="F5" s="482"/>
      <c r="G5" s="479" t="s">
        <v>255</v>
      </c>
      <c r="H5" s="479"/>
      <c r="I5" s="479"/>
      <c r="J5" s="25"/>
    </row>
    <row r="6" spans="1:13" ht="18" customHeight="1" x14ac:dyDescent="0.15">
      <c r="A6" s="477"/>
      <c r="B6" s="7" t="s">
        <v>256</v>
      </c>
      <c r="C6" s="7" t="s">
        <v>120</v>
      </c>
      <c r="D6" s="7" t="s">
        <v>121</v>
      </c>
      <c r="E6" s="483"/>
      <c r="F6" s="484"/>
      <c r="G6" s="7" t="s">
        <v>256</v>
      </c>
      <c r="H6" s="7" t="s">
        <v>120</v>
      </c>
      <c r="I6" s="9" t="s">
        <v>121</v>
      </c>
      <c r="J6" s="37"/>
    </row>
    <row r="7" spans="1:13" ht="4.5" customHeight="1" x14ac:dyDescent="0.15">
      <c r="A7" s="10"/>
      <c r="B7" s="11"/>
      <c r="C7" s="189"/>
      <c r="D7" s="31"/>
      <c r="E7" s="475"/>
      <c r="F7" s="476"/>
      <c r="G7" s="11"/>
      <c r="H7" s="11"/>
      <c r="I7" s="11"/>
    </row>
    <row r="8" spans="1:13" ht="10.5" customHeight="1" x14ac:dyDescent="0.15">
      <c r="A8" s="264" t="s">
        <v>257</v>
      </c>
      <c r="B8" s="186">
        <v>403950</v>
      </c>
      <c r="C8" s="190">
        <v>186069</v>
      </c>
      <c r="D8" s="191">
        <v>217881</v>
      </c>
      <c r="E8" s="469"/>
      <c r="F8" s="465"/>
      <c r="G8" s="64"/>
      <c r="H8" s="64"/>
      <c r="I8" s="64"/>
    </row>
    <row r="9" spans="1:13" ht="4.5" customHeight="1" x14ac:dyDescent="0.15">
      <c r="A9" s="13"/>
      <c r="B9" s="185"/>
      <c r="C9" s="46"/>
      <c r="D9" s="75"/>
      <c r="E9" s="471"/>
      <c r="F9" s="463"/>
      <c r="G9" s="60"/>
      <c r="H9" s="60"/>
      <c r="I9" s="60"/>
    </row>
    <row r="10" spans="1:13" ht="10.5" customHeight="1" x14ac:dyDescent="0.15">
      <c r="A10" s="65" t="s">
        <v>434</v>
      </c>
      <c r="B10" s="186">
        <v>2555</v>
      </c>
      <c r="C10" s="190">
        <v>1304</v>
      </c>
      <c r="D10" s="191">
        <v>1251</v>
      </c>
      <c r="E10" s="464" t="s">
        <v>435</v>
      </c>
      <c r="F10" s="465"/>
      <c r="G10" s="186">
        <v>5396</v>
      </c>
      <c r="H10" s="190">
        <v>2471</v>
      </c>
      <c r="I10" s="190">
        <v>2925</v>
      </c>
      <c r="K10" s="91"/>
      <c r="L10" s="91"/>
      <c r="M10" s="91"/>
    </row>
    <row r="11" spans="1:13" ht="10.5" customHeight="1" x14ac:dyDescent="0.15">
      <c r="A11" s="65" t="s">
        <v>245</v>
      </c>
      <c r="B11" s="186">
        <v>2476</v>
      </c>
      <c r="C11" s="190">
        <v>1271</v>
      </c>
      <c r="D11" s="191">
        <v>1205</v>
      </c>
      <c r="E11" s="464" t="s">
        <v>366</v>
      </c>
      <c r="F11" s="465"/>
      <c r="G11" s="186">
        <v>5620</v>
      </c>
      <c r="H11" s="190">
        <v>2593</v>
      </c>
      <c r="I11" s="190">
        <v>3027</v>
      </c>
      <c r="K11" s="91"/>
      <c r="L11" s="91"/>
      <c r="M11" s="91"/>
    </row>
    <row r="12" spans="1:13" ht="10.5" customHeight="1" x14ac:dyDescent="0.15">
      <c r="A12" s="65" t="s">
        <v>246</v>
      </c>
      <c r="B12" s="186">
        <v>2707</v>
      </c>
      <c r="C12" s="190">
        <v>1376</v>
      </c>
      <c r="D12" s="191">
        <v>1331</v>
      </c>
      <c r="E12" s="464" t="s">
        <v>367</v>
      </c>
      <c r="F12" s="465"/>
      <c r="G12" s="186">
        <v>5731</v>
      </c>
      <c r="H12" s="190">
        <v>2713</v>
      </c>
      <c r="I12" s="190">
        <v>3018</v>
      </c>
      <c r="K12" s="91"/>
      <c r="L12" s="91"/>
      <c r="M12" s="91"/>
    </row>
    <row r="13" spans="1:13" ht="10.5" customHeight="1" x14ac:dyDescent="0.15">
      <c r="A13" s="65" t="s">
        <v>247</v>
      </c>
      <c r="B13" s="186">
        <v>2809</v>
      </c>
      <c r="C13" s="190">
        <v>1463</v>
      </c>
      <c r="D13" s="191">
        <v>1346</v>
      </c>
      <c r="E13" s="464" t="s">
        <v>368</v>
      </c>
      <c r="F13" s="465"/>
      <c r="G13" s="186">
        <v>5705</v>
      </c>
      <c r="H13" s="190">
        <v>2647</v>
      </c>
      <c r="I13" s="190">
        <v>3058</v>
      </c>
    </row>
    <row r="14" spans="1:13" ht="10.5" customHeight="1" x14ac:dyDescent="0.15">
      <c r="A14" s="66" t="s">
        <v>248</v>
      </c>
      <c r="B14" s="187">
        <v>2902</v>
      </c>
      <c r="C14" s="192">
        <v>1482</v>
      </c>
      <c r="D14" s="193">
        <v>1420</v>
      </c>
      <c r="E14" s="466" t="s">
        <v>369</v>
      </c>
      <c r="F14" s="467"/>
      <c r="G14" s="186">
        <v>5154</v>
      </c>
      <c r="H14" s="190">
        <v>2426</v>
      </c>
      <c r="I14" s="190">
        <v>2728</v>
      </c>
    </row>
    <row r="15" spans="1:13" ht="10.5" customHeight="1" x14ac:dyDescent="0.15">
      <c r="A15" s="65" t="s">
        <v>249</v>
      </c>
      <c r="B15" s="186">
        <v>3019</v>
      </c>
      <c r="C15" s="190">
        <v>1557</v>
      </c>
      <c r="D15" s="191">
        <v>1462</v>
      </c>
      <c r="E15" s="464" t="s">
        <v>370</v>
      </c>
      <c r="F15" s="465"/>
      <c r="G15" s="188">
        <v>5768</v>
      </c>
      <c r="H15" s="194">
        <v>2729</v>
      </c>
      <c r="I15" s="194">
        <v>3039</v>
      </c>
    </row>
    <row r="16" spans="1:13" ht="10.5" customHeight="1" x14ac:dyDescent="0.15">
      <c r="A16" s="65" t="s">
        <v>250</v>
      </c>
      <c r="B16" s="186">
        <v>3093</v>
      </c>
      <c r="C16" s="190">
        <v>1580</v>
      </c>
      <c r="D16" s="191">
        <v>1513</v>
      </c>
      <c r="E16" s="464" t="s">
        <v>371</v>
      </c>
      <c r="F16" s="465"/>
      <c r="G16" s="186">
        <v>5870</v>
      </c>
      <c r="H16" s="190">
        <v>2729</v>
      </c>
      <c r="I16" s="190">
        <v>3141</v>
      </c>
    </row>
    <row r="17" spans="1:9" ht="10.5" customHeight="1" x14ac:dyDescent="0.15">
      <c r="A17" s="65" t="s">
        <v>251</v>
      </c>
      <c r="B17" s="186">
        <v>3170</v>
      </c>
      <c r="C17" s="190">
        <v>1656</v>
      </c>
      <c r="D17" s="191">
        <v>1514</v>
      </c>
      <c r="E17" s="464" t="s">
        <v>372</v>
      </c>
      <c r="F17" s="465"/>
      <c r="G17" s="186">
        <v>6208</v>
      </c>
      <c r="H17" s="190">
        <v>2898</v>
      </c>
      <c r="I17" s="190">
        <v>3310</v>
      </c>
    </row>
    <row r="18" spans="1:9" ht="10.5" customHeight="1" x14ac:dyDescent="0.15">
      <c r="A18" s="65" t="s">
        <v>252</v>
      </c>
      <c r="B18" s="186">
        <v>3117</v>
      </c>
      <c r="C18" s="190">
        <v>1602</v>
      </c>
      <c r="D18" s="191">
        <v>1515</v>
      </c>
      <c r="E18" s="464" t="s">
        <v>373</v>
      </c>
      <c r="F18" s="465"/>
      <c r="G18" s="186">
        <v>6401</v>
      </c>
      <c r="H18" s="190">
        <v>2986</v>
      </c>
      <c r="I18" s="190">
        <v>3415</v>
      </c>
    </row>
    <row r="19" spans="1:9" ht="10.5" customHeight="1" x14ac:dyDescent="0.15">
      <c r="A19" s="66" t="s">
        <v>253</v>
      </c>
      <c r="B19" s="186">
        <v>3284</v>
      </c>
      <c r="C19" s="190">
        <v>1655</v>
      </c>
      <c r="D19" s="191">
        <v>1629</v>
      </c>
      <c r="E19" s="464" t="s">
        <v>374</v>
      </c>
      <c r="F19" s="465"/>
      <c r="G19" s="186">
        <v>6848</v>
      </c>
      <c r="H19" s="190">
        <v>3256</v>
      </c>
      <c r="I19" s="190">
        <v>3592</v>
      </c>
    </row>
    <row r="20" spans="1:9" ht="10.5" customHeight="1" x14ac:dyDescent="0.15">
      <c r="A20" s="65" t="s">
        <v>317</v>
      </c>
      <c r="B20" s="188">
        <v>3226</v>
      </c>
      <c r="C20" s="194">
        <v>1663</v>
      </c>
      <c r="D20" s="195">
        <v>1563</v>
      </c>
      <c r="E20" s="472" t="s">
        <v>375</v>
      </c>
      <c r="F20" s="473"/>
      <c r="G20" s="188">
        <v>7188</v>
      </c>
      <c r="H20" s="194">
        <v>3346</v>
      </c>
      <c r="I20" s="194">
        <v>3842</v>
      </c>
    </row>
    <row r="21" spans="1:9" ht="10.5" customHeight="1" x14ac:dyDescent="0.15">
      <c r="A21" s="65" t="s">
        <v>318</v>
      </c>
      <c r="B21" s="186">
        <v>3208</v>
      </c>
      <c r="C21" s="190">
        <v>1675</v>
      </c>
      <c r="D21" s="191">
        <v>1533</v>
      </c>
      <c r="E21" s="464" t="s">
        <v>376</v>
      </c>
      <c r="F21" s="468"/>
      <c r="G21" s="186">
        <v>7361</v>
      </c>
      <c r="H21" s="190">
        <v>3417</v>
      </c>
      <c r="I21" s="190">
        <v>3944</v>
      </c>
    </row>
    <row r="22" spans="1:9" ht="10.5" customHeight="1" x14ac:dyDescent="0.15">
      <c r="A22" s="65" t="s">
        <v>319</v>
      </c>
      <c r="B22" s="186">
        <v>3375</v>
      </c>
      <c r="C22" s="190">
        <v>1669</v>
      </c>
      <c r="D22" s="191">
        <v>1706</v>
      </c>
      <c r="E22" s="464" t="s">
        <v>377</v>
      </c>
      <c r="F22" s="468"/>
      <c r="G22" s="186">
        <v>7712</v>
      </c>
      <c r="H22" s="190">
        <v>3543</v>
      </c>
      <c r="I22" s="190">
        <v>4169</v>
      </c>
    </row>
    <row r="23" spans="1:9" ht="10.5" customHeight="1" x14ac:dyDescent="0.15">
      <c r="A23" s="65" t="s">
        <v>320</v>
      </c>
      <c r="B23" s="186">
        <v>3410</v>
      </c>
      <c r="C23" s="190">
        <v>1734</v>
      </c>
      <c r="D23" s="191">
        <v>1676</v>
      </c>
      <c r="E23" s="464" t="s">
        <v>378</v>
      </c>
      <c r="F23" s="465"/>
      <c r="G23" s="186">
        <v>7017</v>
      </c>
      <c r="H23" s="190">
        <v>3209</v>
      </c>
      <c r="I23" s="190">
        <v>3808</v>
      </c>
    </row>
    <row r="24" spans="1:9" ht="10.5" customHeight="1" x14ac:dyDescent="0.15">
      <c r="A24" s="66" t="s">
        <v>321</v>
      </c>
      <c r="B24" s="187">
        <v>3347</v>
      </c>
      <c r="C24" s="192">
        <v>1726</v>
      </c>
      <c r="D24" s="193">
        <v>1621</v>
      </c>
      <c r="E24" s="466" t="s">
        <v>379</v>
      </c>
      <c r="F24" s="467"/>
      <c r="G24" s="187">
        <v>6415</v>
      </c>
      <c r="H24" s="192">
        <v>2851</v>
      </c>
      <c r="I24" s="192">
        <v>3564</v>
      </c>
    </row>
    <row r="25" spans="1:9" ht="10.5" customHeight="1" x14ac:dyDescent="0.15">
      <c r="A25" s="65" t="s">
        <v>322</v>
      </c>
      <c r="B25" s="186">
        <v>3413</v>
      </c>
      <c r="C25" s="190">
        <v>1770</v>
      </c>
      <c r="D25" s="191">
        <v>1643</v>
      </c>
      <c r="E25" s="464" t="s">
        <v>380</v>
      </c>
      <c r="F25" s="465"/>
      <c r="G25" s="186">
        <v>3936</v>
      </c>
      <c r="H25" s="190">
        <v>1755</v>
      </c>
      <c r="I25" s="190">
        <v>2181</v>
      </c>
    </row>
    <row r="26" spans="1:9" ht="10.5" customHeight="1" x14ac:dyDescent="0.15">
      <c r="A26" s="65" t="s">
        <v>323</v>
      </c>
      <c r="B26" s="186">
        <v>3449</v>
      </c>
      <c r="C26" s="190">
        <v>1691</v>
      </c>
      <c r="D26" s="191">
        <v>1758</v>
      </c>
      <c r="E26" s="464" t="s">
        <v>381</v>
      </c>
      <c r="F26" s="465"/>
      <c r="G26" s="186">
        <v>3945</v>
      </c>
      <c r="H26" s="190">
        <v>1743</v>
      </c>
      <c r="I26" s="190">
        <v>2202</v>
      </c>
    </row>
    <row r="27" spans="1:9" ht="10.5" customHeight="1" x14ac:dyDescent="0.15">
      <c r="A27" s="65" t="s">
        <v>324</v>
      </c>
      <c r="B27" s="186">
        <v>3610</v>
      </c>
      <c r="C27" s="190">
        <v>1822</v>
      </c>
      <c r="D27" s="191">
        <v>1788</v>
      </c>
      <c r="E27" s="464" t="s">
        <v>382</v>
      </c>
      <c r="F27" s="465"/>
      <c r="G27" s="186">
        <v>4763</v>
      </c>
      <c r="H27" s="190">
        <v>1986</v>
      </c>
      <c r="I27" s="190">
        <v>2777</v>
      </c>
    </row>
    <row r="28" spans="1:9" ht="10.5" customHeight="1" x14ac:dyDescent="0.15">
      <c r="A28" s="65" t="s">
        <v>325</v>
      </c>
      <c r="B28" s="186">
        <v>3608</v>
      </c>
      <c r="C28" s="190">
        <v>1847</v>
      </c>
      <c r="D28" s="191">
        <v>1761</v>
      </c>
      <c r="E28" s="464" t="s">
        <v>383</v>
      </c>
      <c r="F28" s="465"/>
      <c r="G28" s="186">
        <v>4264</v>
      </c>
      <c r="H28" s="190">
        <v>1807</v>
      </c>
      <c r="I28" s="190">
        <v>2457</v>
      </c>
    </row>
    <row r="29" spans="1:9" ht="10.5" customHeight="1" x14ac:dyDescent="0.15">
      <c r="A29" s="66" t="s">
        <v>326</v>
      </c>
      <c r="B29" s="186">
        <v>3494</v>
      </c>
      <c r="C29" s="190">
        <v>1707</v>
      </c>
      <c r="D29" s="191">
        <v>1787</v>
      </c>
      <c r="E29" s="464" t="s">
        <v>384</v>
      </c>
      <c r="F29" s="465"/>
      <c r="G29" s="186">
        <v>4715</v>
      </c>
      <c r="H29" s="190">
        <v>1869</v>
      </c>
      <c r="I29" s="190">
        <v>2846</v>
      </c>
    </row>
    <row r="30" spans="1:9" ht="10.5" customHeight="1" x14ac:dyDescent="0.15">
      <c r="A30" s="65" t="s">
        <v>327</v>
      </c>
      <c r="B30" s="188">
        <v>3468</v>
      </c>
      <c r="C30" s="194">
        <v>1652</v>
      </c>
      <c r="D30" s="195">
        <v>1816</v>
      </c>
      <c r="E30" s="472" t="s">
        <v>385</v>
      </c>
      <c r="F30" s="474"/>
      <c r="G30" s="188">
        <v>4613</v>
      </c>
      <c r="H30" s="194">
        <v>1823</v>
      </c>
      <c r="I30" s="194">
        <v>2790</v>
      </c>
    </row>
    <row r="31" spans="1:9" ht="10.5" customHeight="1" x14ac:dyDescent="0.15">
      <c r="A31" s="65" t="s">
        <v>328</v>
      </c>
      <c r="B31" s="186">
        <v>3554</v>
      </c>
      <c r="C31" s="190">
        <v>1733</v>
      </c>
      <c r="D31" s="191">
        <v>1821</v>
      </c>
      <c r="E31" s="464" t="s">
        <v>386</v>
      </c>
      <c r="F31" s="465"/>
      <c r="G31" s="186">
        <v>4137</v>
      </c>
      <c r="H31" s="190">
        <v>1560</v>
      </c>
      <c r="I31" s="190">
        <v>2577</v>
      </c>
    </row>
    <row r="32" spans="1:9" ht="10.5" customHeight="1" x14ac:dyDescent="0.15">
      <c r="A32" s="65" t="s">
        <v>329</v>
      </c>
      <c r="B32" s="186">
        <v>3386</v>
      </c>
      <c r="C32" s="190">
        <v>1661</v>
      </c>
      <c r="D32" s="191">
        <v>1725</v>
      </c>
      <c r="E32" s="464" t="s">
        <v>387</v>
      </c>
      <c r="F32" s="465"/>
      <c r="G32" s="186">
        <v>3776</v>
      </c>
      <c r="H32" s="190">
        <v>1475</v>
      </c>
      <c r="I32" s="190">
        <v>2301</v>
      </c>
    </row>
    <row r="33" spans="1:9" ht="10.5" customHeight="1" x14ac:dyDescent="0.15">
      <c r="A33" s="65" t="s">
        <v>330</v>
      </c>
      <c r="B33" s="186">
        <v>3341</v>
      </c>
      <c r="C33" s="190">
        <v>1594</v>
      </c>
      <c r="D33" s="191">
        <v>1747</v>
      </c>
      <c r="E33" s="464" t="s">
        <v>388</v>
      </c>
      <c r="F33" s="465"/>
      <c r="G33" s="186">
        <v>3737</v>
      </c>
      <c r="H33" s="190">
        <v>1394</v>
      </c>
      <c r="I33" s="190">
        <v>2343</v>
      </c>
    </row>
    <row r="34" spans="1:9" ht="10.5" customHeight="1" x14ac:dyDescent="0.15">
      <c r="A34" s="66" t="s">
        <v>331</v>
      </c>
      <c r="B34" s="187">
        <v>3106</v>
      </c>
      <c r="C34" s="192">
        <v>1518</v>
      </c>
      <c r="D34" s="193">
        <v>1588</v>
      </c>
      <c r="E34" s="466" t="s">
        <v>389</v>
      </c>
      <c r="F34" s="467"/>
      <c r="G34" s="187">
        <v>3616</v>
      </c>
      <c r="H34" s="192">
        <v>1339</v>
      </c>
      <c r="I34" s="192">
        <v>2277</v>
      </c>
    </row>
    <row r="35" spans="1:9" ht="10.5" customHeight="1" x14ac:dyDescent="0.15">
      <c r="A35" s="65" t="s">
        <v>332</v>
      </c>
      <c r="B35" s="186">
        <v>3056</v>
      </c>
      <c r="C35" s="190">
        <v>1431</v>
      </c>
      <c r="D35" s="191">
        <v>1625</v>
      </c>
      <c r="E35" s="461" t="s">
        <v>244</v>
      </c>
      <c r="F35" s="443"/>
      <c r="G35" s="186">
        <v>25016</v>
      </c>
      <c r="H35" s="190">
        <v>7264</v>
      </c>
      <c r="I35" s="190">
        <v>17752</v>
      </c>
    </row>
    <row r="36" spans="1:9" ht="10.5" customHeight="1" x14ac:dyDescent="0.15">
      <c r="A36" s="65" t="s">
        <v>333</v>
      </c>
      <c r="B36" s="186">
        <v>3088</v>
      </c>
      <c r="C36" s="190">
        <v>1456</v>
      </c>
      <c r="D36" s="191">
        <v>1632</v>
      </c>
      <c r="E36" s="461" t="s">
        <v>258</v>
      </c>
      <c r="F36" s="443"/>
      <c r="G36" s="186">
        <v>6208</v>
      </c>
      <c r="H36" s="190">
        <v>3728</v>
      </c>
      <c r="I36" s="190">
        <v>2480</v>
      </c>
    </row>
    <row r="37" spans="1:9" ht="10.5" customHeight="1" x14ac:dyDescent="0.15">
      <c r="A37" s="65" t="s">
        <v>334</v>
      </c>
      <c r="B37" s="186">
        <v>3174</v>
      </c>
      <c r="C37" s="190">
        <v>1476</v>
      </c>
      <c r="D37" s="191">
        <v>1698</v>
      </c>
      <c r="E37" s="462"/>
      <c r="F37" s="463"/>
      <c r="G37" s="60"/>
      <c r="H37" s="73"/>
      <c r="I37" s="73"/>
    </row>
    <row r="38" spans="1:9" ht="10.5" customHeight="1" x14ac:dyDescent="0.15">
      <c r="A38" s="65" t="s">
        <v>335</v>
      </c>
      <c r="B38" s="186">
        <v>3144</v>
      </c>
      <c r="C38" s="190">
        <v>1520</v>
      </c>
      <c r="D38" s="191">
        <v>1624</v>
      </c>
      <c r="E38" s="93"/>
      <c r="F38" s="13"/>
    </row>
    <row r="39" spans="1:9" ht="10.5" customHeight="1" x14ac:dyDescent="0.15">
      <c r="A39" s="66" t="s">
        <v>336</v>
      </c>
      <c r="B39" s="186">
        <v>3272</v>
      </c>
      <c r="C39" s="190">
        <v>1586</v>
      </c>
      <c r="D39" s="191">
        <v>1686</v>
      </c>
      <c r="E39" s="93" t="s">
        <v>259</v>
      </c>
      <c r="F39" s="13"/>
      <c r="G39" s="60"/>
      <c r="H39" s="73"/>
      <c r="I39" s="73"/>
    </row>
    <row r="40" spans="1:9" ht="10.5" customHeight="1" x14ac:dyDescent="0.15">
      <c r="A40" s="65" t="s">
        <v>337</v>
      </c>
      <c r="B40" s="188">
        <v>3274</v>
      </c>
      <c r="C40" s="194">
        <v>1602</v>
      </c>
      <c r="D40" s="195">
        <v>1672</v>
      </c>
      <c r="E40" s="24" t="s">
        <v>12</v>
      </c>
      <c r="F40" s="13"/>
      <c r="G40" s="64">
        <f>SUM(B10+B11+B12+B13+B14)</f>
        <v>13449</v>
      </c>
      <c r="H40" s="64">
        <f>SUM(C10+C11+C12+C13+C14)</f>
        <v>6896</v>
      </c>
      <c r="I40" s="64">
        <f>SUM(D10+D11+D12+D13+D14)</f>
        <v>6553</v>
      </c>
    </row>
    <row r="41" spans="1:9" ht="10.5" customHeight="1" x14ac:dyDescent="0.15">
      <c r="A41" s="65" t="s">
        <v>338</v>
      </c>
      <c r="B41" s="186">
        <v>3329</v>
      </c>
      <c r="C41" s="190">
        <v>1650</v>
      </c>
      <c r="D41" s="191">
        <v>1679</v>
      </c>
      <c r="E41" s="24" t="s">
        <v>13</v>
      </c>
      <c r="F41" s="13"/>
      <c r="G41" s="64">
        <f>SUM(B15+B16+B17+B18+B19)</f>
        <v>15683</v>
      </c>
      <c r="H41" s="64">
        <f>SUM(C15+C16+C17+C18+C19)</f>
        <v>8050</v>
      </c>
      <c r="I41" s="64">
        <f>SUM(D15+D16+D17+D18+D19)</f>
        <v>7633</v>
      </c>
    </row>
    <row r="42" spans="1:9" ht="10.5" customHeight="1" x14ac:dyDescent="0.15">
      <c r="A42" s="65" t="s">
        <v>339</v>
      </c>
      <c r="B42" s="186">
        <v>3494</v>
      </c>
      <c r="C42" s="190">
        <v>1691</v>
      </c>
      <c r="D42" s="191">
        <v>1803</v>
      </c>
      <c r="E42" s="24" t="s">
        <v>260</v>
      </c>
      <c r="F42" s="5"/>
      <c r="G42" s="64">
        <f>SUM(B20+B21+B22+B23+B24)</f>
        <v>16566</v>
      </c>
      <c r="H42" s="64">
        <f>SUM(C20+C21+C22+C23+C24)</f>
        <v>8467</v>
      </c>
      <c r="I42" s="64">
        <f>SUM(D20+D21+D22+D23+D24)</f>
        <v>8099</v>
      </c>
    </row>
    <row r="43" spans="1:9" ht="10.5" customHeight="1" x14ac:dyDescent="0.15">
      <c r="A43" s="65" t="s">
        <v>340</v>
      </c>
      <c r="B43" s="186">
        <v>3683</v>
      </c>
      <c r="C43" s="190">
        <v>1751</v>
      </c>
      <c r="D43" s="191">
        <v>1932</v>
      </c>
      <c r="E43" s="24" t="s">
        <v>261</v>
      </c>
      <c r="F43" s="5"/>
      <c r="G43" s="64">
        <f>SUM(B25+B26+B27+B28+B29)</f>
        <v>17574</v>
      </c>
      <c r="H43" s="64">
        <f>SUM(C25+C26+C27+C28+C29)</f>
        <v>8837</v>
      </c>
      <c r="I43" s="64">
        <f>SUM(D25+D26+D27+D28+D29)</f>
        <v>8737</v>
      </c>
    </row>
    <row r="44" spans="1:9" ht="10.5" customHeight="1" x14ac:dyDescent="0.15">
      <c r="A44" s="66" t="s">
        <v>341</v>
      </c>
      <c r="B44" s="187">
        <v>3907</v>
      </c>
      <c r="C44" s="192">
        <v>1890</v>
      </c>
      <c r="D44" s="193">
        <v>2017</v>
      </c>
      <c r="E44" s="24" t="s">
        <v>262</v>
      </c>
      <c r="F44" s="5"/>
      <c r="G44" s="64">
        <f>SUM(B30+B31+B32+B33+B34)</f>
        <v>16855</v>
      </c>
      <c r="H44" s="64">
        <f>SUM(C30+C31+C32+C33+C34)</f>
        <v>8158</v>
      </c>
      <c r="I44" s="64">
        <f>SUM(D30+D31+D32+D33+D34)</f>
        <v>8697</v>
      </c>
    </row>
    <row r="45" spans="1:9" ht="10.5" customHeight="1" x14ac:dyDescent="0.15">
      <c r="A45" s="65" t="s">
        <v>342</v>
      </c>
      <c r="B45" s="186">
        <v>3916</v>
      </c>
      <c r="C45" s="190">
        <v>1858</v>
      </c>
      <c r="D45" s="191">
        <v>2058</v>
      </c>
      <c r="E45" s="24" t="s">
        <v>263</v>
      </c>
      <c r="F45" s="5"/>
      <c r="G45" s="64">
        <f>SUM(B35+B36+B37+B38+B39)</f>
        <v>15734</v>
      </c>
      <c r="H45" s="64">
        <f>SUM(C35+C36+C37+C38+C39)</f>
        <v>7469</v>
      </c>
      <c r="I45" s="64">
        <f>SUM(D35+D36+D37+D38+D39)</f>
        <v>8265</v>
      </c>
    </row>
    <row r="46" spans="1:9" ht="10.5" customHeight="1" x14ac:dyDescent="0.15">
      <c r="A46" s="65" t="s">
        <v>343</v>
      </c>
      <c r="B46" s="186">
        <v>3974</v>
      </c>
      <c r="C46" s="190">
        <v>1899</v>
      </c>
      <c r="D46" s="191">
        <v>2075</v>
      </c>
      <c r="E46" s="24" t="s">
        <v>264</v>
      </c>
      <c r="F46" s="5"/>
      <c r="G46" s="64">
        <f>SUM(B40+B41+B42+B43+B44)</f>
        <v>17687</v>
      </c>
      <c r="H46" s="64">
        <f>SUM(C40+C41+C42+C43+C44)</f>
        <v>8584</v>
      </c>
      <c r="I46" s="64">
        <f>SUM(D40+D41+D42+D43+D44)</f>
        <v>9103</v>
      </c>
    </row>
    <row r="47" spans="1:9" ht="10.5" customHeight="1" x14ac:dyDescent="0.15">
      <c r="A47" s="65" t="s">
        <v>344</v>
      </c>
      <c r="B47" s="186">
        <v>4010</v>
      </c>
      <c r="C47" s="190">
        <v>1891</v>
      </c>
      <c r="D47" s="191">
        <v>2119</v>
      </c>
      <c r="E47" s="24" t="s">
        <v>265</v>
      </c>
      <c r="F47" s="5"/>
      <c r="G47" s="64">
        <f>SUM(B45+B46+B47+B48+B49)</f>
        <v>20433</v>
      </c>
      <c r="H47" s="64">
        <f>SUM(C45+C46+C47+C48+C49)</f>
        <v>9742</v>
      </c>
      <c r="I47" s="64">
        <f>SUM(D45+D46+D47+D48+D49)</f>
        <v>10691</v>
      </c>
    </row>
    <row r="48" spans="1:9" ht="10.5" customHeight="1" x14ac:dyDescent="0.15">
      <c r="A48" s="65" t="s">
        <v>345</v>
      </c>
      <c r="B48" s="186">
        <v>4226</v>
      </c>
      <c r="C48" s="190">
        <v>2027</v>
      </c>
      <c r="D48" s="191">
        <v>2199</v>
      </c>
      <c r="E48" s="24" t="s">
        <v>266</v>
      </c>
      <c r="F48" s="5"/>
      <c r="G48" s="64">
        <f>SUM(B50+B51+B52+B53+B54)</f>
        <v>22590</v>
      </c>
      <c r="H48" s="64">
        <f>SUM(C50+C51+C52+C53+C54)</f>
        <v>10705</v>
      </c>
      <c r="I48" s="64">
        <f>SUM(D50+D51+D52+D53+D54)</f>
        <v>11885</v>
      </c>
    </row>
    <row r="49" spans="1:12" ht="10.5" customHeight="1" x14ac:dyDescent="0.15">
      <c r="A49" s="66" t="s">
        <v>346</v>
      </c>
      <c r="B49" s="186">
        <v>4307</v>
      </c>
      <c r="C49" s="190">
        <v>2067</v>
      </c>
      <c r="D49" s="191">
        <v>2240</v>
      </c>
      <c r="E49" s="24" t="s">
        <v>267</v>
      </c>
      <c r="F49" s="5"/>
      <c r="G49" s="64">
        <f>SUM(B55+B56+B57+B58+B59)</f>
        <v>27699</v>
      </c>
      <c r="H49" s="64">
        <f>SUM(C55+C56+C57+C58+C59)</f>
        <v>13106</v>
      </c>
      <c r="I49" s="64">
        <f>SUM(D55+D56+D57+D58+D59)</f>
        <v>14593</v>
      </c>
    </row>
    <row r="50" spans="1:12" ht="10.5" customHeight="1" x14ac:dyDescent="0.15">
      <c r="A50" s="65" t="s">
        <v>347</v>
      </c>
      <c r="B50" s="188">
        <v>4215</v>
      </c>
      <c r="C50" s="194">
        <v>1993</v>
      </c>
      <c r="D50" s="195">
        <v>2222</v>
      </c>
      <c r="E50" s="24" t="s">
        <v>268</v>
      </c>
      <c r="F50" s="5"/>
      <c r="G50" s="64">
        <f>SUM(B60+B61+B62+B63+B64)</f>
        <v>26689</v>
      </c>
      <c r="H50" s="64">
        <f>SUM(C60+C61+C62+C63+C64)</f>
        <v>12468</v>
      </c>
      <c r="I50" s="64">
        <f>SUM(D60+D61+D62+D63+D64)</f>
        <v>14221</v>
      </c>
    </row>
    <row r="51" spans="1:12" ht="10.5" customHeight="1" x14ac:dyDescent="0.15">
      <c r="A51" s="65" t="s">
        <v>348</v>
      </c>
      <c r="B51" s="186">
        <v>4401</v>
      </c>
      <c r="C51" s="190">
        <v>2077</v>
      </c>
      <c r="D51" s="191">
        <v>2324</v>
      </c>
      <c r="E51" s="24" t="s">
        <v>269</v>
      </c>
      <c r="F51" s="5"/>
      <c r="G51" s="64">
        <f>SUM(B65+B66+B67+B68+B69)</f>
        <v>25871</v>
      </c>
      <c r="H51" s="64">
        <f>SUM(C65+C66+C67+C68+C69)</f>
        <v>12030</v>
      </c>
      <c r="I51" s="64">
        <f>SUM(D65+D66+D67+D68+D69)</f>
        <v>13841</v>
      </c>
    </row>
    <row r="52" spans="1:12" ht="10.5" customHeight="1" x14ac:dyDescent="0.15">
      <c r="A52" s="65" t="s">
        <v>349</v>
      </c>
      <c r="B52" s="186">
        <v>4551</v>
      </c>
      <c r="C52" s="190">
        <v>2096</v>
      </c>
      <c r="D52" s="191">
        <v>2455</v>
      </c>
      <c r="E52" s="24" t="s">
        <v>270</v>
      </c>
      <c r="F52" s="5"/>
      <c r="G52" s="64">
        <f>SUM(G10+G11+G12+G13+G14)</f>
        <v>27606</v>
      </c>
      <c r="H52" s="64">
        <f>SUM(H10+H11+H12+H13+H14)</f>
        <v>12850</v>
      </c>
      <c r="I52" s="64">
        <f>SUM(I10+I11+I12+I13+I14)</f>
        <v>14756</v>
      </c>
    </row>
    <row r="53" spans="1:12" ht="10.5" customHeight="1" x14ac:dyDescent="0.15">
      <c r="A53" s="65" t="s">
        <v>350</v>
      </c>
      <c r="B53" s="186">
        <v>4620</v>
      </c>
      <c r="C53" s="190">
        <v>2227</v>
      </c>
      <c r="D53" s="191">
        <v>2393</v>
      </c>
      <c r="E53" s="24" t="s">
        <v>271</v>
      </c>
      <c r="F53" s="5"/>
      <c r="G53" s="64">
        <f>SUM(G15+G16+G17+G18+G19)</f>
        <v>31095</v>
      </c>
      <c r="H53" s="64">
        <f>SUM(H15+H16+H17+H18+H19)</f>
        <v>14598</v>
      </c>
      <c r="I53" s="64">
        <f>SUM(I15+I16+I17+I18+I19)</f>
        <v>16497</v>
      </c>
    </row>
    <row r="54" spans="1:12" ht="10.5" customHeight="1" x14ac:dyDescent="0.15">
      <c r="A54" s="66" t="s">
        <v>351</v>
      </c>
      <c r="B54" s="187">
        <v>4803</v>
      </c>
      <c r="C54" s="192">
        <v>2312</v>
      </c>
      <c r="D54" s="193">
        <v>2491</v>
      </c>
      <c r="E54" s="24" t="s">
        <v>272</v>
      </c>
      <c r="F54" s="5"/>
      <c r="G54" s="64">
        <f>SUM(G20+G21+G22+G23+G24)</f>
        <v>35693</v>
      </c>
      <c r="H54" s="64">
        <f>SUM(H20+H21+H22+H23+H24)</f>
        <v>16366</v>
      </c>
      <c r="I54" s="64">
        <f>SUM(I20+I21+I22+I23+I24)</f>
        <v>19327</v>
      </c>
    </row>
    <row r="55" spans="1:12" ht="10.5" customHeight="1" x14ac:dyDescent="0.15">
      <c r="A55" s="65" t="s">
        <v>352</v>
      </c>
      <c r="B55" s="186">
        <v>5130</v>
      </c>
      <c r="C55" s="190">
        <v>2436</v>
      </c>
      <c r="D55" s="191">
        <v>2694</v>
      </c>
      <c r="E55" s="24" t="s">
        <v>273</v>
      </c>
      <c r="F55" s="5"/>
      <c r="G55" s="64">
        <f>SUM(G25+G26+G27+G28+G29)</f>
        <v>21623</v>
      </c>
      <c r="H55" s="64">
        <f>SUM(H25+H26+H27+H28+H29)</f>
        <v>9160</v>
      </c>
      <c r="I55" s="64">
        <f>SUM(I25+I26+I27+I28+I29)</f>
        <v>12463</v>
      </c>
    </row>
    <row r="56" spans="1:12" ht="10.5" customHeight="1" x14ac:dyDescent="0.15">
      <c r="A56" s="65" t="s">
        <v>353</v>
      </c>
      <c r="B56" s="186">
        <v>5402</v>
      </c>
      <c r="C56" s="190">
        <v>2621</v>
      </c>
      <c r="D56" s="191">
        <v>2781</v>
      </c>
      <c r="E56" s="24" t="s">
        <v>274</v>
      </c>
      <c r="F56" s="5"/>
      <c r="G56" s="64">
        <f>SUM(G30+G31+G32+G33+G34)</f>
        <v>19879</v>
      </c>
      <c r="H56" s="64">
        <f>SUM(H30+H31+H32+H33+H34)</f>
        <v>7591</v>
      </c>
      <c r="I56" s="64">
        <f>SUM(I30+I31+I32+I33+I34)</f>
        <v>12288</v>
      </c>
    </row>
    <row r="57" spans="1:12" ht="10.5" customHeight="1" x14ac:dyDescent="0.15">
      <c r="A57" s="65" t="s">
        <v>354</v>
      </c>
      <c r="B57" s="186">
        <v>5662</v>
      </c>
      <c r="C57" s="190">
        <v>2613</v>
      </c>
      <c r="D57" s="191">
        <v>3049</v>
      </c>
      <c r="E57" s="24" t="s">
        <v>244</v>
      </c>
      <c r="F57" s="5"/>
      <c r="G57" s="64">
        <f>SUM(G35)</f>
        <v>25016</v>
      </c>
      <c r="H57" s="64">
        <f>SUM(H35)</f>
        <v>7264</v>
      </c>
      <c r="I57" s="64">
        <f>SUM(I35)</f>
        <v>17752</v>
      </c>
      <c r="J57" s="91"/>
      <c r="K57" s="91"/>
      <c r="L57" s="91"/>
    </row>
    <row r="58" spans="1:12" ht="10.5" customHeight="1" x14ac:dyDescent="0.15">
      <c r="A58" s="65" t="s">
        <v>355</v>
      </c>
      <c r="B58" s="186">
        <v>5773</v>
      </c>
      <c r="C58" s="190">
        <v>2703</v>
      </c>
      <c r="D58" s="191">
        <v>3070</v>
      </c>
      <c r="E58" s="93" t="s">
        <v>259</v>
      </c>
      <c r="F58" s="13"/>
      <c r="G58" s="60"/>
      <c r="H58" s="60"/>
      <c r="I58" s="60"/>
    </row>
    <row r="59" spans="1:12" ht="10.5" customHeight="1" x14ac:dyDescent="0.15">
      <c r="A59" s="66" t="s">
        <v>357</v>
      </c>
      <c r="B59" s="186">
        <v>5732</v>
      </c>
      <c r="C59" s="190">
        <v>2733</v>
      </c>
      <c r="D59" s="191">
        <v>2999</v>
      </c>
      <c r="E59" s="24" t="s">
        <v>254</v>
      </c>
      <c r="F59" s="5"/>
      <c r="G59" s="64">
        <f>SUM(G40:G42)</f>
        <v>45698</v>
      </c>
      <c r="H59" s="64">
        <f>SUM(H40:H42)</f>
        <v>23413</v>
      </c>
      <c r="I59" s="64">
        <f>SUM(I40:I42)</f>
        <v>22285</v>
      </c>
    </row>
    <row r="60" spans="1:12" ht="10.5" customHeight="1" x14ac:dyDescent="0.15">
      <c r="A60" s="65" t="s">
        <v>358</v>
      </c>
      <c r="B60" s="188">
        <v>5493</v>
      </c>
      <c r="C60" s="194">
        <v>2622</v>
      </c>
      <c r="D60" s="195">
        <v>2871</v>
      </c>
      <c r="E60" s="24" t="s">
        <v>275</v>
      </c>
      <c r="F60" s="5"/>
      <c r="G60" s="64">
        <f>SUM(G43:G52)</f>
        <v>218738</v>
      </c>
      <c r="H60" s="64">
        <f>SUM(H43:H52)</f>
        <v>103949</v>
      </c>
      <c r="I60" s="64">
        <f>SUM(I43:I52)</f>
        <v>114789</v>
      </c>
    </row>
    <row r="61" spans="1:12" ht="10.5" customHeight="1" x14ac:dyDescent="0.15">
      <c r="A61" s="65" t="s">
        <v>359</v>
      </c>
      <c r="B61" s="186">
        <v>5224</v>
      </c>
      <c r="C61" s="190">
        <v>2424</v>
      </c>
      <c r="D61" s="191">
        <v>2800</v>
      </c>
      <c r="E61" s="24" t="s">
        <v>406</v>
      </c>
      <c r="F61" s="5"/>
      <c r="G61" s="64">
        <f>SUM(G53:G57)</f>
        <v>133306</v>
      </c>
      <c r="H61" s="64">
        <f>SUM(H53:H57)</f>
        <v>54979</v>
      </c>
      <c r="I61" s="64">
        <f>SUM(I53:I57)</f>
        <v>78327</v>
      </c>
    </row>
    <row r="62" spans="1:12" ht="10.5" customHeight="1" x14ac:dyDescent="0.15">
      <c r="A62" s="65" t="s">
        <v>360</v>
      </c>
      <c r="B62" s="186">
        <v>5507</v>
      </c>
      <c r="C62" s="190">
        <v>2570</v>
      </c>
      <c r="D62" s="191">
        <v>2937</v>
      </c>
      <c r="E62" s="24" t="s">
        <v>276</v>
      </c>
      <c r="F62" s="13"/>
      <c r="G62" s="60"/>
      <c r="H62" s="60"/>
      <c r="I62" s="60"/>
    </row>
    <row r="63" spans="1:12" ht="10.5" customHeight="1" x14ac:dyDescent="0.15">
      <c r="A63" s="65" t="s">
        <v>361</v>
      </c>
      <c r="B63" s="186">
        <v>5193</v>
      </c>
      <c r="C63" s="190">
        <v>2424</v>
      </c>
      <c r="D63" s="191">
        <v>2769</v>
      </c>
      <c r="E63" s="24" t="s">
        <v>254</v>
      </c>
      <c r="F63" s="5"/>
      <c r="G63" s="69">
        <f>G59/(B8-G36)*100</f>
        <v>11.489357422650864</v>
      </c>
      <c r="H63" s="69">
        <f>H59/(C8-H36)*100</f>
        <v>12.840227924602804</v>
      </c>
      <c r="I63" s="69">
        <f>I59/(D8-I36)*100</f>
        <v>10.345820121540754</v>
      </c>
    </row>
    <row r="64" spans="1:12" ht="10.5" customHeight="1" x14ac:dyDescent="0.15">
      <c r="A64" s="66" t="s">
        <v>362</v>
      </c>
      <c r="B64" s="187">
        <v>5272</v>
      </c>
      <c r="C64" s="192">
        <v>2428</v>
      </c>
      <c r="D64" s="193">
        <v>2844</v>
      </c>
      <c r="E64" s="24" t="s">
        <v>275</v>
      </c>
      <c r="F64" s="5"/>
      <c r="G64" s="69">
        <f>G60/(B8-G36)*100</f>
        <v>54.994946472839182</v>
      </c>
      <c r="H64" s="69">
        <f>H60/(C8-H36)*100</f>
        <v>57.00802342863097</v>
      </c>
      <c r="I64" s="69">
        <f>I60/(D8-I36)*100</f>
        <v>53.290838946894389</v>
      </c>
    </row>
    <row r="65" spans="1:9" ht="10.5" customHeight="1" x14ac:dyDescent="0.15">
      <c r="A65" s="65" t="s">
        <v>242</v>
      </c>
      <c r="B65" s="186">
        <v>4576</v>
      </c>
      <c r="C65" s="190">
        <v>2079</v>
      </c>
      <c r="D65" s="191">
        <v>2497</v>
      </c>
      <c r="E65" s="24" t="s">
        <v>406</v>
      </c>
      <c r="F65" s="5"/>
      <c r="G65" s="69">
        <f>G61/(B8-G36)*100</f>
        <v>33.515696104509956</v>
      </c>
      <c r="H65" s="69">
        <f>H61/(C8-H36)*100</f>
        <v>30.151748646766226</v>
      </c>
      <c r="I65" s="69">
        <f>I61/(D8-I36)*100</f>
        <v>36.363340931564849</v>
      </c>
    </row>
    <row r="66" spans="1:9" ht="10.5" customHeight="1" x14ac:dyDescent="0.15">
      <c r="A66" s="65" t="s">
        <v>243</v>
      </c>
      <c r="B66" s="186">
        <v>5476</v>
      </c>
      <c r="C66" s="190">
        <v>2532</v>
      </c>
      <c r="D66" s="191">
        <v>2944</v>
      </c>
      <c r="E66" s="485" t="s">
        <v>391</v>
      </c>
      <c r="F66" s="486"/>
      <c r="G66" s="69">
        <f>G59/G60*100</f>
        <v>20.891660342510217</v>
      </c>
      <c r="H66" s="69">
        <f>H59/H60*100</f>
        <v>22.523545200050023</v>
      </c>
      <c r="I66" s="69">
        <f>I59/I60*100</f>
        <v>19.413881121013336</v>
      </c>
    </row>
    <row r="67" spans="1:9" ht="10.5" customHeight="1" x14ac:dyDescent="0.15">
      <c r="A67" s="65" t="s">
        <v>363</v>
      </c>
      <c r="B67" s="186">
        <v>5239</v>
      </c>
      <c r="C67" s="190">
        <v>2462</v>
      </c>
      <c r="D67" s="191">
        <v>2777</v>
      </c>
      <c r="E67" s="485" t="s">
        <v>392</v>
      </c>
      <c r="F67" s="487"/>
      <c r="G67" s="69">
        <f>G61/G60*100</f>
        <v>60.943228885698872</v>
      </c>
      <c r="H67" s="69">
        <f>H61/H60*100</f>
        <v>52.890359695619971</v>
      </c>
      <c r="I67" s="69">
        <f>I61/I60*100</f>
        <v>68.235632334108658</v>
      </c>
    </row>
    <row r="68" spans="1:9" ht="10.5" customHeight="1" x14ac:dyDescent="0.15">
      <c r="A68" s="65" t="s">
        <v>364</v>
      </c>
      <c r="B68" s="186">
        <v>5374</v>
      </c>
      <c r="C68" s="190">
        <v>2538</v>
      </c>
      <c r="D68" s="191">
        <v>2836</v>
      </c>
      <c r="E68" s="485" t="s">
        <v>393</v>
      </c>
      <c r="F68" s="486"/>
      <c r="G68" s="69">
        <f>SUM(G59,G61)/G60*100</f>
        <v>81.834889228209093</v>
      </c>
      <c r="H68" s="69">
        <f>SUM(H59,H61)/H60*100</f>
        <v>75.413904895669987</v>
      </c>
      <c r="I68" s="69">
        <f>SUM(I59,I61)/I60*100</f>
        <v>87.649513455122005</v>
      </c>
    </row>
    <row r="69" spans="1:9" ht="10.5" customHeight="1" x14ac:dyDescent="0.15">
      <c r="A69" s="65" t="s">
        <v>365</v>
      </c>
      <c r="B69" s="186">
        <v>5206</v>
      </c>
      <c r="C69" s="190">
        <v>2419</v>
      </c>
      <c r="D69" s="191">
        <v>2787</v>
      </c>
      <c r="E69" s="485" t="s">
        <v>394</v>
      </c>
      <c r="F69" s="486"/>
      <c r="G69" s="70">
        <f>G61/G59*100</f>
        <v>291.71079697142108</v>
      </c>
      <c r="H69" s="71">
        <f>H61/H59*100</f>
        <v>234.82253448938627</v>
      </c>
      <c r="I69" s="71">
        <f>I61/I59*100</f>
        <v>351.4785730311869</v>
      </c>
    </row>
    <row r="70" spans="1:9" ht="2.25" customHeight="1" thickBot="1" x14ac:dyDescent="0.2">
      <c r="A70" s="28"/>
      <c r="B70" s="29"/>
      <c r="C70" s="15"/>
      <c r="D70" s="43"/>
      <c r="E70" s="4"/>
      <c r="F70" s="25"/>
      <c r="G70" s="44"/>
      <c r="H70" s="42"/>
      <c r="I70" s="42"/>
    </row>
    <row r="71" spans="1:9" ht="12.75" customHeight="1" x14ac:dyDescent="0.15">
      <c r="A71" s="262" t="s">
        <v>1161</v>
      </c>
      <c r="B71" s="262"/>
      <c r="C71" s="262"/>
      <c r="D71" s="262"/>
      <c r="E71" s="262"/>
      <c r="F71" s="262"/>
      <c r="G71" s="262"/>
      <c r="H71" s="262"/>
      <c r="I71" s="262"/>
    </row>
    <row r="72" spans="1:9" ht="10.5" customHeight="1" x14ac:dyDescent="0.15">
      <c r="A72" s="263" t="s">
        <v>1044</v>
      </c>
      <c r="B72" s="263"/>
      <c r="C72" s="263"/>
      <c r="D72" s="263"/>
      <c r="E72" s="263"/>
      <c r="F72" s="263"/>
      <c r="G72" s="263"/>
      <c r="H72" s="263"/>
      <c r="I72" s="263"/>
    </row>
    <row r="73" spans="1:9" ht="10.5" customHeight="1" x14ac:dyDescent="0.15">
      <c r="A73" s="263" t="s">
        <v>1045</v>
      </c>
      <c r="B73" s="263"/>
      <c r="C73" s="263"/>
      <c r="D73" s="263"/>
      <c r="E73" s="263"/>
      <c r="F73" s="263"/>
      <c r="G73" s="263"/>
      <c r="H73" s="263"/>
      <c r="I73" s="263"/>
    </row>
    <row r="74" spans="1:9" ht="10.5" customHeight="1" x14ac:dyDescent="0.15">
      <c r="A74" s="470" t="s">
        <v>1046</v>
      </c>
      <c r="B74" s="470"/>
      <c r="C74" s="470"/>
      <c r="D74" s="470"/>
      <c r="E74" s="470"/>
      <c r="F74" s="470"/>
      <c r="G74" s="470"/>
      <c r="H74" s="470"/>
      <c r="I74" s="470"/>
    </row>
    <row r="75" spans="1:9" ht="10.5" customHeight="1" x14ac:dyDescent="0.15">
      <c r="A75" s="470" t="s">
        <v>1047</v>
      </c>
      <c r="B75" s="470"/>
      <c r="C75" s="470"/>
      <c r="D75" s="470"/>
      <c r="E75" s="470"/>
      <c r="F75" s="470"/>
      <c r="G75" s="470"/>
      <c r="H75" s="470"/>
      <c r="I75" s="470"/>
    </row>
  </sheetData>
  <mergeCells count="42">
    <mergeCell ref="A75:I75"/>
    <mergeCell ref="E66:F66"/>
    <mergeCell ref="E67:F67"/>
    <mergeCell ref="E68:F68"/>
    <mergeCell ref="E69:F69"/>
    <mergeCell ref="A1:I1"/>
    <mergeCell ref="A5:A6"/>
    <mergeCell ref="B5:D5"/>
    <mergeCell ref="G5:I5"/>
    <mergeCell ref="E5:F6"/>
    <mergeCell ref="E7:F7"/>
    <mergeCell ref="E11:F11"/>
    <mergeCell ref="E12:F12"/>
    <mergeCell ref="E13:F13"/>
    <mergeCell ref="E14:F14"/>
    <mergeCell ref="E22:F22"/>
    <mergeCell ref="E8:F8"/>
    <mergeCell ref="A74:I74"/>
    <mergeCell ref="E9:F9"/>
    <mergeCell ref="E10:F10"/>
    <mergeCell ref="E19:F19"/>
    <mergeCell ref="E20:F20"/>
    <mergeCell ref="E21:F21"/>
    <mergeCell ref="E15:F15"/>
    <mergeCell ref="E16:F16"/>
    <mergeCell ref="E17:F17"/>
    <mergeCell ref="E18:F18"/>
    <mergeCell ref="E27:F27"/>
    <mergeCell ref="E28:F28"/>
    <mergeCell ref="E29:F29"/>
    <mergeCell ref="E30:F30"/>
    <mergeCell ref="E23:F23"/>
    <mergeCell ref="E24:F24"/>
    <mergeCell ref="E25:F25"/>
    <mergeCell ref="E26:F26"/>
    <mergeCell ref="E35:F35"/>
    <mergeCell ref="E36:F36"/>
    <mergeCell ref="E37:F37"/>
    <mergeCell ref="E31:F31"/>
    <mergeCell ref="E32:F32"/>
    <mergeCell ref="E33:F33"/>
    <mergeCell ref="E34:F3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0:A11 E10:F34 A12:A6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zoomScaleNormal="100" workbookViewId="0">
      <selection activeCell="C39" sqref="C39"/>
    </sheetView>
  </sheetViews>
  <sheetFormatPr defaultRowHeight="10.5" x14ac:dyDescent="0.15"/>
  <cols>
    <col min="1" max="1" width="2.25" style="132" customWidth="1"/>
    <col min="2" max="4" width="1.375" style="132" customWidth="1"/>
    <col min="5" max="5" width="18.75" style="132" customWidth="1"/>
    <col min="6" max="12" width="6.75" style="132" customWidth="1"/>
    <col min="13" max="13" width="6.125" style="132" customWidth="1"/>
    <col min="14" max="14" width="6.75" style="132" customWidth="1"/>
    <col min="15" max="15" width="6.375" style="132" customWidth="1"/>
    <col min="16" max="16" width="9.5" style="132" customWidth="1"/>
    <col min="17" max="16384" width="9" style="132"/>
  </cols>
  <sheetData>
    <row r="1" spans="1:23" s="131" customFormat="1" ht="18.75" customHeight="1" x14ac:dyDescent="0.15">
      <c r="A1" s="490" t="s">
        <v>626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130"/>
      <c r="Q1" s="130"/>
      <c r="R1" s="130"/>
      <c r="S1" s="130"/>
      <c r="T1" s="130"/>
      <c r="U1" s="130"/>
      <c r="V1" s="130"/>
      <c r="W1" s="130"/>
    </row>
    <row r="2" spans="1:23" s="131" customFormat="1" ht="11.25" customHeight="1" x14ac:dyDescent="0.1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0"/>
      <c r="Q2" s="130"/>
      <c r="R2" s="130"/>
      <c r="S2" s="130"/>
      <c r="T2" s="130"/>
      <c r="U2" s="130"/>
      <c r="V2" s="130"/>
      <c r="W2" s="130"/>
    </row>
    <row r="3" spans="1:23" s="131" customFormat="1" ht="11.25" customHeight="1" x14ac:dyDescent="0.15">
      <c r="A3" s="492" t="s">
        <v>653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130"/>
      <c r="Q3" s="130"/>
      <c r="R3" s="130"/>
      <c r="S3" s="130"/>
      <c r="T3" s="130"/>
      <c r="U3" s="130"/>
      <c r="V3" s="130"/>
      <c r="W3" s="130"/>
    </row>
    <row r="4" spans="1:23" ht="14.25" customHeight="1" thickBot="1" x14ac:dyDescent="0.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494" t="s">
        <v>390</v>
      </c>
      <c r="O4" s="494"/>
    </row>
    <row r="5" spans="1:23" s="133" customFormat="1" ht="16.5" customHeight="1" x14ac:dyDescent="0.15">
      <c r="A5" s="495"/>
      <c r="B5" s="495"/>
      <c r="C5" s="495"/>
      <c r="D5" s="495"/>
      <c r="E5" s="496"/>
      <c r="F5" s="147" t="s">
        <v>437</v>
      </c>
      <c r="G5" s="148"/>
      <c r="H5" s="148"/>
      <c r="I5" s="148"/>
      <c r="J5" s="149"/>
      <c r="K5" s="150" t="s">
        <v>407</v>
      </c>
      <c r="L5" s="151"/>
      <c r="M5" s="151"/>
      <c r="N5" s="150" t="s">
        <v>438</v>
      </c>
      <c r="O5" s="151"/>
    </row>
    <row r="6" spans="1:23" s="133" customFormat="1" ht="16.5" customHeight="1" x14ac:dyDescent="0.15">
      <c r="A6" s="497"/>
      <c r="B6" s="497"/>
      <c r="C6" s="497"/>
      <c r="D6" s="497"/>
      <c r="E6" s="498"/>
      <c r="F6" s="137" t="s">
        <v>408</v>
      </c>
      <c r="G6" s="138" t="s">
        <v>408</v>
      </c>
      <c r="H6" s="139" t="s">
        <v>408</v>
      </c>
      <c r="I6" s="140" t="s">
        <v>408</v>
      </c>
      <c r="J6" s="140" t="s">
        <v>408</v>
      </c>
      <c r="K6" s="140" t="s">
        <v>408</v>
      </c>
      <c r="L6" s="140" t="s">
        <v>408</v>
      </c>
      <c r="M6" s="140" t="s">
        <v>408</v>
      </c>
      <c r="N6" s="140"/>
      <c r="O6" s="141" t="s">
        <v>408</v>
      </c>
    </row>
    <row r="7" spans="1:23" s="133" customFormat="1" ht="32.25" customHeight="1" x14ac:dyDescent="0.15">
      <c r="A7" s="499"/>
      <c r="B7" s="499"/>
      <c r="C7" s="499"/>
      <c r="D7" s="499"/>
      <c r="E7" s="500"/>
      <c r="F7" s="142" t="s">
        <v>439</v>
      </c>
      <c r="G7" s="169" t="s">
        <v>409</v>
      </c>
      <c r="H7" s="169" t="s">
        <v>410</v>
      </c>
      <c r="I7" s="142" t="s">
        <v>411</v>
      </c>
      <c r="J7" s="142" t="s">
        <v>412</v>
      </c>
      <c r="K7" s="142" t="s">
        <v>439</v>
      </c>
      <c r="L7" s="142" t="s">
        <v>413</v>
      </c>
      <c r="M7" s="142" t="s">
        <v>414</v>
      </c>
      <c r="N7" s="142" t="s">
        <v>413</v>
      </c>
      <c r="O7" s="143" t="s">
        <v>414</v>
      </c>
    </row>
    <row r="8" spans="1:23" s="133" customFormat="1" ht="16.5" customHeight="1" x14ac:dyDescent="0.15">
      <c r="A8" s="501" t="s">
        <v>2</v>
      </c>
      <c r="B8" s="501"/>
      <c r="C8" s="501"/>
      <c r="D8" s="501"/>
      <c r="E8" s="502"/>
      <c r="F8" s="163">
        <v>429508</v>
      </c>
      <c r="G8" s="164">
        <v>50265</v>
      </c>
      <c r="H8" s="164">
        <v>122974</v>
      </c>
      <c r="I8" s="164">
        <v>198716</v>
      </c>
      <c r="J8" s="164">
        <v>230792</v>
      </c>
      <c r="K8" s="164">
        <v>189419</v>
      </c>
      <c r="L8" s="164">
        <v>188591</v>
      </c>
      <c r="M8" s="164">
        <v>828</v>
      </c>
      <c r="N8" s="164">
        <v>415337</v>
      </c>
      <c r="O8" s="164">
        <v>14171</v>
      </c>
      <c r="P8" s="241"/>
    </row>
    <row r="9" spans="1:23" s="133" customFormat="1" ht="16.5" customHeight="1" x14ac:dyDescent="0.15">
      <c r="A9" s="488" t="s">
        <v>440</v>
      </c>
      <c r="B9" s="488"/>
      <c r="C9" s="488"/>
      <c r="D9" s="488"/>
      <c r="E9" s="488"/>
      <c r="F9" s="163">
        <v>417590</v>
      </c>
      <c r="G9" s="164">
        <v>49423</v>
      </c>
      <c r="H9" s="164">
        <v>117634</v>
      </c>
      <c r="I9" s="164">
        <v>193297</v>
      </c>
      <c r="J9" s="164">
        <v>224293</v>
      </c>
      <c r="K9" s="164">
        <v>184268</v>
      </c>
      <c r="L9" s="164">
        <v>183459</v>
      </c>
      <c r="M9" s="164">
        <v>809</v>
      </c>
      <c r="N9" s="164">
        <v>403970</v>
      </c>
      <c r="O9" s="164">
        <v>13620</v>
      </c>
    </row>
    <row r="10" spans="1:23" s="133" customFormat="1" ht="16.5" customHeight="1" x14ac:dyDescent="0.15">
      <c r="A10" s="166" t="s">
        <v>441</v>
      </c>
      <c r="B10" s="488" t="s">
        <v>442</v>
      </c>
      <c r="C10" s="488"/>
      <c r="D10" s="488"/>
      <c r="E10" s="488"/>
      <c r="F10" s="163">
        <v>385768</v>
      </c>
      <c r="G10" s="164">
        <v>46472</v>
      </c>
      <c r="H10" s="164">
        <v>105290</v>
      </c>
      <c r="I10" s="164">
        <v>178711</v>
      </c>
      <c r="J10" s="164">
        <v>207057</v>
      </c>
      <c r="K10" s="164">
        <v>173328</v>
      </c>
      <c r="L10" s="164">
        <v>172676</v>
      </c>
      <c r="M10" s="164">
        <v>652</v>
      </c>
      <c r="N10" s="164">
        <v>376590</v>
      </c>
      <c r="O10" s="164">
        <v>9178</v>
      </c>
      <c r="P10" s="240"/>
    </row>
    <row r="11" spans="1:23" s="133" customFormat="1" ht="16.5" customHeight="1" x14ac:dyDescent="0.15">
      <c r="A11" s="167"/>
      <c r="B11" s="167"/>
      <c r="C11" s="488" t="s">
        <v>443</v>
      </c>
      <c r="D11" s="488"/>
      <c r="E11" s="488"/>
      <c r="F11" s="163">
        <v>12969</v>
      </c>
      <c r="G11" s="164">
        <v>1708</v>
      </c>
      <c r="H11" s="164">
        <v>3350</v>
      </c>
      <c r="I11" s="164">
        <v>6294</v>
      </c>
      <c r="J11" s="164">
        <v>6675</v>
      </c>
      <c r="K11" s="164">
        <v>5326</v>
      </c>
      <c r="L11" s="164">
        <v>5293</v>
      </c>
      <c r="M11" s="164">
        <v>33</v>
      </c>
      <c r="N11" s="164">
        <v>12537</v>
      </c>
      <c r="O11" s="164">
        <v>432</v>
      </c>
    </row>
    <row r="12" spans="1:23" s="133" customFormat="1" ht="16.5" customHeight="1" x14ac:dyDescent="0.15">
      <c r="A12" s="167"/>
      <c r="B12" s="167"/>
      <c r="C12" s="167"/>
      <c r="D12" s="488" t="s">
        <v>444</v>
      </c>
      <c r="E12" s="488"/>
      <c r="F12" s="163">
        <v>4977</v>
      </c>
      <c r="G12" s="164">
        <v>648</v>
      </c>
      <c r="H12" s="164">
        <v>1268</v>
      </c>
      <c r="I12" s="164">
        <v>2451</v>
      </c>
      <c r="J12" s="164">
        <v>2526</v>
      </c>
      <c r="K12" s="164">
        <v>2070</v>
      </c>
      <c r="L12" s="164">
        <v>2068</v>
      </c>
      <c r="M12" s="164">
        <v>2</v>
      </c>
      <c r="N12" s="164">
        <v>4941</v>
      </c>
      <c r="O12" s="164">
        <v>36</v>
      </c>
    </row>
    <row r="13" spans="1:23" s="133" customFormat="1" ht="16.5" customHeight="1" x14ac:dyDescent="0.15">
      <c r="A13" s="167"/>
      <c r="B13" s="167"/>
      <c r="C13" s="167"/>
      <c r="D13" s="167"/>
      <c r="E13" s="165" t="s">
        <v>445</v>
      </c>
      <c r="F13" s="163">
        <v>179</v>
      </c>
      <c r="G13" s="164">
        <v>10</v>
      </c>
      <c r="H13" s="164">
        <v>59</v>
      </c>
      <c r="I13" s="164">
        <v>88</v>
      </c>
      <c r="J13" s="164">
        <v>91</v>
      </c>
      <c r="K13" s="164">
        <v>84</v>
      </c>
      <c r="L13" s="164">
        <v>84</v>
      </c>
      <c r="M13" s="164" t="s">
        <v>532</v>
      </c>
      <c r="N13" s="164">
        <v>179</v>
      </c>
      <c r="O13" s="164" t="s">
        <v>532</v>
      </c>
    </row>
    <row r="14" spans="1:23" s="133" customFormat="1" ht="16.5" customHeight="1" x14ac:dyDescent="0.15">
      <c r="A14" s="167"/>
      <c r="B14" s="167"/>
      <c r="C14" s="167"/>
      <c r="D14" s="167"/>
      <c r="E14" s="165" t="s">
        <v>446</v>
      </c>
      <c r="F14" s="163">
        <v>597</v>
      </c>
      <c r="G14" s="164">
        <v>51</v>
      </c>
      <c r="H14" s="164">
        <v>174</v>
      </c>
      <c r="I14" s="164">
        <v>285</v>
      </c>
      <c r="J14" s="164">
        <v>312</v>
      </c>
      <c r="K14" s="164">
        <v>240</v>
      </c>
      <c r="L14" s="164">
        <v>239</v>
      </c>
      <c r="M14" s="164">
        <v>1</v>
      </c>
      <c r="N14" s="164">
        <v>572</v>
      </c>
      <c r="O14" s="164">
        <v>25</v>
      </c>
    </row>
    <row r="15" spans="1:23" s="133" customFormat="1" ht="16.5" customHeight="1" x14ac:dyDescent="0.15">
      <c r="A15" s="167"/>
      <c r="B15" s="167"/>
      <c r="C15" s="167"/>
      <c r="D15" s="167"/>
      <c r="E15" s="165" t="s">
        <v>447</v>
      </c>
      <c r="F15" s="163">
        <v>1065</v>
      </c>
      <c r="G15" s="164">
        <v>190</v>
      </c>
      <c r="H15" s="164">
        <v>185</v>
      </c>
      <c r="I15" s="164">
        <v>521</v>
      </c>
      <c r="J15" s="164">
        <v>544</v>
      </c>
      <c r="K15" s="164">
        <v>453</v>
      </c>
      <c r="L15" s="164">
        <v>453</v>
      </c>
      <c r="M15" s="164" t="s">
        <v>532</v>
      </c>
      <c r="N15" s="164">
        <v>1065</v>
      </c>
      <c r="O15" s="164" t="s">
        <v>532</v>
      </c>
    </row>
    <row r="16" spans="1:23" s="133" customFormat="1" ht="16.5" customHeight="1" x14ac:dyDescent="0.15">
      <c r="A16" s="167"/>
      <c r="B16" s="167"/>
      <c r="C16" s="167"/>
      <c r="D16" s="167"/>
      <c r="E16" s="165" t="s">
        <v>448</v>
      </c>
      <c r="F16" s="163">
        <v>3136</v>
      </c>
      <c r="G16" s="164">
        <v>397</v>
      </c>
      <c r="H16" s="164">
        <v>850</v>
      </c>
      <c r="I16" s="164">
        <v>1557</v>
      </c>
      <c r="J16" s="164">
        <v>1579</v>
      </c>
      <c r="K16" s="164">
        <v>1293</v>
      </c>
      <c r="L16" s="164">
        <v>1292</v>
      </c>
      <c r="M16" s="164">
        <v>1</v>
      </c>
      <c r="N16" s="164">
        <v>3125</v>
      </c>
      <c r="O16" s="164">
        <v>11</v>
      </c>
    </row>
    <row r="17" spans="1:15" s="133" customFormat="1" ht="16.5" customHeight="1" x14ac:dyDescent="0.15">
      <c r="A17" s="167"/>
      <c r="B17" s="167"/>
      <c r="C17" s="167"/>
      <c r="D17" s="488" t="s">
        <v>449</v>
      </c>
      <c r="E17" s="488"/>
      <c r="F17" s="163">
        <v>7992</v>
      </c>
      <c r="G17" s="164">
        <v>1060</v>
      </c>
      <c r="H17" s="164">
        <v>2082</v>
      </c>
      <c r="I17" s="164">
        <v>3843</v>
      </c>
      <c r="J17" s="164">
        <v>4149</v>
      </c>
      <c r="K17" s="164">
        <v>3256</v>
      </c>
      <c r="L17" s="164">
        <v>3225</v>
      </c>
      <c r="M17" s="164">
        <v>31</v>
      </c>
      <c r="N17" s="164">
        <v>7596</v>
      </c>
      <c r="O17" s="164">
        <v>396</v>
      </c>
    </row>
    <row r="18" spans="1:15" s="133" customFormat="1" ht="16.5" customHeight="1" x14ac:dyDescent="0.15">
      <c r="A18" s="167"/>
      <c r="B18" s="167"/>
      <c r="C18" s="167"/>
      <c r="D18" s="167"/>
      <c r="E18" s="165" t="s">
        <v>450</v>
      </c>
      <c r="F18" s="163">
        <v>2312</v>
      </c>
      <c r="G18" s="164">
        <v>355</v>
      </c>
      <c r="H18" s="164">
        <v>485</v>
      </c>
      <c r="I18" s="164">
        <v>1124</v>
      </c>
      <c r="J18" s="164">
        <v>1188</v>
      </c>
      <c r="K18" s="164">
        <v>983</v>
      </c>
      <c r="L18" s="164">
        <v>979</v>
      </c>
      <c r="M18" s="164">
        <v>4</v>
      </c>
      <c r="N18" s="164">
        <v>2166</v>
      </c>
      <c r="O18" s="164">
        <v>146</v>
      </c>
    </row>
    <row r="19" spans="1:15" s="133" customFormat="1" ht="16.5" customHeight="1" x14ac:dyDescent="0.15">
      <c r="A19" s="167"/>
      <c r="B19" s="167"/>
      <c r="C19" s="167"/>
      <c r="D19" s="167"/>
      <c r="E19" s="165" t="s">
        <v>451</v>
      </c>
      <c r="F19" s="163">
        <v>5680</v>
      </c>
      <c r="G19" s="164">
        <v>705</v>
      </c>
      <c r="H19" s="164">
        <v>1597</v>
      </c>
      <c r="I19" s="164">
        <v>2719</v>
      </c>
      <c r="J19" s="164">
        <v>2961</v>
      </c>
      <c r="K19" s="164">
        <v>2273</v>
      </c>
      <c r="L19" s="164">
        <v>2246</v>
      </c>
      <c r="M19" s="164">
        <v>27</v>
      </c>
      <c r="N19" s="164">
        <v>5430</v>
      </c>
      <c r="O19" s="164">
        <v>250</v>
      </c>
    </row>
    <row r="20" spans="1:15" s="133" customFormat="1" ht="16.5" customHeight="1" x14ac:dyDescent="0.15">
      <c r="A20" s="167"/>
      <c r="B20" s="167"/>
      <c r="C20" s="488" t="s">
        <v>452</v>
      </c>
      <c r="D20" s="488"/>
      <c r="E20" s="488"/>
      <c r="F20" s="163">
        <v>55070</v>
      </c>
      <c r="G20" s="164">
        <v>5852</v>
      </c>
      <c r="H20" s="164">
        <v>12850</v>
      </c>
      <c r="I20" s="164">
        <v>24959</v>
      </c>
      <c r="J20" s="164">
        <v>30111</v>
      </c>
      <c r="K20" s="164">
        <v>30361</v>
      </c>
      <c r="L20" s="164">
        <v>30137</v>
      </c>
      <c r="M20" s="164">
        <v>224</v>
      </c>
      <c r="N20" s="164">
        <v>54125</v>
      </c>
      <c r="O20" s="164">
        <v>945</v>
      </c>
    </row>
    <row r="21" spans="1:15" s="133" customFormat="1" ht="16.5" customHeight="1" x14ac:dyDescent="0.15">
      <c r="A21" s="167"/>
      <c r="B21" s="167"/>
      <c r="C21" s="167"/>
      <c r="D21" s="488" t="s">
        <v>453</v>
      </c>
      <c r="E21" s="488"/>
      <c r="F21" s="163">
        <v>39361</v>
      </c>
      <c r="G21" s="164">
        <v>4129</v>
      </c>
      <c r="H21" s="164">
        <v>9004</v>
      </c>
      <c r="I21" s="164">
        <v>17639</v>
      </c>
      <c r="J21" s="164">
        <v>21722</v>
      </c>
      <c r="K21" s="164">
        <v>22174</v>
      </c>
      <c r="L21" s="164">
        <v>21963</v>
      </c>
      <c r="M21" s="164">
        <v>211</v>
      </c>
      <c r="N21" s="164">
        <v>38773</v>
      </c>
      <c r="O21" s="164">
        <v>588</v>
      </c>
    </row>
    <row r="22" spans="1:15" s="133" customFormat="1" ht="16.5" customHeight="1" x14ac:dyDescent="0.15">
      <c r="A22" s="167"/>
      <c r="B22" s="167"/>
      <c r="C22" s="167"/>
      <c r="D22" s="167"/>
      <c r="E22" s="165" t="s">
        <v>454</v>
      </c>
      <c r="F22" s="163">
        <v>35129</v>
      </c>
      <c r="G22" s="164">
        <v>3717</v>
      </c>
      <c r="H22" s="164">
        <v>7881</v>
      </c>
      <c r="I22" s="164">
        <v>15718</v>
      </c>
      <c r="J22" s="164">
        <v>19411</v>
      </c>
      <c r="K22" s="164">
        <v>19831</v>
      </c>
      <c r="L22" s="164">
        <v>19634</v>
      </c>
      <c r="M22" s="164">
        <v>197</v>
      </c>
      <c r="N22" s="164">
        <v>34607</v>
      </c>
      <c r="O22" s="164">
        <v>522</v>
      </c>
    </row>
    <row r="23" spans="1:15" s="133" customFormat="1" ht="16.5" customHeight="1" x14ac:dyDescent="0.15">
      <c r="A23" s="167"/>
      <c r="B23" s="167"/>
      <c r="C23" s="167"/>
      <c r="D23" s="167"/>
      <c r="E23" s="165" t="s">
        <v>455</v>
      </c>
      <c r="F23" s="163">
        <v>4232</v>
      </c>
      <c r="G23" s="164">
        <v>412</v>
      </c>
      <c r="H23" s="164">
        <v>1123</v>
      </c>
      <c r="I23" s="164">
        <v>1921</v>
      </c>
      <c r="J23" s="164">
        <v>2311</v>
      </c>
      <c r="K23" s="164">
        <v>2343</v>
      </c>
      <c r="L23" s="164">
        <v>2329</v>
      </c>
      <c r="M23" s="164">
        <v>14</v>
      </c>
      <c r="N23" s="164">
        <v>4166</v>
      </c>
      <c r="O23" s="164">
        <v>66</v>
      </c>
    </row>
    <row r="24" spans="1:15" s="133" customFormat="1" ht="16.5" customHeight="1" x14ac:dyDescent="0.15">
      <c r="A24" s="167"/>
      <c r="B24" s="167"/>
      <c r="C24" s="167"/>
      <c r="D24" s="488" t="s">
        <v>456</v>
      </c>
      <c r="E24" s="488"/>
      <c r="F24" s="163">
        <v>15709</v>
      </c>
      <c r="G24" s="164">
        <v>1723</v>
      </c>
      <c r="H24" s="164">
        <v>3846</v>
      </c>
      <c r="I24" s="164">
        <v>7320</v>
      </c>
      <c r="J24" s="164">
        <v>8389</v>
      </c>
      <c r="K24" s="164">
        <v>8187</v>
      </c>
      <c r="L24" s="164">
        <v>8174</v>
      </c>
      <c r="M24" s="164">
        <v>13</v>
      </c>
      <c r="N24" s="164">
        <v>15352</v>
      </c>
      <c r="O24" s="164">
        <v>357</v>
      </c>
    </row>
    <row r="25" spans="1:15" s="133" customFormat="1" ht="16.5" customHeight="1" x14ac:dyDescent="0.15">
      <c r="A25" s="167"/>
      <c r="B25" s="167"/>
      <c r="C25" s="167"/>
      <c r="D25" s="167"/>
      <c r="E25" s="165" t="s">
        <v>457</v>
      </c>
      <c r="F25" s="163">
        <v>9508</v>
      </c>
      <c r="G25" s="164">
        <v>1003</v>
      </c>
      <c r="H25" s="164">
        <v>2228</v>
      </c>
      <c r="I25" s="164">
        <v>4421</v>
      </c>
      <c r="J25" s="164">
        <v>5087</v>
      </c>
      <c r="K25" s="164">
        <v>5097</v>
      </c>
      <c r="L25" s="164">
        <v>5089</v>
      </c>
      <c r="M25" s="164">
        <v>8</v>
      </c>
      <c r="N25" s="164">
        <v>9265</v>
      </c>
      <c r="O25" s="164">
        <v>243</v>
      </c>
    </row>
    <row r="26" spans="1:15" s="133" customFormat="1" ht="16.5" customHeight="1" x14ac:dyDescent="0.15">
      <c r="A26" s="167"/>
      <c r="B26" s="167"/>
      <c r="C26" s="167"/>
      <c r="D26" s="167"/>
      <c r="E26" s="165" t="s">
        <v>458</v>
      </c>
      <c r="F26" s="163">
        <v>6201</v>
      </c>
      <c r="G26" s="164">
        <v>720</v>
      </c>
      <c r="H26" s="164">
        <v>1618</v>
      </c>
      <c r="I26" s="164">
        <v>2899</v>
      </c>
      <c r="J26" s="164">
        <v>3302</v>
      </c>
      <c r="K26" s="164">
        <v>3090</v>
      </c>
      <c r="L26" s="164">
        <v>3085</v>
      </c>
      <c r="M26" s="164">
        <v>5</v>
      </c>
      <c r="N26" s="164">
        <v>6087</v>
      </c>
      <c r="O26" s="164">
        <v>114</v>
      </c>
    </row>
    <row r="27" spans="1:15" s="133" customFormat="1" ht="16.5" customHeight="1" x14ac:dyDescent="0.15">
      <c r="A27" s="167"/>
      <c r="B27" s="167"/>
      <c r="C27" s="488" t="s">
        <v>459</v>
      </c>
      <c r="D27" s="488"/>
      <c r="E27" s="488"/>
      <c r="F27" s="163">
        <v>317729</v>
      </c>
      <c r="G27" s="164">
        <v>38912</v>
      </c>
      <c r="H27" s="164">
        <v>89090</v>
      </c>
      <c r="I27" s="164">
        <v>147458</v>
      </c>
      <c r="J27" s="164">
        <v>170271</v>
      </c>
      <c r="K27" s="164">
        <v>137641</v>
      </c>
      <c r="L27" s="164">
        <v>137246</v>
      </c>
      <c r="M27" s="164">
        <v>395</v>
      </c>
      <c r="N27" s="164">
        <v>309928</v>
      </c>
      <c r="O27" s="164">
        <v>7801</v>
      </c>
    </row>
    <row r="28" spans="1:15" s="133" customFormat="1" ht="16.5" customHeight="1" x14ac:dyDescent="0.15">
      <c r="A28" s="167"/>
      <c r="B28" s="167"/>
      <c r="C28" s="167"/>
      <c r="D28" s="488" t="s">
        <v>460</v>
      </c>
      <c r="E28" s="488"/>
      <c r="F28" s="163">
        <v>134683</v>
      </c>
      <c r="G28" s="164">
        <v>15032</v>
      </c>
      <c r="H28" s="164">
        <v>37916</v>
      </c>
      <c r="I28" s="164">
        <v>62695</v>
      </c>
      <c r="J28" s="164">
        <v>71988</v>
      </c>
      <c r="K28" s="164">
        <v>62299</v>
      </c>
      <c r="L28" s="164">
        <v>62054</v>
      </c>
      <c r="M28" s="164">
        <v>245</v>
      </c>
      <c r="N28" s="164">
        <v>131404</v>
      </c>
      <c r="O28" s="164">
        <v>3279</v>
      </c>
    </row>
    <row r="29" spans="1:15" s="133" customFormat="1" ht="16.5" customHeight="1" x14ac:dyDescent="0.15">
      <c r="A29" s="167"/>
      <c r="B29" s="167"/>
      <c r="C29" s="167"/>
      <c r="D29" s="167"/>
      <c r="E29" s="165" t="s">
        <v>461</v>
      </c>
      <c r="F29" s="163">
        <v>11722</v>
      </c>
      <c r="G29" s="164">
        <v>1463</v>
      </c>
      <c r="H29" s="164">
        <v>3041</v>
      </c>
      <c r="I29" s="164">
        <v>5398</v>
      </c>
      <c r="J29" s="164">
        <v>6324</v>
      </c>
      <c r="K29" s="164">
        <v>5323</v>
      </c>
      <c r="L29" s="164">
        <v>5298</v>
      </c>
      <c r="M29" s="164">
        <v>25</v>
      </c>
      <c r="N29" s="164">
        <v>11270</v>
      </c>
      <c r="O29" s="164">
        <v>452</v>
      </c>
    </row>
    <row r="30" spans="1:15" s="133" customFormat="1" ht="16.5" customHeight="1" x14ac:dyDescent="0.15">
      <c r="A30" s="167"/>
      <c r="B30" s="167"/>
      <c r="C30" s="167"/>
      <c r="D30" s="167"/>
      <c r="E30" s="165" t="s">
        <v>462</v>
      </c>
      <c r="F30" s="163">
        <v>8973</v>
      </c>
      <c r="G30" s="164">
        <v>1325</v>
      </c>
      <c r="H30" s="164">
        <v>2086</v>
      </c>
      <c r="I30" s="164">
        <v>4207</v>
      </c>
      <c r="J30" s="164">
        <v>4766</v>
      </c>
      <c r="K30" s="164">
        <v>3867</v>
      </c>
      <c r="L30" s="164">
        <v>3829</v>
      </c>
      <c r="M30" s="164">
        <v>38</v>
      </c>
      <c r="N30" s="164">
        <v>8812</v>
      </c>
      <c r="O30" s="164">
        <v>161</v>
      </c>
    </row>
    <row r="31" spans="1:15" s="133" customFormat="1" ht="16.5" customHeight="1" x14ac:dyDescent="0.15">
      <c r="A31" s="167"/>
      <c r="B31" s="167"/>
      <c r="C31" s="167"/>
      <c r="D31" s="167"/>
      <c r="E31" s="165" t="s">
        <v>463</v>
      </c>
      <c r="F31" s="163">
        <v>78722</v>
      </c>
      <c r="G31" s="164">
        <v>8218</v>
      </c>
      <c r="H31" s="164">
        <v>22711</v>
      </c>
      <c r="I31" s="164">
        <v>36673</v>
      </c>
      <c r="J31" s="164">
        <v>42049</v>
      </c>
      <c r="K31" s="164">
        <v>37654</v>
      </c>
      <c r="L31" s="164">
        <v>37535</v>
      </c>
      <c r="M31" s="164">
        <v>119</v>
      </c>
      <c r="N31" s="164">
        <v>76669</v>
      </c>
      <c r="O31" s="164">
        <v>2053</v>
      </c>
    </row>
    <row r="32" spans="1:15" s="133" customFormat="1" ht="16.5" customHeight="1" x14ac:dyDescent="0.15">
      <c r="A32" s="167"/>
      <c r="B32" s="167"/>
      <c r="C32" s="167"/>
      <c r="D32" s="167"/>
      <c r="E32" s="165" t="s">
        <v>464</v>
      </c>
      <c r="F32" s="163">
        <v>13792</v>
      </c>
      <c r="G32" s="164">
        <v>1455</v>
      </c>
      <c r="H32" s="164">
        <v>3923</v>
      </c>
      <c r="I32" s="164">
        <v>6482</v>
      </c>
      <c r="J32" s="164">
        <v>7310</v>
      </c>
      <c r="K32" s="164">
        <v>6433</v>
      </c>
      <c r="L32" s="164">
        <v>6383</v>
      </c>
      <c r="M32" s="164">
        <v>50</v>
      </c>
      <c r="N32" s="164">
        <v>13507</v>
      </c>
      <c r="O32" s="164">
        <v>285</v>
      </c>
    </row>
    <row r="33" spans="1:15" s="133" customFormat="1" ht="16.5" customHeight="1" x14ac:dyDescent="0.15">
      <c r="A33" s="167"/>
      <c r="B33" s="167"/>
      <c r="C33" s="167"/>
      <c r="D33" s="167"/>
      <c r="E33" s="165" t="s">
        <v>465</v>
      </c>
      <c r="F33" s="163">
        <v>21474</v>
      </c>
      <c r="G33" s="164">
        <v>2571</v>
      </c>
      <c r="H33" s="164">
        <v>6155</v>
      </c>
      <c r="I33" s="164">
        <v>9935</v>
      </c>
      <c r="J33" s="164">
        <v>11539</v>
      </c>
      <c r="K33" s="164">
        <v>9022</v>
      </c>
      <c r="L33" s="164">
        <v>9009</v>
      </c>
      <c r="M33" s="164">
        <v>13</v>
      </c>
      <c r="N33" s="164">
        <v>21146</v>
      </c>
      <c r="O33" s="164">
        <v>328</v>
      </c>
    </row>
    <row r="34" spans="1:15" s="133" customFormat="1" ht="16.5" customHeight="1" x14ac:dyDescent="0.15">
      <c r="A34" s="167"/>
      <c r="B34" s="167"/>
      <c r="C34" s="167"/>
      <c r="D34" s="488" t="s">
        <v>466</v>
      </c>
      <c r="E34" s="488"/>
      <c r="F34" s="163">
        <v>96268</v>
      </c>
      <c r="G34" s="164">
        <v>11552</v>
      </c>
      <c r="H34" s="164">
        <v>26802</v>
      </c>
      <c r="I34" s="164">
        <v>44321</v>
      </c>
      <c r="J34" s="164">
        <v>51947</v>
      </c>
      <c r="K34" s="164">
        <v>42101</v>
      </c>
      <c r="L34" s="164">
        <v>41994</v>
      </c>
      <c r="M34" s="164">
        <v>107</v>
      </c>
      <c r="N34" s="164">
        <v>92731</v>
      </c>
      <c r="O34" s="164">
        <v>3537</v>
      </c>
    </row>
    <row r="35" spans="1:15" s="133" customFormat="1" ht="16.5" customHeight="1" x14ac:dyDescent="0.15">
      <c r="A35" s="167"/>
      <c r="B35" s="167"/>
      <c r="C35" s="167"/>
      <c r="D35" s="167"/>
      <c r="E35" s="168" t="s">
        <v>657</v>
      </c>
      <c r="F35" s="163">
        <v>5562</v>
      </c>
      <c r="G35" s="164">
        <v>935</v>
      </c>
      <c r="H35" s="164">
        <v>980</v>
      </c>
      <c r="I35" s="164">
        <v>2630</v>
      </c>
      <c r="J35" s="164">
        <v>2932</v>
      </c>
      <c r="K35" s="164">
        <v>2492</v>
      </c>
      <c r="L35" s="164">
        <v>2489</v>
      </c>
      <c r="M35" s="164">
        <v>3</v>
      </c>
      <c r="N35" s="164">
        <v>5450</v>
      </c>
      <c r="O35" s="164">
        <v>112</v>
      </c>
    </row>
    <row r="36" spans="1:15" s="133" customFormat="1" ht="16.5" customHeight="1" x14ac:dyDescent="0.15">
      <c r="A36" s="167"/>
      <c r="B36" s="167"/>
      <c r="C36" s="167"/>
      <c r="D36" s="167"/>
      <c r="E36" s="168" t="s">
        <v>656</v>
      </c>
      <c r="F36" s="163">
        <v>83710</v>
      </c>
      <c r="G36" s="164">
        <v>9808</v>
      </c>
      <c r="H36" s="164">
        <v>23861</v>
      </c>
      <c r="I36" s="164">
        <v>38473</v>
      </c>
      <c r="J36" s="164">
        <v>45237</v>
      </c>
      <c r="K36" s="164">
        <v>36578</v>
      </c>
      <c r="L36" s="164">
        <v>36482</v>
      </c>
      <c r="M36" s="164">
        <v>96</v>
      </c>
      <c r="N36" s="164">
        <v>80452</v>
      </c>
      <c r="O36" s="164">
        <v>3258</v>
      </c>
    </row>
    <row r="37" spans="1:15" s="133" customFormat="1" ht="16.5" customHeight="1" x14ac:dyDescent="0.15">
      <c r="A37" s="167"/>
      <c r="B37" s="167"/>
      <c r="C37" s="167"/>
      <c r="D37" s="167"/>
      <c r="E37" s="168" t="s">
        <v>655</v>
      </c>
      <c r="F37" s="163">
        <v>1605</v>
      </c>
      <c r="G37" s="164">
        <v>160</v>
      </c>
      <c r="H37" s="164">
        <v>459</v>
      </c>
      <c r="I37" s="164">
        <v>750</v>
      </c>
      <c r="J37" s="164">
        <v>855</v>
      </c>
      <c r="K37" s="164">
        <v>716</v>
      </c>
      <c r="L37" s="164">
        <v>713</v>
      </c>
      <c r="M37" s="164">
        <v>3</v>
      </c>
      <c r="N37" s="164">
        <v>1463</v>
      </c>
      <c r="O37" s="164">
        <v>142</v>
      </c>
    </row>
    <row r="38" spans="1:15" s="133" customFormat="1" ht="16.5" customHeight="1" x14ac:dyDescent="0.15">
      <c r="A38" s="167"/>
      <c r="B38" s="167"/>
      <c r="C38" s="167"/>
      <c r="D38" s="167"/>
      <c r="E38" s="165" t="s">
        <v>467</v>
      </c>
      <c r="F38" s="163">
        <v>5391</v>
      </c>
      <c r="G38" s="164">
        <v>649</v>
      </c>
      <c r="H38" s="164">
        <v>1502</v>
      </c>
      <c r="I38" s="164">
        <v>2468</v>
      </c>
      <c r="J38" s="164">
        <v>2923</v>
      </c>
      <c r="K38" s="164">
        <v>2315</v>
      </c>
      <c r="L38" s="164">
        <v>2310</v>
      </c>
      <c r="M38" s="164">
        <v>5</v>
      </c>
      <c r="N38" s="164">
        <v>5366</v>
      </c>
      <c r="O38" s="164">
        <v>25</v>
      </c>
    </row>
    <row r="39" spans="1:15" s="133" customFormat="1" ht="16.5" customHeight="1" x14ac:dyDescent="0.15">
      <c r="A39" s="167"/>
      <c r="B39" s="167"/>
      <c r="C39" s="167"/>
      <c r="D39" s="488" t="s">
        <v>468</v>
      </c>
      <c r="E39" s="488"/>
      <c r="F39" s="163">
        <v>86778</v>
      </c>
      <c r="G39" s="164">
        <v>12328</v>
      </c>
      <c r="H39" s="164">
        <v>24372</v>
      </c>
      <c r="I39" s="164">
        <v>40442</v>
      </c>
      <c r="J39" s="164">
        <v>46336</v>
      </c>
      <c r="K39" s="164">
        <v>33241</v>
      </c>
      <c r="L39" s="164">
        <v>33198</v>
      </c>
      <c r="M39" s="164">
        <v>43</v>
      </c>
      <c r="N39" s="164">
        <v>85793</v>
      </c>
      <c r="O39" s="164">
        <v>985</v>
      </c>
    </row>
    <row r="40" spans="1:15" s="133" customFormat="1" ht="16.5" customHeight="1" x14ac:dyDescent="0.15">
      <c r="A40" s="167"/>
      <c r="B40" s="167"/>
      <c r="C40" s="167"/>
      <c r="D40" s="167"/>
      <c r="E40" s="168" t="s">
        <v>658</v>
      </c>
      <c r="F40" s="163">
        <v>1395</v>
      </c>
      <c r="G40" s="164">
        <v>314</v>
      </c>
      <c r="H40" s="164">
        <v>205</v>
      </c>
      <c r="I40" s="164">
        <v>684</v>
      </c>
      <c r="J40" s="164">
        <v>711</v>
      </c>
      <c r="K40" s="164">
        <v>520</v>
      </c>
      <c r="L40" s="164">
        <v>520</v>
      </c>
      <c r="M40" s="164" t="s">
        <v>532</v>
      </c>
      <c r="N40" s="164">
        <v>1395</v>
      </c>
      <c r="O40" s="164" t="s">
        <v>532</v>
      </c>
    </row>
    <row r="41" spans="1:15" s="133" customFormat="1" ht="16.5" customHeight="1" x14ac:dyDescent="0.15">
      <c r="A41" s="167"/>
      <c r="B41" s="167"/>
      <c r="C41" s="167"/>
      <c r="D41" s="167"/>
      <c r="E41" s="168" t="s">
        <v>659</v>
      </c>
      <c r="F41" s="163">
        <v>83666</v>
      </c>
      <c r="G41" s="164">
        <v>11743</v>
      </c>
      <c r="H41" s="164">
        <v>23717</v>
      </c>
      <c r="I41" s="164">
        <v>38923</v>
      </c>
      <c r="J41" s="164">
        <v>44743</v>
      </c>
      <c r="K41" s="164">
        <v>32025</v>
      </c>
      <c r="L41" s="164">
        <v>31982</v>
      </c>
      <c r="M41" s="164">
        <v>43</v>
      </c>
      <c r="N41" s="164">
        <v>82681</v>
      </c>
      <c r="O41" s="164">
        <v>985</v>
      </c>
    </row>
    <row r="42" spans="1:15" s="133" customFormat="1" ht="16.5" customHeight="1" x14ac:dyDescent="0.15">
      <c r="A42" s="167"/>
      <c r="B42" s="167"/>
      <c r="C42" s="167"/>
      <c r="D42" s="167"/>
      <c r="E42" s="168" t="s">
        <v>660</v>
      </c>
      <c r="F42" s="163">
        <v>1717</v>
      </c>
      <c r="G42" s="164">
        <v>271</v>
      </c>
      <c r="H42" s="164">
        <v>450</v>
      </c>
      <c r="I42" s="164">
        <v>835</v>
      </c>
      <c r="J42" s="164">
        <v>882</v>
      </c>
      <c r="K42" s="164">
        <v>696</v>
      </c>
      <c r="L42" s="164">
        <v>696</v>
      </c>
      <c r="M42" s="164" t="s">
        <v>532</v>
      </c>
      <c r="N42" s="164">
        <v>1717</v>
      </c>
      <c r="O42" s="164" t="s">
        <v>532</v>
      </c>
    </row>
    <row r="43" spans="1:15" s="133" customFormat="1" ht="16.5" customHeight="1" x14ac:dyDescent="0.15">
      <c r="A43" s="166" t="s">
        <v>469</v>
      </c>
      <c r="B43" s="488" t="s">
        <v>470</v>
      </c>
      <c r="C43" s="488"/>
      <c r="D43" s="488"/>
      <c r="E43" s="488"/>
      <c r="F43" s="163">
        <v>10987</v>
      </c>
      <c r="G43" s="164">
        <v>703</v>
      </c>
      <c r="H43" s="164">
        <v>5240</v>
      </c>
      <c r="I43" s="164">
        <v>4771</v>
      </c>
      <c r="J43" s="164">
        <v>6216</v>
      </c>
      <c r="K43" s="164">
        <v>3034</v>
      </c>
      <c r="L43" s="164">
        <v>2954</v>
      </c>
      <c r="M43" s="164">
        <v>80</v>
      </c>
      <c r="N43" s="164">
        <v>8037</v>
      </c>
      <c r="O43" s="164">
        <v>2950</v>
      </c>
    </row>
    <row r="44" spans="1:15" s="133" customFormat="1" ht="16.5" customHeight="1" x14ac:dyDescent="0.15">
      <c r="A44" s="166" t="s">
        <v>471</v>
      </c>
      <c r="B44" s="488" t="s">
        <v>415</v>
      </c>
      <c r="C44" s="488"/>
      <c r="D44" s="488"/>
      <c r="E44" s="488"/>
      <c r="F44" s="163">
        <v>20835</v>
      </c>
      <c r="G44" s="164">
        <v>2248</v>
      </c>
      <c r="H44" s="164">
        <v>7104</v>
      </c>
      <c r="I44" s="164">
        <v>9815</v>
      </c>
      <c r="J44" s="164">
        <v>11020</v>
      </c>
      <c r="K44" s="164">
        <v>7906</v>
      </c>
      <c r="L44" s="164">
        <v>7829</v>
      </c>
      <c r="M44" s="164">
        <v>77</v>
      </c>
      <c r="N44" s="164">
        <v>19343</v>
      </c>
      <c r="O44" s="164">
        <v>1492</v>
      </c>
    </row>
    <row r="45" spans="1:15" s="133" customFormat="1" ht="16.5" customHeight="1" x14ac:dyDescent="0.15">
      <c r="A45" s="488" t="s">
        <v>472</v>
      </c>
      <c r="B45" s="488"/>
      <c r="C45" s="488"/>
      <c r="D45" s="488"/>
      <c r="E45" s="488"/>
      <c r="F45" s="163">
        <v>11918</v>
      </c>
      <c r="G45" s="164">
        <v>842</v>
      </c>
      <c r="H45" s="164">
        <v>5340</v>
      </c>
      <c r="I45" s="164">
        <v>5419</v>
      </c>
      <c r="J45" s="164">
        <v>6499</v>
      </c>
      <c r="K45" s="164">
        <v>5151</v>
      </c>
      <c r="L45" s="164">
        <v>5132</v>
      </c>
      <c r="M45" s="164">
        <v>19</v>
      </c>
      <c r="N45" s="164">
        <v>11367</v>
      </c>
      <c r="O45" s="164">
        <v>551</v>
      </c>
    </row>
    <row r="46" spans="1:15" ht="3.75" customHeight="1" thickBot="1" x14ac:dyDescent="0.2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</row>
    <row r="47" spans="1:15" ht="17.25" customHeight="1" x14ac:dyDescent="0.15">
      <c r="A47" s="489" t="s">
        <v>654</v>
      </c>
      <c r="B47" s="489"/>
      <c r="C47" s="489"/>
      <c r="D47" s="489"/>
      <c r="E47" s="489"/>
      <c r="F47" s="489"/>
      <c r="G47" s="489"/>
      <c r="H47" s="489"/>
      <c r="I47" s="489"/>
      <c r="J47" s="489"/>
      <c r="K47" s="489"/>
      <c r="L47" s="489"/>
      <c r="M47" s="489"/>
      <c r="N47" s="489"/>
      <c r="O47" s="489"/>
    </row>
    <row r="48" spans="1:15" x14ac:dyDescent="0.15">
      <c r="F48" s="239"/>
      <c r="G48" s="242"/>
    </row>
  </sheetData>
  <mergeCells count="21">
    <mergeCell ref="C11:E11"/>
    <mergeCell ref="A8:E8"/>
    <mergeCell ref="D28:E28"/>
    <mergeCell ref="D12:E12"/>
    <mergeCell ref="D17:E17"/>
    <mergeCell ref="C20:E20"/>
    <mergeCell ref="D21:E21"/>
    <mergeCell ref="B10:E10"/>
    <mergeCell ref="D24:E24"/>
    <mergeCell ref="C27:E27"/>
    <mergeCell ref="A1:O1"/>
    <mergeCell ref="A3:O3"/>
    <mergeCell ref="N4:O4"/>
    <mergeCell ref="A5:E7"/>
    <mergeCell ref="A9:E9"/>
    <mergeCell ref="D34:E34"/>
    <mergeCell ref="A47:O47"/>
    <mergeCell ref="D39:E39"/>
    <mergeCell ref="B43:E43"/>
    <mergeCell ref="B44:E44"/>
    <mergeCell ref="A45:E45"/>
  </mergeCells>
  <phoneticPr fontId="2"/>
  <pageMargins left="0.51" right="0.53" top="0.6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75"/>
  <sheetViews>
    <sheetView showGridLines="0" zoomScale="118" zoomScaleNormal="118" workbookViewId="0">
      <selection activeCell="C39" sqref="C39"/>
    </sheetView>
  </sheetViews>
  <sheetFormatPr defaultRowHeight="13.5" x14ac:dyDescent="0.1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9" ht="17.25" x14ac:dyDescent="0.15">
      <c r="A1" s="441" t="s">
        <v>488</v>
      </c>
      <c r="B1" s="441"/>
      <c r="C1" s="441"/>
      <c r="D1" s="441"/>
      <c r="E1" s="441"/>
      <c r="F1" s="441"/>
      <c r="G1" s="441"/>
      <c r="H1" s="441"/>
      <c r="I1" s="441"/>
    </row>
    <row r="2" spans="1:9" ht="11.25" customHeight="1" x14ac:dyDescent="0.15"/>
    <row r="3" spans="1:9" ht="11.25" customHeight="1" x14ac:dyDescent="0.15">
      <c r="A3" s="2" t="s">
        <v>1164</v>
      </c>
    </row>
    <row r="4" spans="1:9" ht="14.25" customHeight="1" thickBot="1" x14ac:dyDescent="0.2">
      <c r="A4" s="3"/>
      <c r="B4" s="38"/>
      <c r="C4" s="38"/>
      <c r="D4" s="38"/>
      <c r="E4" s="38"/>
      <c r="F4" s="38"/>
      <c r="G4" s="38"/>
      <c r="H4" s="39"/>
      <c r="I4" s="39" t="s">
        <v>390</v>
      </c>
    </row>
    <row r="5" spans="1:9" ht="18" customHeight="1" x14ac:dyDescent="0.15">
      <c r="A5" s="503" t="s">
        <v>1056</v>
      </c>
      <c r="B5" s="504" t="s">
        <v>255</v>
      </c>
      <c r="C5" s="504"/>
      <c r="D5" s="504"/>
      <c r="E5" s="505" t="s">
        <v>1055</v>
      </c>
      <c r="F5" s="447"/>
      <c r="G5" s="504" t="s">
        <v>255</v>
      </c>
      <c r="H5" s="504"/>
      <c r="I5" s="504"/>
    </row>
    <row r="6" spans="1:9" ht="18" customHeight="1" x14ac:dyDescent="0.15">
      <c r="A6" s="477"/>
      <c r="B6" s="7" t="s">
        <v>256</v>
      </c>
      <c r="C6" s="7" t="s">
        <v>120</v>
      </c>
      <c r="D6" s="9" t="s">
        <v>121</v>
      </c>
      <c r="E6" s="506"/>
      <c r="F6" s="444"/>
      <c r="G6" s="7" t="s">
        <v>256</v>
      </c>
      <c r="H6" s="7" t="s">
        <v>120</v>
      </c>
      <c r="I6" s="9" t="s">
        <v>121</v>
      </c>
    </row>
    <row r="7" spans="1:9" ht="4.5" customHeight="1" x14ac:dyDescent="0.15">
      <c r="A7" s="10"/>
      <c r="B7" s="11"/>
      <c r="C7" s="11"/>
      <c r="D7" s="11"/>
      <c r="E7" s="462"/>
      <c r="F7" s="463"/>
      <c r="G7" s="11"/>
      <c r="H7" s="11"/>
      <c r="I7" s="11"/>
    </row>
    <row r="8" spans="1:9" ht="10.5" customHeight="1" x14ac:dyDescent="0.15">
      <c r="A8" s="5" t="s">
        <v>257</v>
      </c>
      <c r="B8" s="49">
        <f>SUM(B10:B69,G10:G35)</f>
        <v>406116</v>
      </c>
      <c r="C8" s="49">
        <f>SUM(C10:C69,H10:H35)</f>
        <v>187615</v>
      </c>
      <c r="D8" s="49">
        <f>SUM(D10:D69,I10:I35)</f>
        <v>218501</v>
      </c>
      <c r="E8" s="469"/>
      <c r="F8" s="465"/>
      <c r="G8" s="64"/>
      <c r="H8" s="64"/>
      <c r="I8" s="64"/>
    </row>
    <row r="9" spans="1:9" ht="4.5" customHeight="1" x14ac:dyDescent="0.15">
      <c r="A9" s="13"/>
      <c r="B9" s="49"/>
      <c r="C9" s="58"/>
      <c r="D9" s="58"/>
      <c r="E9" s="471"/>
      <c r="F9" s="463"/>
      <c r="G9" s="60"/>
      <c r="H9" s="60"/>
      <c r="I9" s="60"/>
    </row>
    <row r="10" spans="1:9" ht="10.5" customHeight="1" x14ac:dyDescent="0.15">
      <c r="A10" s="65" t="s">
        <v>0</v>
      </c>
      <c r="B10" s="49">
        <f>SUM(C10:D10)</f>
        <v>2469</v>
      </c>
      <c r="C10" s="58">
        <v>1261</v>
      </c>
      <c r="D10" s="58">
        <v>1208</v>
      </c>
      <c r="E10" s="464" t="s">
        <v>435</v>
      </c>
      <c r="F10" s="465"/>
      <c r="G10" s="49">
        <f t="shared" ref="G10:G35" si="0">SUM(H10:I10)</f>
        <v>5498</v>
      </c>
      <c r="H10" s="58">
        <v>2570</v>
      </c>
      <c r="I10" s="58">
        <v>2928</v>
      </c>
    </row>
    <row r="11" spans="1:9" ht="10.5" customHeight="1" x14ac:dyDescent="0.15">
      <c r="A11" s="65" t="s">
        <v>245</v>
      </c>
      <c r="B11" s="49">
        <f t="shared" ref="B11:B69" si="1">SUM(C11:D11)</f>
        <v>2569</v>
      </c>
      <c r="C11" s="58">
        <v>1343</v>
      </c>
      <c r="D11" s="58">
        <v>1226</v>
      </c>
      <c r="E11" s="464" t="s">
        <v>366</v>
      </c>
      <c r="F11" s="465"/>
      <c r="G11" s="49">
        <f t="shared" si="0"/>
        <v>5638</v>
      </c>
      <c r="H11" s="58">
        <v>2648</v>
      </c>
      <c r="I11" s="58">
        <v>2990</v>
      </c>
    </row>
    <row r="12" spans="1:9" ht="10.5" customHeight="1" x14ac:dyDescent="0.15">
      <c r="A12" s="65" t="s">
        <v>246</v>
      </c>
      <c r="B12" s="49">
        <f t="shared" si="1"/>
        <v>2691</v>
      </c>
      <c r="C12" s="58">
        <v>1372</v>
      </c>
      <c r="D12" s="58">
        <v>1319</v>
      </c>
      <c r="E12" s="464" t="s">
        <v>367</v>
      </c>
      <c r="F12" s="465"/>
      <c r="G12" s="49">
        <f t="shared" si="0"/>
        <v>5790</v>
      </c>
      <c r="H12" s="58">
        <v>2759</v>
      </c>
      <c r="I12" s="58">
        <v>3031</v>
      </c>
    </row>
    <row r="13" spans="1:9" ht="10.5" customHeight="1" x14ac:dyDescent="0.15">
      <c r="A13" s="65" t="s">
        <v>247</v>
      </c>
      <c r="B13" s="49">
        <f t="shared" si="1"/>
        <v>2887</v>
      </c>
      <c r="C13" s="58">
        <v>1505</v>
      </c>
      <c r="D13" s="58">
        <v>1382</v>
      </c>
      <c r="E13" s="464" t="s">
        <v>368</v>
      </c>
      <c r="F13" s="465"/>
      <c r="G13" s="49">
        <f t="shared" si="0"/>
        <v>5872</v>
      </c>
      <c r="H13" s="58">
        <v>2695</v>
      </c>
      <c r="I13" s="58">
        <v>3177</v>
      </c>
    </row>
    <row r="14" spans="1:9" ht="10.5" customHeight="1" x14ac:dyDescent="0.15">
      <c r="A14" s="66" t="s">
        <v>248</v>
      </c>
      <c r="B14" s="72">
        <f t="shared" si="1"/>
        <v>3031</v>
      </c>
      <c r="C14" s="74">
        <v>1561</v>
      </c>
      <c r="D14" s="74">
        <v>1470</v>
      </c>
      <c r="E14" s="466" t="s">
        <v>369</v>
      </c>
      <c r="F14" s="467"/>
      <c r="G14" s="72">
        <f t="shared" si="0"/>
        <v>5278</v>
      </c>
      <c r="H14" s="74">
        <v>2514</v>
      </c>
      <c r="I14" s="74">
        <v>2764</v>
      </c>
    </row>
    <row r="15" spans="1:9" ht="10.5" customHeight="1" x14ac:dyDescent="0.15">
      <c r="A15" s="65" t="s">
        <v>249</v>
      </c>
      <c r="B15" s="49">
        <f t="shared" si="1"/>
        <v>3086</v>
      </c>
      <c r="C15" s="58">
        <v>1584</v>
      </c>
      <c r="D15" s="58">
        <v>1502</v>
      </c>
      <c r="E15" s="464" t="s">
        <v>370</v>
      </c>
      <c r="F15" s="465"/>
      <c r="G15" s="49">
        <f t="shared" si="0"/>
        <v>5711</v>
      </c>
      <c r="H15" s="58">
        <v>2701</v>
      </c>
      <c r="I15" s="58">
        <v>3010</v>
      </c>
    </row>
    <row r="16" spans="1:9" ht="10.5" customHeight="1" x14ac:dyDescent="0.15">
      <c r="A16" s="65" t="s">
        <v>250</v>
      </c>
      <c r="B16" s="49">
        <f t="shared" si="1"/>
        <v>3108</v>
      </c>
      <c r="C16" s="58">
        <v>1592</v>
      </c>
      <c r="D16" s="58">
        <v>1516</v>
      </c>
      <c r="E16" s="464" t="s">
        <v>371</v>
      </c>
      <c r="F16" s="465"/>
      <c r="G16" s="49">
        <f t="shared" si="0"/>
        <v>5957</v>
      </c>
      <c r="H16" s="58">
        <v>2829</v>
      </c>
      <c r="I16" s="58">
        <v>3128</v>
      </c>
    </row>
    <row r="17" spans="1:9" ht="10.5" customHeight="1" x14ac:dyDescent="0.15">
      <c r="A17" s="65" t="s">
        <v>251</v>
      </c>
      <c r="B17" s="49">
        <f t="shared" si="1"/>
        <v>3281</v>
      </c>
      <c r="C17" s="58">
        <v>1700</v>
      </c>
      <c r="D17" s="58">
        <v>1581</v>
      </c>
      <c r="E17" s="464" t="s">
        <v>372</v>
      </c>
      <c r="F17" s="465"/>
      <c r="G17" s="49">
        <f t="shared" si="0"/>
        <v>6224</v>
      </c>
      <c r="H17" s="58">
        <v>2929</v>
      </c>
      <c r="I17" s="58">
        <v>3295</v>
      </c>
    </row>
    <row r="18" spans="1:9" ht="10.5" customHeight="1" x14ac:dyDescent="0.15">
      <c r="A18" s="65" t="s">
        <v>252</v>
      </c>
      <c r="B18" s="49">
        <f t="shared" si="1"/>
        <v>3210</v>
      </c>
      <c r="C18" s="58">
        <v>1642</v>
      </c>
      <c r="D18" s="58">
        <v>1568</v>
      </c>
      <c r="E18" s="464" t="s">
        <v>373</v>
      </c>
      <c r="F18" s="465"/>
      <c r="G18" s="49">
        <f t="shared" si="0"/>
        <v>6433</v>
      </c>
      <c r="H18" s="58">
        <v>2983</v>
      </c>
      <c r="I18" s="58">
        <v>3450</v>
      </c>
    </row>
    <row r="19" spans="1:9" ht="10.5" customHeight="1" x14ac:dyDescent="0.15">
      <c r="A19" s="66" t="s">
        <v>253</v>
      </c>
      <c r="B19" s="72">
        <f t="shared" si="1"/>
        <v>3306</v>
      </c>
      <c r="C19" s="74">
        <v>1701</v>
      </c>
      <c r="D19" s="74">
        <v>1605</v>
      </c>
      <c r="E19" s="466" t="s">
        <v>374</v>
      </c>
      <c r="F19" s="467"/>
      <c r="G19" s="72">
        <f t="shared" si="0"/>
        <v>6823</v>
      </c>
      <c r="H19" s="74">
        <v>3232</v>
      </c>
      <c r="I19" s="74">
        <v>3591</v>
      </c>
    </row>
    <row r="20" spans="1:9" ht="10.5" customHeight="1" x14ac:dyDescent="0.15">
      <c r="A20" s="65" t="s">
        <v>317</v>
      </c>
      <c r="B20" s="49">
        <f t="shared" si="1"/>
        <v>3254</v>
      </c>
      <c r="C20" s="58">
        <v>1683</v>
      </c>
      <c r="D20" s="58">
        <v>1571</v>
      </c>
      <c r="E20" s="464" t="s">
        <v>375</v>
      </c>
      <c r="F20" s="465"/>
      <c r="G20" s="49">
        <f t="shared" si="0"/>
        <v>7096</v>
      </c>
      <c r="H20" s="58">
        <v>3336</v>
      </c>
      <c r="I20" s="58">
        <v>3760</v>
      </c>
    </row>
    <row r="21" spans="1:9" ht="10.5" customHeight="1" x14ac:dyDescent="0.15">
      <c r="A21" s="65" t="s">
        <v>318</v>
      </c>
      <c r="B21" s="49">
        <f t="shared" si="1"/>
        <v>3354</v>
      </c>
      <c r="C21" s="58">
        <v>1716</v>
      </c>
      <c r="D21" s="58">
        <v>1638</v>
      </c>
      <c r="E21" s="464" t="s">
        <v>376</v>
      </c>
      <c r="F21" s="465"/>
      <c r="G21" s="49">
        <f t="shared" si="0"/>
        <v>7405</v>
      </c>
      <c r="H21" s="58">
        <v>3465</v>
      </c>
      <c r="I21" s="58">
        <v>3940</v>
      </c>
    </row>
    <row r="22" spans="1:9" ht="10.5" customHeight="1" x14ac:dyDescent="0.15">
      <c r="A22" s="65" t="s">
        <v>319</v>
      </c>
      <c r="B22" s="49">
        <f t="shared" si="1"/>
        <v>3309</v>
      </c>
      <c r="C22" s="58">
        <v>1699</v>
      </c>
      <c r="D22" s="58">
        <v>1610</v>
      </c>
      <c r="E22" s="464" t="s">
        <v>377</v>
      </c>
      <c r="F22" s="465"/>
      <c r="G22" s="49">
        <f t="shared" si="0"/>
        <v>7915</v>
      </c>
      <c r="H22" s="58">
        <v>3661</v>
      </c>
      <c r="I22" s="58">
        <v>4254</v>
      </c>
    </row>
    <row r="23" spans="1:9" ht="10.5" customHeight="1" x14ac:dyDescent="0.15">
      <c r="A23" s="65" t="s">
        <v>320</v>
      </c>
      <c r="B23" s="49">
        <f t="shared" si="1"/>
        <v>3515</v>
      </c>
      <c r="C23" s="58">
        <v>1749</v>
      </c>
      <c r="D23" s="58">
        <v>1766</v>
      </c>
      <c r="E23" s="464" t="s">
        <v>378</v>
      </c>
      <c r="F23" s="465"/>
      <c r="G23" s="49">
        <f t="shared" si="0"/>
        <v>7282</v>
      </c>
      <c r="H23" s="58">
        <v>3316</v>
      </c>
      <c r="I23" s="58">
        <v>3966</v>
      </c>
    </row>
    <row r="24" spans="1:9" ht="10.5" customHeight="1" x14ac:dyDescent="0.15">
      <c r="A24" s="66" t="s">
        <v>321</v>
      </c>
      <c r="B24" s="72">
        <f t="shared" si="1"/>
        <v>3391</v>
      </c>
      <c r="C24" s="74">
        <v>1750</v>
      </c>
      <c r="D24" s="74">
        <v>1641</v>
      </c>
      <c r="E24" s="466" t="s">
        <v>379</v>
      </c>
      <c r="F24" s="467"/>
      <c r="G24" s="72">
        <f t="shared" si="0"/>
        <v>6726</v>
      </c>
      <c r="H24" s="74">
        <v>3046</v>
      </c>
      <c r="I24" s="74">
        <v>3680</v>
      </c>
    </row>
    <row r="25" spans="1:9" ht="10.5" customHeight="1" x14ac:dyDescent="0.15">
      <c r="A25" s="65" t="s">
        <v>322</v>
      </c>
      <c r="B25" s="49">
        <f t="shared" si="1"/>
        <v>3523</v>
      </c>
      <c r="C25" s="58">
        <v>1813</v>
      </c>
      <c r="D25" s="58">
        <v>1710</v>
      </c>
      <c r="E25" s="464" t="s">
        <v>380</v>
      </c>
      <c r="F25" s="465"/>
      <c r="G25" s="49">
        <f t="shared" si="0"/>
        <v>4673</v>
      </c>
      <c r="H25" s="58">
        <v>2049</v>
      </c>
      <c r="I25" s="58">
        <v>2624</v>
      </c>
    </row>
    <row r="26" spans="1:9" ht="10.5" customHeight="1" x14ac:dyDescent="0.15">
      <c r="A26" s="65" t="s">
        <v>323</v>
      </c>
      <c r="B26" s="49">
        <f t="shared" si="1"/>
        <v>3406</v>
      </c>
      <c r="C26" s="58">
        <v>1701</v>
      </c>
      <c r="D26" s="58">
        <v>1705</v>
      </c>
      <c r="E26" s="464" t="s">
        <v>381</v>
      </c>
      <c r="F26" s="465"/>
      <c r="G26" s="49">
        <f t="shared" si="0"/>
        <v>3740</v>
      </c>
      <c r="H26" s="58">
        <v>1653</v>
      </c>
      <c r="I26" s="58">
        <v>2087</v>
      </c>
    </row>
    <row r="27" spans="1:9" ht="10.5" customHeight="1" x14ac:dyDescent="0.15">
      <c r="A27" s="65" t="s">
        <v>324</v>
      </c>
      <c r="B27" s="49">
        <f t="shared" si="1"/>
        <v>3535</v>
      </c>
      <c r="C27" s="58">
        <v>1764</v>
      </c>
      <c r="D27" s="58">
        <v>1771</v>
      </c>
      <c r="E27" s="464" t="s">
        <v>382</v>
      </c>
      <c r="F27" s="465"/>
      <c r="G27" s="49">
        <f t="shared" si="0"/>
        <v>4652</v>
      </c>
      <c r="H27" s="58">
        <v>1972</v>
      </c>
      <c r="I27" s="58">
        <v>2680</v>
      </c>
    </row>
    <row r="28" spans="1:9" ht="10.5" customHeight="1" x14ac:dyDescent="0.15">
      <c r="A28" s="65" t="s">
        <v>325</v>
      </c>
      <c r="B28" s="49">
        <f t="shared" si="1"/>
        <v>3531</v>
      </c>
      <c r="C28" s="58">
        <v>1782</v>
      </c>
      <c r="D28" s="58">
        <v>1749</v>
      </c>
      <c r="E28" s="464" t="s">
        <v>383</v>
      </c>
      <c r="F28" s="465"/>
      <c r="G28" s="49">
        <f t="shared" si="0"/>
        <v>4517</v>
      </c>
      <c r="H28" s="58">
        <v>1925</v>
      </c>
      <c r="I28" s="58">
        <v>2592</v>
      </c>
    </row>
    <row r="29" spans="1:9" ht="10.5" customHeight="1" x14ac:dyDescent="0.15">
      <c r="A29" s="66" t="s">
        <v>326</v>
      </c>
      <c r="B29" s="72">
        <f t="shared" si="1"/>
        <v>3438</v>
      </c>
      <c r="C29" s="74">
        <v>1688</v>
      </c>
      <c r="D29" s="74">
        <v>1750</v>
      </c>
      <c r="E29" s="466" t="s">
        <v>384</v>
      </c>
      <c r="F29" s="467"/>
      <c r="G29" s="72">
        <f t="shared" si="0"/>
        <v>4499</v>
      </c>
      <c r="H29" s="74">
        <v>1779</v>
      </c>
      <c r="I29" s="74">
        <v>2720</v>
      </c>
    </row>
    <row r="30" spans="1:9" ht="10.5" customHeight="1" x14ac:dyDescent="0.15">
      <c r="A30" s="65" t="s">
        <v>327</v>
      </c>
      <c r="B30" s="49">
        <f t="shared" si="1"/>
        <v>3435</v>
      </c>
      <c r="C30" s="58">
        <v>1684</v>
      </c>
      <c r="D30" s="58">
        <v>1751</v>
      </c>
      <c r="E30" s="464" t="s">
        <v>385</v>
      </c>
      <c r="F30" s="465"/>
      <c r="G30" s="49">
        <f t="shared" si="0"/>
        <v>4786</v>
      </c>
      <c r="H30" s="58">
        <v>1859</v>
      </c>
      <c r="I30" s="58">
        <v>2927</v>
      </c>
    </row>
    <row r="31" spans="1:9" ht="10.5" customHeight="1" x14ac:dyDescent="0.15">
      <c r="A31" s="65" t="s">
        <v>328</v>
      </c>
      <c r="B31" s="49">
        <f t="shared" si="1"/>
        <v>3575</v>
      </c>
      <c r="C31" s="58">
        <v>1766</v>
      </c>
      <c r="D31" s="58">
        <v>1809</v>
      </c>
      <c r="E31" s="464" t="s">
        <v>386</v>
      </c>
      <c r="F31" s="465"/>
      <c r="G31" s="49">
        <f t="shared" si="0"/>
        <v>4214</v>
      </c>
      <c r="H31" s="58">
        <v>1618</v>
      </c>
      <c r="I31" s="58">
        <v>2596</v>
      </c>
    </row>
    <row r="32" spans="1:9" ht="10.5" customHeight="1" x14ac:dyDescent="0.15">
      <c r="A32" s="65" t="s">
        <v>329</v>
      </c>
      <c r="B32" s="49">
        <f t="shared" si="1"/>
        <v>3412</v>
      </c>
      <c r="C32" s="58">
        <v>1730</v>
      </c>
      <c r="D32" s="58">
        <v>1682</v>
      </c>
      <c r="E32" s="464" t="s">
        <v>387</v>
      </c>
      <c r="F32" s="465"/>
      <c r="G32" s="49">
        <f t="shared" si="0"/>
        <v>3905</v>
      </c>
      <c r="H32" s="58">
        <v>1480</v>
      </c>
      <c r="I32" s="58">
        <v>2425</v>
      </c>
    </row>
    <row r="33" spans="1:9" ht="10.5" customHeight="1" x14ac:dyDescent="0.15">
      <c r="A33" s="65" t="s">
        <v>330</v>
      </c>
      <c r="B33" s="49">
        <f t="shared" si="1"/>
        <v>3425</v>
      </c>
      <c r="C33" s="58">
        <v>1678</v>
      </c>
      <c r="D33" s="58">
        <v>1747</v>
      </c>
      <c r="E33" s="464" t="s">
        <v>388</v>
      </c>
      <c r="F33" s="465"/>
      <c r="G33" s="49">
        <f t="shared" si="0"/>
        <v>3620</v>
      </c>
      <c r="H33" s="58">
        <v>1379</v>
      </c>
      <c r="I33" s="58">
        <v>2241</v>
      </c>
    </row>
    <row r="34" spans="1:9" ht="10.5" customHeight="1" x14ac:dyDescent="0.15">
      <c r="A34" s="66" t="s">
        <v>331</v>
      </c>
      <c r="B34" s="72">
        <f t="shared" si="1"/>
        <v>3256</v>
      </c>
      <c r="C34" s="74">
        <v>1621</v>
      </c>
      <c r="D34" s="74">
        <v>1635</v>
      </c>
      <c r="E34" s="466" t="s">
        <v>389</v>
      </c>
      <c r="F34" s="467"/>
      <c r="G34" s="72">
        <f t="shared" si="0"/>
        <v>3745</v>
      </c>
      <c r="H34" s="74">
        <v>1385</v>
      </c>
      <c r="I34" s="74">
        <v>2360</v>
      </c>
    </row>
    <row r="35" spans="1:9" ht="10.5" customHeight="1" x14ac:dyDescent="0.15">
      <c r="A35" s="65" t="s">
        <v>332</v>
      </c>
      <c r="B35" s="49">
        <f t="shared" si="1"/>
        <v>3236</v>
      </c>
      <c r="C35" s="58">
        <v>1515</v>
      </c>
      <c r="D35" s="58">
        <v>1721</v>
      </c>
      <c r="E35" s="461" t="s">
        <v>244</v>
      </c>
      <c r="F35" s="443"/>
      <c r="G35" s="49">
        <f t="shared" si="0"/>
        <v>25696</v>
      </c>
      <c r="H35" s="58">
        <v>7392</v>
      </c>
      <c r="I35" s="58">
        <v>18304</v>
      </c>
    </row>
    <row r="36" spans="1:9" ht="10.5" customHeight="1" x14ac:dyDescent="0.15">
      <c r="A36" s="65" t="s">
        <v>333</v>
      </c>
      <c r="B36" s="49">
        <f t="shared" si="1"/>
        <v>3177</v>
      </c>
      <c r="C36" s="58">
        <v>1520</v>
      </c>
      <c r="D36" s="58">
        <v>1657</v>
      </c>
      <c r="E36" s="461" t="s">
        <v>258</v>
      </c>
      <c r="F36" s="443"/>
      <c r="G36" s="54" t="s">
        <v>625</v>
      </c>
      <c r="H36" s="54" t="s">
        <v>625</v>
      </c>
      <c r="I36" s="54" t="s">
        <v>625</v>
      </c>
    </row>
    <row r="37" spans="1:9" ht="10.5" customHeight="1" x14ac:dyDescent="0.15">
      <c r="A37" s="65" t="s">
        <v>334</v>
      </c>
      <c r="B37" s="49">
        <f t="shared" si="1"/>
        <v>3404</v>
      </c>
      <c r="C37" s="58">
        <v>1634</v>
      </c>
      <c r="D37" s="58">
        <v>1770</v>
      </c>
      <c r="E37" s="462"/>
      <c r="F37" s="463"/>
      <c r="G37" s="60"/>
      <c r="H37" s="73"/>
      <c r="I37" s="73"/>
    </row>
    <row r="38" spans="1:9" ht="10.5" customHeight="1" x14ac:dyDescent="0.15">
      <c r="A38" s="65" t="s">
        <v>335</v>
      </c>
      <c r="B38" s="49">
        <f t="shared" si="1"/>
        <v>3324</v>
      </c>
      <c r="C38" s="58">
        <v>1605</v>
      </c>
      <c r="D38" s="58">
        <v>1719</v>
      </c>
      <c r="E38" s="93"/>
      <c r="F38" s="13"/>
    </row>
    <row r="39" spans="1:9" ht="10.5" customHeight="1" x14ac:dyDescent="0.15">
      <c r="A39" s="66" t="s">
        <v>336</v>
      </c>
      <c r="B39" s="72">
        <f t="shared" si="1"/>
        <v>3444</v>
      </c>
      <c r="C39" s="74">
        <v>1693</v>
      </c>
      <c r="D39" s="74">
        <v>1751</v>
      </c>
      <c r="E39" s="93" t="s">
        <v>259</v>
      </c>
      <c r="F39" s="92"/>
      <c r="G39" s="60"/>
      <c r="H39" s="73"/>
      <c r="I39" s="73"/>
    </row>
    <row r="40" spans="1:9" ht="10.5" customHeight="1" x14ac:dyDescent="0.15">
      <c r="A40" s="65" t="s">
        <v>337</v>
      </c>
      <c r="B40" s="49">
        <f t="shared" si="1"/>
        <v>3426</v>
      </c>
      <c r="C40" s="58">
        <v>1696</v>
      </c>
      <c r="D40" s="58">
        <v>1730</v>
      </c>
      <c r="E40" s="24" t="s">
        <v>12</v>
      </c>
      <c r="F40" s="13"/>
      <c r="G40" s="64">
        <f>SUM(B10:B14)</f>
        <v>13647</v>
      </c>
      <c r="H40" s="64">
        <f>SUM(C10:C14)</f>
        <v>7042</v>
      </c>
      <c r="I40" s="64">
        <f>SUM(D10:D14)</f>
        <v>6605</v>
      </c>
    </row>
    <row r="41" spans="1:9" ht="10.5" customHeight="1" x14ac:dyDescent="0.15">
      <c r="A41" s="65" t="s">
        <v>338</v>
      </c>
      <c r="B41" s="49">
        <f t="shared" si="1"/>
        <v>3468</v>
      </c>
      <c r="C41" s="58">
        <v>1750</v>
      </c>
      <c r="D41" s="58">
        <v>1718</v>
      </c>
      <c r="E41" s="24" t="s">
        <v>13</v>
      </c>
      <c r="F41" s="13"/>
      <c r="G41" s="64">
        <f>SUM(B15:B19)</f>
        <v>15991</v>
      </c>
      <c r="H41" s="64">
        <f>SUM(C15:C19)</f>
        <v>8219</v>
      </c>
      <c r="I41" s="64">
        <f>SUM(D15:D19)</f>
        <v>7772</v>
      </c>
    </row>
    <row r="42" spans="1:9" ht="10.5" customHeight="1" x14ac:dyDescent="0.15">
      <c r="A42" s="65" t="s">
        <v>339</v>
      </c>
      <c r="B42" s="49">
        <f t="shared" si="1"/>
        <v>3586</v>
      </c>
      <c r="C42" s="58">
        <v>1752</v>
      </c>
      <c r="D42" s="58">
        <v>1834</v>
      </c>
      <c r="E42" s="24" t="s">
        <v>260</v>
      </c>
      <c r="F42" s="5"/>
      <c r="G42" s="64">
        <f>SUM(B20:B24)</f>
        <v>16823</v>
      </c>
      <c r="H42" s="64">
        <f>SUM(C20:C24)</f>
        <v>8597</v>
      </c>
      <c r="I42" s="64">
        <f>SUM(D20:D24)</f>
        <v>8226</v>
      </c>
    </row>
    <row r="43" spans="1:9" ht="10.5" customHeight="1" x14ac:dyDescent="0.15">
      <c r="A43" s="65" t="s">
        <v>340</v>
      </c>
      <c r="B43" s="49">
        <f t="shared" si="1"/>
        <v>3784</v>
      </c>
      <c r="C43" s="58">
        <v>1849</v>
      </c>
      <c r="D43" s="58">
        <v>1935</v>
      </c>
      <c r="E43" s="24" t="s">
        <v>261</v>
      </c>
      <c r="F43" s="5"/>
      <c r="G43" s="64">
        <f>SUM(B25:B29)</f>
        <v>17433</v>
      </c>
      <c r="H43" s="64">
        <f>SUM(C25:C29)</f>
        <v>8748</v>
      </c>
      <c r="I43" s="64">
        <f>SUM(D25:D29)</f>
        <v>8685</v>
      </c>
    </row>
    <row r="44" spans="1:9" ht="10.5" customHeight="1" x14ac:dyDescent="0.15">
      <c r="A44" s="66" t="s">
        <v>341</v>
      </c>
      <c r="B44" s="72">
        <f t="shared" si="1"/>
        <v>4036</v>
      </c>
      <c r="C44" s="74">
        <v>1963</v>
      </c>
      <c r="D44" s="74">
        <v>2073</v>
      </c>
      <c r="E44" s="24" t="s">
        <v>262</v>
      </c>
      <c r="F44" s="5"/>
      <c r="G44" s="64">
        <f>SUM(B30:B34)</f>
        <v>17103</v>
      </c>
      <c r="H44" s="64">
        <f>SUM(C30:C34)</f>
        <v>8479</v>
      </c>
      <c r="I44" s="64">
        <f>SUM(D30:D34)</f>
        <v>8624</v>
      </c>
    </row>
    <row r="45" spans="1:9" ht="10.5" customHeight="1" x14ac:dyDescent="0.15">
      <c r="A45" s="65" t="s">
        <v>342</v>
      </c>
      <c r="B45" s="49">
        <f t="shared" si="1"/>
        <v>4118</v>
      </c>
      <c r="C45" s="58">
        <v>2001</v>
      </c>
      <c r="D45" s="58">
        <v>2117</v>
      </c>
      <c r="E45" s="24" t="s">
        <v>263</v>
      </c>
      <c r="F45" s="5"/>
      <c r="G45" s="64">
        <f>SUM(B35:B39)</f>
        <v>16585</v>
      </c>
      <c r="H45" s="64">
        <f>SUM(C35:C39)</f>
        <v>7967</v>
      </c>
      <c r="I45" s="64">
        <f>SUM(D35:D39)</f>
        <v>8618</v>
      </c>
    </row>
    <row r="46" spans="1:9" ht="10.5" customHeight="1" x14ac:dyDescent="0.15">
      <c r="A46" s="65" t="s">
        <v>343</v>
      </c>
      <c r="B46" s="49">
        <f t="shared" si="1"/>
        <v>4142</v>
      </c>
      <c r="C46" s="58">
        <v>1999</v>
      </c>
      <c r="D46" s="58">
        <v>2143</v>
      </c>
      <c r="E46" s="24" t="s">
        <v>264</v>
      </c>
      <c r="F46" s="5"/>
      <c r="G46" s="64">
        <f>SUM(B40:B44)</f>
        <v>18300</v>
      </c>
      <c r="H46" s="64">
        <f>SUM(C40:C44)</f>
        <v>9010</v>
      </c>
      <c r="I46" s="64">
        <f>SUM(D40:D44)</f>
        <v>9290</v>
      </c>
    </row>
    <row r="47" spans="1:9" ht="10.5" customHeight="1" x14ac:dyDescent="0.15">
      <c r="A47" s="65" t="s">
        <v>344</v>
      </c>
      <c r="B47" s="49">
        <f t="shared" si="1"/>
        <v>4267</v>
      </c>
      <c r="C47" s="58">
        <v>2060</v>
      </c>
      <c r="D47" s="58">
        <v>2207</v>
      </c>
      <c r="E47" s="24" t="s">
        <v>265</v>
      </c>
      <c r="F47" s="5"/>
      <c r="G47" s="64">
        <f>SUM(B45:B49)</f>
        <v>21227</v>
      </c>
      <c r="H47" s="64">
        <f>SUM(C45:C49)</f>
        <v>10332</v>
      </c>
      <c r="I47" s="64">
        <f>SUM(D45:D49)</f>
        <v>10895</v>
      </c>
    </row>
    <row r="48" spans="1:9" ht="10.5" customHeight="1" x14ac:dyDescent="0.15">
      <c r="A48" s="65" t="s">
        <v>345</v>
      </c>
      <c r="B48" s="49">
        <f t="shared" si="1"/>
        <v>4270</v>
      </c>
      <c r="C48" s="58">
        <v>2116</v>
      </c>
      <c r="D48" s="58">
        <v>2154</v>
      </c>
      <c r="E48" s="24" t="s">
        <v>266</v>
      </c>
      <c r="F48" s="5"/>
      <c r="G48" s="64">
        <f>SUM(B50:B54)</f>
        <v>23206</v>
      </c>
      <c r="H48" s="64">
        <f>SUM(C50:C54)</f>
        <v>11167</v>
      </c>
      <c r="I48" s="64">
        <f>SUM(D50:D54)</f>
        <v>12039</v>
      </c>
    </row>
    <row r="49" spans="1:9" ht="10.5" customHeight="1" x14ac:dyDescent="0.15">
      <c r="A49" s="66" t="s">
        <v>346</v>
      </c>
      <c r="B49" s="72">
        <f t="shared" si="1"/>
        <v>4430</v>
      </c>
      <c r="C49" s="74">
        <v>2156</v>
      </c>
      <c r="D49" s="74">
        <v>2274</v>
      </c>
      <c r="E49" s="24" t="s">
        <v>267</v>
      </c>
      <c r="F49" s="5"/>
      <c r="G49" s="64">
        <f>SUM(B55:B59)</f>
        <v>28124</v>
      </c>
      <c r="H49" s="64">
        <f>SUM(C55:C59)</f>
        <v>13470</v>
      </c>
      <c r="I49" s="64">
        <f>SUM(D55:D59)</f>
        <v>14654</v>
      </c>
    </row>
    <row r="50" spans="1:9" ht="10.5" customHeight="1" x14ac:dyDescent="0.15">
      <c r="A50" s="65" t="s">
        <v>347</v>
      </c>
      <c r="B50" s="49">
        <f t="shared" si="1"/>
        <v>4378</v>
      </c>
      <c r="C50" s="58">
        <v>2113</v>
      </c>
      <c r="D50" s="58">
        <v>2265</v>
      </c>
      <c r="E50" s="24" t="s">
        <v>268</v>
      </c>
      <c r="F50" s="5"/>
      <c r="G50" s="64">
        <f>SUM(B60:B64)</f>
        <v>27769</v>
      </c>
      <c r="H50" s="64">
        <f>SUM(C60:C64)</f>
        <v>13109</v>
      </c>
      <c r="I50" s="64">
        <f>SUM(D60:D64)</f>
        <v>14660</v>
      </c>
    </row>
    <row r="51" spans="1:9" ht="10.5" customHeight="1" x14ac:dyDescent="0.15">
      <c r="A51" s="65" t="s">
        <v>348</v>
      </c>
      <c r="B51" s="49">
        <f t="shared" si="1"/>
        <v>4394</v>
      </c>
      <c r="C51" s="58">
        <v>2116</v>
      </c>
      <c r="D51" s="58">
        <v>2278</v>
      </c>
      <c r="E51" s="24" t="s">
        <v>269</v>
      </c>
      <c r="F51" s="5"/>
      <c r="G51" s="64">
        <f>SUM(B65:B69)</f>
        <v>26213</v>
      </c>
      <c r="H51" s="64">
        <f>SUM(C65:C69)</f>
        <v>12300</v>
      </c>
      <c r="I51" s="64">
        <f>SUM(D65:D69)</f>
        <v>13913</v>
      </c>
    </row>
    <row r="52" spans="1:9" ht="10.5" customHeight="1" x14ac:dyDescent="0.15">
      <c r="A52" s="65" t="s">
        <v>349</v>
      </c>
      <c r="B52" s="49">
        <f t="shared" si="1"/>
        <v>4722</v>
      </c>
      <c r="C52" s="58">
        <v>2246</v>
      </c>
      <c r="D52" s="58">
        <v>2476</v>
      </c>
      <c r="E52" s="24" t="s">
        <v>270</v>
      </c>
      <c r="F52" s="5"/>
      <c r="G52" s="64">
        <f>SUM(G10:G14)</f>
        <v>28076</v>
      </c>
      <c r="H52" s="64">
        <f>SUM(H10:H14)</f>
        <v>13186</v>
      </c>
      <c r="I52" s="64">
        <f>SUM(I10:I14)</f>
        <v>14890</v>
      </c>
    </row>
    <row r="53" spans="1:9" ht="10.5" customHeight="1" x14ac:dyDescent="0.15">
      <c r="A53" s="65" t="s">
        <v>350</v>
      </c>
      <c r="B53" s="49">
        <f t="shared" si="1"/>
        <v>4808</v>
      </c>
      <c r="C53" s="58">
        <v>2330</v>
      </c>
      <c r="D53" s="58">
        <v>2478</v>
      </c>
      <c r="E53" s="24" t="s">
        <v>271</v>
      </c>
      <c r="F53" s="5"/>
      <c r="G53" s="64">
        <f>SUM(G15:G19)</f>
        <v>31148</v>
      </c>
      <c r="H53" s="64">
        <f>SUM(H15:H19)</f>
        <v>14674</v>
      </c>
      <c r="I53" s="64">
        <f>SUM(I15:I19)</f>
        <v>16474</v>
      </c>
    </row>
    <row r="54" spans="1:9" ht="10.5" customHeight="1" x14ac:dyDescent="0.15">
      <c r="A54" s="66" t="s">
        <v>351</v>
      </c>
      <c r="B54" s="72">
        <f t="shared" si="1"/>
        <v>4904</v>
      </c>
      <c r="C54" s="74">
        <v>2362</v>
      </c>
      <c r="D54" s="74">
        <v>2542</v>
      </c>
      <c r="E54" s="24" t="s">
        <v>272</v>
      </c>
      <c r="F54" s="5"/>
      <c r="G54" s="64">
        <f>SUM(G20:G24)</f>
        <v>36424</v>
      </c>
      <c r="H54" s="64">
        <f>SUM(H20:H24)</f>
        <v>16824</v>
      </c>
      <c r="I54" s="64">
        <f>SUM(I20:I24)</f>
        <v>19600</v>
      </c>
    </row>
    <row r="55" spans="1:9" ht="10.5" customHeight="1" x14ac:dyDescent="0.15">
      <c r="A55" s="65" t="s">
        <v>352</v>
      </c>
      <c r="B55" s="49">
        <f t="shared" si="1"/>
        <v>5101</v>
      </c>
      <c r="C55" s="58">
        <v>2460</v>
      </c>
      <c r="D55" s="58">
        <v>2641</v>
      </c>
      <c r="E55" s="24" t="s">
        <v>273</v>
      </c>
      <c r="F55" s="5"/>
      <c r="G55" s="64">
        <f>SUM(G25:G29)</f>
        <v>22081</v>
      </c>
      <c r="H55" s="64">
        <f>SUM(H25:H29)</f>
        <v>9378</v>
      </c>
      <c r="I55" s="64">
        <f>SUM(I25:I29)</f>
        <v>12703</v>
      </c>
    </row>
    <row r="56" spans="1:9" ht="10.5" customHeight="1" x14ac:dyDescent="0.15">
      <c r="A56" s="65" t="s">
        <v>353</v>
      </c>
      <c r="B56" s="49">
        <f t="shared" si="1"/>
        <v>5498</v>
      </c>
      <c r="C56" s="58">
        <v>2671</v>
      </c>
      <c r="D56" s="58">
        <v>2827</v>
      </c>
      <c r="E56" s="24" t="s">
        <v>274</v>
      </c>
      <c r="F56" s="5"/>
      <c r="G56" s="64">
        <f>SUM(G30:G34)</f>
        <v>20270</v>
      </c>
      <c r="H56" s="64">
        <f>SUM(H30:H34)</f>
        <v>7721</v>
      </c>
      <c r="I56" s="64">
        <f>SUM(I30:I34)</f>
        <v>12549</v>
      </c>
    </row>
    <row r="57" spans="1:9" ht="10.5" customHeight="1" x14ac:dyDescent="0.15">
      <c r="A57" s="65" t="s">
        <v>354</v>
      </c>
      <c r="B57" s="49">
        <f t="shared" si="1"/>
        <v>5734</v>
      </c>
      <c r="C57" s="58">
        <v>2748</v>
      </c>
      <c r="D57" s="58">
        <v>2986</v>
      </c>
      <c r="E57" s="24" t="s">
        <v>244</v>
      </c>
      <c r="F57" s="5"/>
      <c r="G57" s="64">
        <f>SUM(G35)</f>
        <v>25696</v>
      </c>
      <c r="H57" s="64">
        <f>H35</f>
        <v>7392</v>
      </c>
      <c r="I57" s="64">
        <f>I35</f>
        <v>18304</v>
      </c>
    </row>
    <row r="58" spans="1:9" ht="10.5" customHeight="1" x14ac:dyDescent="0.15">
      <c r="A58" s="65" t="s">
        <v>355</v>
      </c>
      <c r="B58" s="49">
        <f t="shared" si="1"/>
        <v>5940</v>
      </c>
      <c r="C58" s="58">
        <v>2774</v>
      </c>
      <c r="D58" s="58">
        <v>3166</v>
      </c>
      <c r="E58" s="93" t="s">
        <v>259</v>
      </c>
      <c r="F58" s="92"/>
      <c r="G58" s="60"/>
      <c r="H58" s="60"/>
      <c r="I58" s="60"/>
    </row>
    <row r="59" spans="1:9" ht="10.5" customHeight="1" x14ac:dyDescent="0.15">
      <c r="A59" s="66" t="s">
        <v>357</v>
      </c>
      <c r="B59" s="72">
        <f t="shared" si="1"/>
        <v>5851</v>
      </c>
      <c r="C59" s="74">
        <v>2817</v>
      </c>
      <c r="D59" s="74">
        <v>3034</v>
      </c>
      <c r="E59" s="24" t="s">
        <v>254</v>
      </c>
      <c r="F59" s="5"/>
      <c r="G59" s="64">
        <f>SUM(G40:G42)</f>
        <v>46461</v>
      </c>
      <c r="H59" s="64">
        <f>SUM(H40:H42)</f>
        <v>23858</v>
      </c>
      <c r="I59" s="64">
        <f>SUM(I40:I42)</f>
        <v>22603</v>
      </c>
    </row>
    <row r="60" spans="1:9" ht="10.5" customHeight="1" x14ac:dyDescent="0.15">
      <c r="A60" s="65" t="s">
        <v>358</v>
      </c>
      <c r="B60" s="49">
        <f t="shared" si="1"/>
        <v>5807</v>
      </c>
      <c r="C60" s="58">
        <v>2815</v>
      </c>
      <c r="D60" s="58">
        <v>2992</v>
      </c>
      <c r="E60" s="24" t="s">
        <v>275</v>
      </c>
      <c r="F60" s="5"/>
      <c r="G60" s="64">
        <f>SUM(G43:G52)</f>
        <v>224036</v>
      </c>
      <c r="H60" s="64">
        <f>SUM(H43:H52)</f>
        <v>107768</v>
      </c>
      <c r="I60" s="64">
        <f>SUM(I43:I52)</f>
        <v>116268</v>
      </c>
    </row>
    <row r="61" spans="1:9" ht="10.5" customHeight="1" x14ac:dyDescent="0.15">
      <c r="A61" s="65" t="s">
        <v>359</v>
      </c>
      <c r="B61" s="49">
        <f t="shared" si="1"/>
        <v>5463</v>
      </c>
      <c r="C61" s="58">
        <v>2561</v>
      </c>
      <c r="D61" s="58">
        <v>2902</v>
      </c>
      <c r="E61" s="24" t="s">
        <v>406</v>
      </c>
      <c r="F61" s="5"/>
      <c r="G61" s="64">
        <f>SUM(G53:G57)</f>
        <v>135619</v>
      </c>
      <c r="H61" s="64">
        <f>SUM(H53:H57)</f>
        <v>55989</v>
      </c>
      <c r="I61" s="64">
        <f>SUM(I53:I57)</f>
        <v>79630</v>
      </c>
    </row>
    <row r="62" spans="1:9" ht="10.5" customHeight="1" x14ac:dyDescent="0.15">
      <c r="A62" s="65" t="s">
        <v>360</v>
      </c>
      <c r="B62" s="49">
        <f t="shared" si="1"/>
        <v>5531</v>
      </c>
      <c r="C62" s="58">
        <v>2646</v>
      </c>
      <c r="D62" s="58">
        <v>2885</v>
      </c>
      <c r="E62" s="24" t="s">
        <v>276</v>
      </c>
      <c r="F62" s="13"/>
      <c r="G62" s="60"/>
      <c r="H62" s="60"/>
      <c r="I62" s="60"/>
    </row>
    <row r="63" spans="1:9" ht="10.5" customHeight="1" x14ac:dyDescent="0.15">
      <c r="A63" s="65" t="s">
        <v>361</v>
      </c>
      <c r="B63" s="49">
        <f t="shared" si="1"/>
        <v>5395</v>
      </c>
      <c r="C63" s="58">
        <v>2515</v>
      </c>
      <c r="D63" s="58">
        <v>2880</v>
      </c>
      <c r="E63" s="24" t="s">
        <v>254</v>
      </c>
      <c r="F63" s="5"/>
      <c r="G63" s="69">
        <f>G59/B8*100</f>
        <v>11.440327394143546</v>
      </c>
      <c r="H63" s="69">
        <f>H59/C8*100</f>
        <v>12.716467233430162</v>
      </c>
      <c r="I63" s="69">
        <f>I59/D8*100</f>
        <v>10.344575082036238</v>
      </c>
    </row>
    <row r="64" spans="1:9" ht="10.5" customHeight="1" x14ac:dyDescent="0.15">
      <c r="A64" s="66" t="s">
        <v>362</v>
      </c>
      <c r="B64" s="72">
        <f t="shared" si="1"/>
        <v>5573</v>
      </c>
      <c r="C64" s="74">
        <v>2572</v>
      </c>
      <c r="D64" s="74">
        <v>3001</v>
      </c>
      <c r="E64" s="24" t="s">
        <v>275</v>
      </c>
      <c r="F64" s="5"/>
      <c r="G64" s="69">
        <f>G60/B8*100</f>
        <v>55.165519211259841</v>
      </c>
      <c r="H64" s="69">
        <f>H60/C8*100</f>
        <v>57.44103616448578</v>
      </c>
      <c r="I64" s="69">
        <f>I60/D8*100</f>
        <v>53.211655781895736</v>
      </c>
    </row>
    <row r="65" spans="1:10" ht="10.5" customHeight="1" x14ac:dyDescent="0.15">
      <c r="A65" s="65" t="s">
        <v>242</v>
      </c>
      <c r="B65" s="49">
        <f t="shared" si="1"/>
        <v>4367</v>
      </c>
      <c r="C65" s="58">
        <v>2031</v>
      </c>
      <c r="D65" s="58">
        <v>2336</v>
      </c>
      <c r="E65" s="24" t="s">
        <v>406</v>
      </c>
      <c r="F65" s="5"/>
      <c r="G65" s="69">
        <f>G61/B8*100</f>
        <v>33.394153394596614</v>
      </c>
      <c r="H65" s="69">
        <f>H61/C8*100</f>
        <v>29.842496602084058</v>
      </c>
      <c r="I65" s="69">
        <f>I61/D8*100</f>
        <v>36.443769136068028</v>
      </c>
      <c r="J65" s="25"/>
    </row>
    <row r="66" spans="1:10" ht="10.5" customHeight="1" x14ac:dyDescent="0.15">
      <c r="A66" s="65" t="s">
        <v>243</v>
      </c>
      <c r="B66" s="49">
        <f t="shared" si="1"/>
        <v>5666</v>
      </c>
      <c r="C66" s="58">
        <v>2629</v>
      </c>
      <c r="D66" s="58">
        <v>3037</v>
      </c>
      <c r="E66" s="485" t="s">
        <v>391</v>
      </c>
      <c r="F66" s="486"/>
      <c r="G66" s="69">
        <f>G59/G60*100</f>
        <v>20.738184934564089</v>
      </c>
      <c r="H66" s="69">
        <f>H59/H60*100</f>
        <v>22.138297082621929</v>
      </c>
      <c r="I66" s="69">
        <f>I59/I60*100</f>
        <v>19.440430729005399</v>
      </c>
    </row>
    <row r="67" spans="1:10" ht="10.5" customHeight="1" x14ac:dyDescent="0.15">
      <c r="A67" s="65" t="s">
        <v>363</v>
      </c>
      <c r="B67" s="49">
        <f t="shared" si="1"/>
        <v>5387</v>
      </c>
      <c r="C67" s="58">
        <v>2520</v>
      </c>
      <c r="D67" s="58">
        <v>2867</v>
      </c>
      <c r="E67" s="485" t="s">
        <v>392</v>
      </c>
      <c r="F67" s="486"/>
      <c r="G67" s="69">
        <f>G61/G60*100</f>
        <v>60.534467674837977</v>
      </c>
      <c r="H67" s="69">
        <f>H61/H60*100</f>
        <v>51.953269987380303</v>
      </c>
      <c r="I67" s="69">
        <f>I61/I60*100</f>
        <v>68.488320088072385</v>
      </c>
    </row>
    <row r="68" spans="1:10" ht="10.5" customHeight="1" x14ac:dyDescent="0.15">
      <c r="A68" s="65" t="s">
        <v>364</v>
      </c>
      <c r="B68" s="49">
        <f t="shared" si="1"/>
        <v>5423</v>
      </c>
      <c r="C68" s="58">
        <v>2582</v>
      </c>
      <c r="D68" s="58">
        <v>2841</v>
      </c>
      <c r="E68" s="485" t="s">
        <v>393</v>
      </c>
      <c r="F68" s="486"/>
      <c r="G68" s="69">
        <f>SUM(G59,G61)/G60*100</f>
        <v>81.272652609402058</v>
      </c>
      <c r="H68" s="69">
        <f>SUM(H59,H61)/H60*100</f>
        <v>74.091567070002228</v>
      </c>
      <c r="I68" s="69">
        <f>SUM(I59,I61)/I60*100</f>
        <v>87.928750817077784</v>
      </c>
    </row>
    <row r="69" spans="1:10" ht="10.5" customHeight="1" x14ac:dyDescent="0.15">
      <c r="A69" s="67" t="s">
        <v>365</v>
      </c>
      <c r="B69" s="68">
        <f t="shared" si="1"/>
        <v>5370</v>
      </c>
      <c r="C69" s="46">
        <v>2538</v>
      </c>
      <c r="D69" s="75">
        <v>2832</v>
      </c>
      <c r="E69" s="485" t="s">
        <v>394</v>
      </c>
      <c r="F69" s="486"/>
      <c r="G69" s="70">
        <f>G61/G59*100</f>
        <v>291.89858160607821</v>
      </c>
      <c r="H69" s="71">
        <f>H61/H59*100</f>
        <v>234.67599966468268</v>
      </c>
      <c r="I69" s="71">
        <f>I61/I59*100</f>
        <v>352.29836747334423</v>
      </c>
    </row>
    <row r="70" spans="1:10" ht="2.25" customHeight="1" thickBot="1" x14ac:dyDescent="0.2">
      <c r="A70" s="28"/>
      <c r="B70" s="29"/>
      <c r="C70" s="15"/>
      <c r="D70" s="43"/>
      <c r="E70" s="4"/>
      <c r="F70" s="25"/>
      <c r="G70" s="44"/>
      <c r="H70" s="42"/>
      <c r="I70" s="42"/>
    </row>
    <row r="71" spans="1:10" ht="12.75" customHeight="1" x14ac:dyDescent="0.15">
      <c r="A71" s="262" t="s">
        <v>1163</v>
      </c>
      <c r="B71" s="262"/>
      <c r="C71" s="262"/>
      <c r="D71" s="262"/>
      <c r="E71" s="262"/>
      <c r="F71" s="262"/>
      <c r="G71" s="262"/>
      <c r="H71" s="262"/>
      <c r="I71" s="262"/>
    </row>
    <row r="72" spans="1:10" ht="10.5" customHeight="1" x14ac:dyDescent="0.15">
      <c r="A72" s="263" t="s">
        <v>1048</v>
      </c>
      <c r="B72" s="263"/>
      <c r="C72" s="263"/>
      <c r="D72" s="263"/>
      <c r="E72" s="263"/>
      <c r="F72" s="263"/>
      <c r="G72" s="263"/>
      <c r="H72" s="263"/>
      <c r="I72" s="263"/>
    </row>
    <row r="73" spans="1:10" ht="10.5" customHeight="1" x14ac:dyDescent="0.15">
      <c r="A73" s="263" t="s">
        <v>1049</v>
      </c>
      <c r="B73" s="263"/>
      <c r="C73" s="263"/>
      <c r="D73" s="263"/>
      <c r="E73" s="263"/>
      <c r="F73" s="263"/>
      <c r="G73" s="263"/>
      <c r="H73" s="263"/>
      <c r="I73" s="263"/>
    </row>
    <row r="74" spans="1:10" ht="10.5" customHeight="1" x14ac:dyDescent="0.15">
      <c r="A74" s="263" t="s">
        <v>1050</v>
      </c>
      <c r="B74" s="263"/>
      <c r="C74" s="263"/>
      <c r="D74" s="263"/>
      <c r="E74" s="263"/>
      <c r="F74" s="263"/>
      <c r="G74" s="263"/>
      <c r="H74" s="263"/>
      <c r="I74" s="263"/>
    </row>
    <row r="75" spans="1:10" x14ac:dyDescent="0.15">
      <c r="A75" s="470"/>
      <c r="B75" s="470"/>
      <c r="C75" s="470"/>
      <c r="D75" s="470"/>
      <c r="E75" s="470"/>
      <c r="F75" s="470"/>
      <c r="G75" s="470"/>
      <c r="H75" s="470"/>
      <c r="I75" s="470"/>
    </row>
  </sheetData>
  <mergeCells count="41">
    <mergeCell ref="E7:F7"/>
    <mergeCell ref="E19:F19"/>
    <mergeCell ref="E20:F20"/>
    <mergeCell ref="E21:F21"/>
    <mergeCell ref="E22:F22"/>
    <mergeCell ref="E15:F15"/>
    <mergeCell ref="E16:F16"/>
    <mergeCell ref="E17:F17"/>
    <mergeCell ref="E18:F18"/>
    <mergeCell ref="E8:F8"/>
    <mergeCell ref="E9:F9"/>
    <mergeCell ref="E10:F10"/>
    <mergeCell ref="E11:F11"/>
    <mergeCell ref="E12:F12"/>
    <mergeCell ref="E13:F13"/>
    <mergeCell ref="A1:I1"/>
    <mergeCell ref="A5:A6"/>
    <mergeCell ref="B5:D5"/>
    <mergeCell ref="G5:I5"/>
    <mergeCell ref="E5:F6"/>
    <mergeCell ref="E27:F27"/>
    <mergeCell ref="E28:F28"/>
    <mergeCell ref="E29:F29"/>
    <mergeCell ref="E30:F30"/>
    <mergeCell ref="E14:F14"/>
    <mergeCell ref="E24:F24"/>
    <mergeCell ref="E25:F25"/>
    <mergeCell ref="E26:F26"/>
    <mergeCell ref="E23:F23"/>
    <mergeCell ref="A75:I75"/>
    <mergeCell ref="E37:F37"/>
    <mergeCell ref="E31:F31"/>
    <mergeCell ref="E32:F32"/>
    <mergeCell ref="E33:F33"/>
    <mergeCell ref="E34:F34"/>
    <mergeCell ref="E69:F69"/>
    <mergeCell ref="E66:F66"/>
    <mergeCell ref="E67:F67"/>
    <mergeCell ref="E68:F68"/>
    <mergeCell ref="E36:F36"/>
    <mergeCell ref="E35:F35"/>
  </mergeCells>
  <phoneticPr fontId="2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  <ignoredErrors>
    <ignoredError sqref="A10:A13 E10:F34 A14:A69" numberStoredAsText="1"/>
    <ignoredError sqref="H40:H56 I40:I5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zoomScale="115" zoomScaleNormal="115" workbookViewId="0">
      <selection activeCell="C39" sqref="C39"/>
    </sheetView>
  </sheetViews>
  <sheetFormatPr defaultRowHeight="13.5" x14ac:dyDescent="0.15"/>
  <cols>
    <col min="1" max="1" width="5.75" style="215" customWidth="1"/>
    <col min="2" max="2" width="0.875" style="215" customWidth="1"/>
    <col min="3" max="6" width="7.125" style="215" customWidth="1"/>
    <col min="7" max="7" width="7.125" style="61" customWidth="1"/>
    <col min="8" max="19" width="4.125" style="61" customWidth="1"/>
    <col min="20" max="16384" width="9" style="61"/>
  </cols>
  <sheetData>
    <row r="1" spans="1:20" ht="24" customHeight="1" x14ac:dyDescent="0.15">
      <c r="A1" s="508" t="s">
        <v>487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</row>
    <row r="2" spans="1:20" ht="7.5" customHeight="1" x14ac:dyDescent="0.15">
      <c r="A2" s="509"/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</row>
    <row r="3" spans="1:20" ht="15" customHeight="1" x14ac:dyDescent="0.15">
      <c r="A3" s="509" t="s">
        <v>628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</row>
    <row r="4" spans="1:20" ht="15" customHeight="1" x14ac:dyDescent="0.15">
      <c r="A4" s="509" t="s">
        <v>1084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509"/>
      <c r="Q4" s="509"/>
      <c r="R4" s="509"/>
      <c r="S4" s="509"/>
    </row>
    <row r="5" spans="1:20" ht="14.25" thickBot="1" x14ac:dyDescent="0.2">
      <c r="A5" s="507"/>
      <c r="B5" s="507"/>
      <c r="C5" s="507"/>
      <c r="D5" s="61"/>
      <c r="E5" s="61"/>
      <c r="F5" s="61"/>
      <c r="Q5" s="507" t="s">
        <v>489</v>
      </c>
      <c r="R5" s="507"/>
      <c r="S5" s="507"/>
    </row>
    <row r="6" spans="1:20" ht="15" customHeight="1" x14ac:dyDescent="0.15">
      <c r="A6" s="511"/>
      <c r="B6" s="512"/>
      <c r="C6" s="515" t="s">
        <v>644</v>
      </c>
      <c r="D6" s="515" t="s">
        <v>1064</v>
      </c>
      <c r="E6" s="517" t="s">
        <v>1113</v>
      </c>
      <c r="F6" s="517" t="s">
        <v>1165</v>
      </c>
      <c r="G6" s="517" t="s">
        <v>1166</v>
      </c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9"/>
    </row>
    <row r="7" spans="1:20" s="215" customFormat="1" ht="15" customHeight="1" x14ac:dyDescent="0.15">
      <c r="A7" s="513"/>
      <c r="B7" s="514"/>
      <c r="C7" s="516"/>
      <c r="D7" s="516"/>
      <c r="E7" s="518"/>
      <c r="F7" s="518"/>
      <c r="G7" s="216" t="s">
        <v>474</v>
      </c>
      <c r="H7" s="216" t="s">
        <v>568</v>
      </c>
      <c r="I7" s="216" t="s">
        <v>569</v>
      </c>
      <c r="J7" s="216" t="s">
        <v>570</v>
      </c>
      <c r="K7" s="216" t="s">
        <v>571</v>
      </c>
      <c r="L7" s="216" t="s">
        <v>572</v>
      </c>
      <c r="M7" s="216" t="s">
        <v>573</v>
      </c>
      <c r="N7" s="216" t="s">
        <v>574</v>
      </c>
      <c r="O7" s="216" t="s">
        <v>575</v>
      </c>
      <c r="P7" s="216" t="s">
        <v>576</v>
      </c>
      <c r="Q7" s="216" t="s">
        <v>577</v>
      </c>
      <c r="R7" s="216" t="s">
        <v>578</v>
      </c>
      <c r="S7" s="155" t="s">
        <v>579</v>
      </c>
    </row>
    <row r="8" spans="1:20" ht="6" customHeight="1" x14ac:dyDescent="0.15">
      <c r="A8" s="111"/>
      <c r="B8" s="112"/>
      <c r="C8" s="111"/>
      <c r="D8" s="111"/>
      <c r="E8" s="111"/>
      <c r="F8" s="111"/>
      <c r="G8" s="111"/>
      <c r="H8" s="111"/>
      <c r="I8" s="111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238"/>
    </row>
    <row r="9" spans="1:20" ht="15" customHeight="1" x14ac:dyDescent="0.15">
      <c r="A9" s="113" t="s">
        <v>490</v>
      </c>
      <c r="B9" s="95"/>
      <c r="C9" s="62">
        <v>1922</v>
      </c>
      <c r="D9" s="62">
        <v>1970</v>
      </c>
      <c r="E9" s="62">
        <v>1872</v>
      </c>
      <c r="F9" s="62">
        <v>1737</v>
      </c>
      <c r="G9" s="62">
        <f>SUM(H9:S9)</f>
        <v>1727</v>
      </c>
      <c r="H9" s="96">
        <v>137</v>
      </c>
      <c r="I9" s="96">
        <v>126</v>
      </c>
      <c r="J9" s="96">
        <v>154</v>
      </c>
      <c r="K9" s="96">
        <v>96</v>
      </c>
      <c r="L9" s="96">
        <v>244</v>
      </c>
      <c r="M9" s="96">
        <v>118</v>
      </c>
      <c r="N9" s="96">
        <v>127</v>
      </c>
      <c r="O9" s="96">
        <v>117</v>
      </c>
      <c r="P9" s="96">
        <v>140</v>
      </c>
      <c r="Q9" s="96">
        <v>124</v>
      </c>
      <c r="R9" s="96">
        <v>199</v>
      </c>
      <c r="S9" s="96">
        <v>145</v>
      </c>
      <c r="T9" s="238"/>
    </row>
    <row r="10" spans="1:20" ht="15" customHeight="1" x14ac:dyDescent="0.15">
      <c r="A10" s="113" t="s">
        <v>491</v>
      </c>
      <c r="B10" s="95"/>
      <c r="C10" s="62">
        <v>722</v>
      </c>
      <c r="D10" s="62">
        <v>711</v>
      </c>
      <c r="E10" s="62">
        <v>639</v>
      </c>
      <c r="F10" s="62">
        <v>660</v>
      </c>
      <c r="G10" s="62">
        <f>SUM(H10:S10)</f>
        <v>656</v>
      </c>
      <c r="H10" s="109">
        <v>59</v>
      </c>
      <c r="I10" s="109">
        <v>59</v>
      </c>
      <c r="J10" s="117">
        <v>87</v>
      </c>
      <c r="K10" s="117">
        <v>50</v>
      </c>
      <c r="L10" s="117">
        <v>55</v>
      </c>
      <c r="M10" s="117">
        <v>48</v>
      </c>
      <c r="N10" s="117">
        <v>53</v>
      </c>
      <c r="O10" s="117">
        <v>48</v>
      </c>
      <c r="P10" s="117">
        <v>56</v>
      </c>
      <c r="Q10" s="117">
        <v>54</v>
      </c>
      <c r="R10" s="117">
        <v>43</v>
      </c>
      <c r="S10" s="117">
        <v>44</v>
      </c>
    </row>
    <row r="11" spans="1:20" ht="6" customHeight="1" thickBot="1" x14ac:dyDescent="0.2">
      <c r="A11" s="114"/>
      <c r="B11" s="110"/>
      <c r="C11" s="217"/>
      <c r="D11" s="217"/>
      <c r="E11" s="217"/>
      <c r="F11" s="217"/>
      <c r="G11" s="217"/>
      <c r="H11" s="217"/>
      <c r="I11" s="217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20" ht="14.25" customHeight="1" x14ac:dyDescent="0.15">
      <c r="A12" s="510" t="s">
        <v>1043</v>
      </c>
      <c r="B12" s="510"/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</row>
  </sheetData>
  <mergeCells count="13">
    <mergeCell ref="A12:S12"/>
    <mergeCell ref="A6:B7"/>
    <mergeCell ref="C6:C7"/>
    <mergeCell ref="D6:D7"/>
    <mergeCell ref="E6:E7"/>
    <mergeCell ref="F6:F7"/>
    <mergeCell ref="G6:S6"/>
    <mergeCell ref="A5:C5"/>
    <mergeCell ref="Q5:S5"/>
    <mergeCell ref="A1:S1"/>
    <mergeCell ref="A2:S2"/>
    <mergeCell ref="A3:S3"/>
    <mergeCell ref="A4:S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showGridLines="0" zoomScale="115" zoomScaleNormal="115" workbookViewId="0">
      <selection activeCell="C39" sqref="C39"/>
    </sheetView>
  </sheetViews>
  <sheetFormatPr defaultRowHeight="13.5" x14ac:dyDescent="0.15"/>
  <cols>
    <col min="1" max="1" width="9.625" style="210" customWidth="1"/>
    <col min="2" max="5" width="5" style="210" customWidth="1"/>
    <col min="6" max="12" width="5" style="266" customWidth="1"/>
    <col min="13" max="18" width="5" style="51" customWidth="1"/>
    <col min="19" max="19" width="5" style="1" customWidth="1"/>
    <col min="20" max="16384" width="9" style="1"/>
  </cols>
  <sheetData>
    <row r="1" spans="1:20" ht="24" customHeight="1" x14ac:dyDescent="0.15">
      <c r="A1" s="441" t="s">
        <v>630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</row>
    <row r="3" spans="1:20" ht="14.25" customHeight="1" x14ac:dyDescent="0.15">
      <c r="A3" s="525" t="s">
        <v>1051</v>
      </c>
      <c r="B3" s="525"/>
      <c r="C3" s="525"/>
      <c r="D3" s="525"/>
      <c r="E3" s="525"/>
      <c r="F3" s="525"/>
      <c r="G3" s="525"/>
      <c r="H3" s="525"/>
      <c r="I3" s="525"/>
      <c r="J3" s="525"/>
    </row>
    <row r="4" spans="1:20" ht="14.25" thickBot="1" x14ac:dyDescent="0.2">
      <c r="A4" s="220"/>
      <c r="B4" s="220"/>
      <c r="C4" s="220"/>
      <c r="D4" s="220"/>
      <c r="E4" s="220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209" t="s">
        <v>493</v>
      </c>
    </row>
    <row r="5" spans="1:20" ht="18" customHeight="1" x14ac:dyDescent="0.15">
      <c r="A5" s="442" t="s">
        <v>422</v>
      </c>
      <c r="B5" s="479" t="s">
        <v>282</v>
      </c>
      <c r="C5" s="479"/>
      <c r="D5" s="480"/>
      <c r="E5" s="442" t="s">
        <v>580</v>
      </c>
      <c r="F5" s="268" t="s">
        <v>581</v>
      </c>
      <c r="G5" s="523" t="s">
        <v>582</v>
      </c>
      <c r="H5" s="429" t="s">
        <v>583</v>
      </c>
      <c r="I5" s="523" t="s">
        <v>584</v>
      </c>
      <c r="J5" s="526" t="s">
        <v>585</v>
      </c>
      <c r="K5" s="429" t="s">
        <v>586</v>
      </c>
      <c r="L5" s="434" t="s">
        <v>587</v>
      </c>
      <c r="M5" s="434" t="s">
        <v>588</v>
      </c>
      <c r="N5" s="520" t="s">
        <v>589</v>
      </c>
      <c r="O5" s="522" t="s">
        <v>627</v>
      </c>
      <c r="P5" s="523" t="s">
        <v>590</v>
      </c>
      <c r="Q5" s="434" t="s">
        <v>492</v>
      </c>
      <c r="R5" s="429" t="s">
        <v>591</v>
      </c>
      <c r="S5" s="445" t="s">
        <v>592</v>
      </c>
    </row>
    <row r="6" spans="1:20" ht="18" customHeight="1" x14ac:dyDescent="0.15">
      <c r="A6" s="444"/>
      <c r="B6" s="211" t="s">
        <v>281</v>
      </c>
      <c r="C6" s="211" t="s">
        <v>120</v>
      </c>
      <c r="D6" s="211" t="s">
        <v>121</v>
      </c>
      <c r="E6" s="444"/>
      <c r="F6" s="269" t="s">
        <v>593</v>
      </c>
      <c r="G6" s="425"/>
      <c r="H6" s="433"/>
      <c r="I6" s="433"/>
      <c r="J6" s="527"/>
      <c r="K6" s="433"/>
      <c r="L6" s="436"/>
      <c r="M6" s="436"/>
      <c r="N6" s="521"/>
      <c r="O6" s="521"/>
      <c r="P6" s="524"/>
      <c r="Q6" s="436"/>
      <c r="R6" s="524"/>
      <c r="S6" s="504"/>
    </row>
    <row r="7" spans="1:20" ht="15" customHeight="1" x14ac:dyDescent="0.15">
      <c r="A7" s="45" t="s">
        <v>1167</v>
      </c>
      <c r="B7" s="223">
        <v>4109</v>
      </c>
      <c r="C7" s="223">
        <v>2483</v>
      </c>
      <c r="D7" s="223">
        <v>1626</v>
      </c>
      <c r="E7" s="223">
        <v>1151</v>
      </c>
      <c r="F7" s="270">
        <v>404</v>
      </c>
      <c r="G7" s="270">
        <v>809</v>
      </c>
      <c r="H7" s="270">
        <v>86</v>
      </c>
      <c r="I7" s="270">
        <v>216</v>
      </c>
      <c r="J7" s="270">
        <v>493</v>
      </c>
      <c r="K7" s="270">
        <v>42</v>
      </c>
      <c r="L7" s="270">
        <v>34</v>
      </c>
      <c r="M7" s="270">
        <v>46</v>
      </c>
      <c r="N7" s="77">
        <v>156</v>
      </c>
      <c r="O7" s="77">
        <v>23</v>
      </c>
      <c r="P7" s="77">
        <v>8</v>
      </c>
      <c r="Q7" s="271">
        <v>28</v>
      </c>
      <c r="R7" s="77">
        <v>15</v>
      </c>
      <c r="S7" s="46">
        <v>598</v>
      </c>
    </row>
    <row r="8" spans="1:20" ht="15" customHeight="1" x14ac:dyDescent="0.15">
      <c r="A8" s="45" t="s">
        <v>1061</v>
      </c>
      <c r="B8" s="62">
        <v>3809</v>
      </c>
      <c r="C8" s="62">
        <v>2072</v>
      </c>
      <c r="D8" s="62">
        <v>1737</v>
      </c>
      <c r="E8" s="62">
        <v>1143</v>
      </c>
      <c r="F8" s="272">
        <v>411</v>
      </c>
      <c r="G8" s="272">
        <v>485</v>
      </c>
      <c r="H8" s="272">
        <v>80</v>
      </c>
      <c r="I8" s="272">
        <v>144</v>
      </c>
      <c r="J8" s="272">
        <v>573</v>
      </c>
      <c r="K8" s="272">
        <v>56</v>
      </c>
      <c r="L8" s="272">
        <v>39</v>
      </c>
      <c r="M8" s="272">
        <v>41</v>
      </c>
      <c r="N8" s="77">
        <v>224</v>
      </c>
      <c r="O8" s="77">
        <v>22</v>
      </c>
      <c r="P8" s="77">
        <v>16</v>
      </c>
      <c r="Q8" s="77">
        <v>28</v>
      </c>
      <c r="R8" s="77">
        <v>16</v>
      </c>
      <c r="S8" s="46">
        <v>531</v>
      </c>
    </row>
    <row r="9" spans="1:20" ht="15" customHeight="1" x14ac:dyDescent="0.15">
      <c r="A9" s="45" t="s">
        <v>1101</v>
      </c>
      <c r="B9" s="49">
        <v>3700</v>
      </c>
      <c r="C9" s="49">
        <v>1910</v>
      </c>
      <c r="D9" s="49">
        <v>1790</v>
      </c>
      <c r="E9" s="49">
        <v>1142</v>
      </c>
      <c r="F9" s="205">
        <v>400</v>
      </c>
      <c r="G9" s="205">
        <v>357</v>
      </c>
      <c r="H9" s="205">
        <v>82</v>
      </c>
      <c r="I9" s="205">
        <v>83</v>
      </c>
      <c r="J9" s="205">
        <v>586</v>
      </c>
      <c r="K9" s="205">
        <v>73</v>
      </c>
      <c r="L9" s="205">
        <v>41</v>
      </c>
      <c r="M9" s="205">
        <v>39</v>
      </c>
      <c r="N9" s="77">
        <v>282</v>
      </c>
      <c r="O9" s="77">
        <v>26</v>
      </c>
      <c r="P9" s="77">
        <v>17</v>
      </c>
      <c r="Q9" s="77">
        <v>31</v>
      </c>
      <c r="R9" s="77">
        <v>16</v>
      </c>
      <c r="S9" s="46">
        <v>525</v>
      </c>
    </row>
    <row r="10" spans="1:20" ht="15" customHeight="1" x14ac:dyDescent="0.15">
      <c r="A10" s="45" t="s">
        <v>1147</v>
      </c>
      <c r="B10" s="49">
        <v>3163</v>
      </c>
      <c r="C10" s="49">
        <v>1642</v>
      </c>
      <c r="D10" s="49">
        <v>1521</v>
      </c>
      <c r="E10" s="49">
        <v>991</v>
      </c>
      <c r="F10" s="205">
        <v>330</v>
      </c>
      <c r="G10" s="205">
        <v>329</v>
      </c>
      <c r="H10" s="205">
        <v>68</v>
      </c>
      <c r="I10" s="205">
        <v>76</v>
      </c>
      <c r="J10" s="205">
        <v>557</v>
      </c>
      <c r="K10" s="205">
        <v>69</v>
      </c>
      <c r="L10" s="205">
        <v>25</v>
      </c>
      <c r="M10" s="205">
        <v>35</v>
      </c>
      <c r="N10" s="77">
        <v>214</v>
      </c>
      <c r="O10" s="77">
        <v>22</v>
      </c>
      <c r="P10" s="77">
        <v>16</v>
      </c>
      <c r="Q10" s="77">
        <v>24</v>
      </c>
      <c r="R10" s="77">
        <v>17</v>
      </c>
      <c r="S10" s="46">
        <v>390</v>
      </c>
    </row>
    <row r="11" spans="1:20" ht="15" customHeight="1" x14ac:dyDescent="0.15">
      <c r="A11" s="45" t="s">
        <v>1168</v>
      </c>
      <c r="B11" s="62">
        <f>B24</f>
        <v>2854</v>
      </c>
      <c r="C11" s="62">
        <f t="shared" ref="C11:S11" si="0">C24</f>
        <v>1455</v>
      </c>
      <c r="D11" s="62">
        <f t="shared" si="0"/>
        <v>1399</v>
      </c>
      <c r="E11" s="62">
        <f t="shared" si="0"/>
        <v>909</v>
      </c>
      <c r="F11" s="272">
        <f t="shared" si="0"/>
        <v>293</v>
      </c>
      <c r="G11" s="272">
        <f t="shared" si="0"/>
        <v>326</v>
      </c>
      <c r="H11" s="272">
        <f t="shared" si="0"/>
        <v>73</v>
      </c>
      <c r="I11" s="272">
        <f t="shared" si="0"/>
        <v>54</v>
      </c>
      <c r="J11" s="272">
        <f t="shared" si="0"/>
        <v>481</v>
      </c>
      <c r="K11" s="272">
        <f t="shared" si="0"/>
        <v>60</v>
      </c>
      <c r="L11" s="272">
        <f t="shared" si="0"/>
        <v>19</v>
      </c>
      <c r="M11" s="272">
        <f t="shared" si="0"/>
        <v>36</v>
      </c>
      <c r="N11" s="272">
        <f t="shared" si="0"/>
        <v>178</v>
      </c>
      <c r="O11" s="272">
        <f t="shared" si="0"/>
        <v>13</v>
      </c>
      <c r="P11" s="272">
        <f t="shared" si="0"/>
        <v>15</v>
      </c>
      <c r="Q11" s="272">
        <f t="shared" si="0"/>
        <v>26</v>
      </c>
      <c r="R11" s="272">
        <f t="shared" si="0"/>
        <v>19</v>
      </c>
      <c r="S11" s="62">
        <f t="shared" si="0"/>
        <v>352</v>
      </c>
      <c r="T11" s="91"/>
    </row>
    <row r="12" spans="1:20" ht="7.5" customHeight="1" x14ac:dyDescent="0.15">
      <c r="A12" s="219"/>
      <c r="B12" s="76"/>
      <c r="C12" s="46"/>
      <c r="D12" s="46"/>
      <c r="E12" s="46"/>
      <c r="F12" s="273"/>
      <c r="G12" s="273"/>
      <c r="H12" s="273"/>
      <c r="I12" s="273"/>
      <c r="J12" s="273"/>
      <c r="K12" s="273"/>
      <c r="L12" s="273"/>
      <c r="M12" s="273"/>
      <c r="N12" s="77"/>
      <c r="O12" s="77"/>
      <c r="P12" s="77"/>
      <c r="R12" s="77"/>
      <c r="S12" s="46"/>
      <c r="T12" s="91"/>
    </row>
    <row r="13" spans="1:20" ht="15" customHeight="1" x14ac:dyDescent="0.15">
      <c r="A13" s="45" t="s">
        <v>1169</v>
      </c>
      <c r="B13" s="46">
        <f>C13+D13</f>
        <v>3184</v>
      </c>
      <c r="C13" s="46">
        <v>1662</v>
      </c>
      <c r="D13" s="46">
        <v>1522</v>
      </c>
      <c r="E13" s="46">
        <v>990</v>
      </c>
      <c r="F13" s="273">
        <v>333</v>
      </c>
      <c r="G13" s="273">
        <v>327</v>
      </c>
      <c r="H13" s="273">
        <v>68</v>
      </c>
      <c r="I13" s="273">
        <v>76</v>
      </c>
      <c r="J13" s="273">
        <v>581</v>
      </c>
      <c r="K13" s="273">
        <v>69</v>
      </c>
      <c r="L13" s="273">
        <v>25</v>
      </c>
      <c r="M13" s="273">
        <v>35</v>
      </c>
      <c r="N13" s="77">
        <v>213</v>
      </c>
      <c r="O13" s="77">
        <v>21</v>
      </c>
      <c r="P13" s="77">
        <v>16</v>
      </c>
      <c r="Q13" s="271">
        <v>24</v>
      </c>
      <c r="R13" s="77">
        <v>17</v>
      </c>
      <c r="S13" s="46">
        <f>B13-SUM(E13:R13)</f>
        <v>389</v>
      </c>
      <c r="T13" s="91"/>
    </row>
    <row r="14" spans="1:20" ht="15" customHeight="1" x14ac:dyDescent="0.15">
      <c r="A14" s="45" t="s">
        <v>1102</v>
      </c>
      <c r="B14" s="46">
        <f t="shared" ref="B14:B24" si="1">C14+D14</f>
        <v>3149</v>
      </c>
      <c r="C14" s="46">
        <v>1631</v>
      </c>
      <c r="D14" s="46">
        <v>1518</v>
      </c>
      <c r="E14" s="46">
        <v>983</v>
      </c>
      <c r="F14" s="273">
        <v>326</v>
      </c>
      <c r="G14" s="273">
        <v>320</v>
      </c>
      <c r="H14" s="273">
        <v>67</v>
      </c>
      <c r="I14" s="273">
        <v>76</v>
      </c>
      <c r="J14" s="273">
        <v>562</v>
      </c>
      <c r="K14" s="273">
        <v>70</v>
      </c>
      <c r="L14" s="273">
        <v>25</v>
      </c>
      <c r="M14" s="77">
        <v>35</v>
      </c>
      <c r="N14" s="77">
        <v>214</v>
      </c>
      <c r="O14" s="77">
        <v>19</v>
      </c>
      <c r="P14" s="77">
        <v>16</v>
      </c>
      <c r="Q14" s="271">
        <v>24</v>
      </c>
      <c r="R14" s="77">
        <v>17</v>
      </c>
      <c r="S14" s="46">
        <f t="shared" ref="S14:S24" si="2">B14-SUM(E14:R14)</f>
        <v>395</v>
      </c>
      <c r="T14" s="91"/>
    </row>
    <row r="15" spans="1:20" ht="15" customHeight="1" x14ac:dyDescent="0.15">
      <c r="A15" s="45" t="s">
        <v>1103</v>
      </c>
      <c r="B15" s="46">
        <f t="shared" si="1"/>
        <v>3039</v>
      </c>
      <c r="C15" s="46">
        <v>1563</v>
      </c>
      <c r="D15" s="46">
        <v>1476</v>
      </c>
      <c r="E15" s="46">
        <v>972</v>
      </c>
      <c r="F15" s="273">
        <v>316</v>
      </c>
      <c r="G15" s="273">
        <v>314</v>
      </c>
      <c r="H15" s="273">
        <v>65</v>
      </c>
      <c r="I15" s="273">
        <v>73</v>
      </c>
      <c r="J15" s="273">
        <v>543</v>
      </c>
      <c r="K15" s="273">
        <v>65</v>
      </c>
      <c r="L15" s="273">
        <v>22</v>
      </c>
      <c r="M15" s="77">
        <v>33</v>
      </c>
      <c r="N15" s="77">
        <v>182</v>
      </c>
      <c r="O15" s="77">
        <v>17</v>
      </c>
      <c r="P15" s="77">
        <v>15</v>
      </c>
      <c r="Q15" s="271">
        <v>24</v>
      </c>
      <c r="R15" s="77">
        <v>17</v>
      </c>
      <c r="S15" s="46">
        <f t="shared" si="2"/>
        <v>381</v>
      </c>
      <c r="T15" s="91"/>
    </row>
    <row r="16" spans="1:20" ht="15" customHeight="1" x14ac:dyDescent="0.15">
      <c r="A16" s="45" t="s">
        <v>1104</v>
      </c>
      <c r="B16" s="46">
        <f t="shared" si="1"/>
        <v>3008</v>
      </c>
      <c r="C16" s="46">
        <v>1532</v>
      </c>
      <c r="D16" s="46">
        <v>1476</v>
      </c>
      <c r="E16" s="46">
        <v>972</v>
      </c>
      <c r="F16" s="273">
        <v>316</v>
      </c>
      <c r="G16" s="273">
        <v>297</v>
      </c>
      <c r="H16" s="273">
        <v>65</v>
      </c>
      <c r="I16" s="273">
        <v>74</v>
      </c>
      <c r="J16" s="273">
        <v>534</v>
      </c>
      <c r="K16" s="273">
        <v>66</v>
      </c>
      <c r="L16" s="273">
        <v>22</v>
      </c>
      <c r="M16" s="77">
        <v>33</v>
      </c>
      <c r="N16" s="77">
        <v>180</v>
      </c>
      <c r="O16" s="77">
        <v>17</v>
      </c>
      <c r="P16" s="77">
        <v>15</v>
      </c>
      <c r="Q16" s="271">
        <v>24</v>
      </c>
      <c r="R16" s="77">
        <v>17</v>
      </c>
      <c r="S16" s="46">
        <f t="shared" si="2"/>
        <v>376</v>
      </c>
      <c r="T16" s="91"/>
    </row>
    <row r="17" spans="1:20" ht="15" customHeight="1" x14ac:dyDescent="0.15">
      <c r="A17" s="45" t="s">
        <v>1148</v>
      </c>
      <c r="B17" s="46">
        <f t="shared" si="1"/>
        <v>2968</v>
      </c>
      <c r="C17" s="46">
        <v>1499</v>
      </c>
      <c r="D17" s="46">
        <v>1469</v>
      </c>
      <c r="E17" s="46">
        <v>958</v>
      </c>
      <c r="F17" s="273">
        <v>310</v>
      </c>
      <c r="G17" s="273">
        <v>294</v>
      </c>
      <c r="H17" s="273">
        <v>75</v>
      </c>
      <c r="I17" s="273">
        <v>48</v>
      </c>
      <c r="J17" s="273">
        <v>537</v>
      </c>
      <c r="K17" s="273">
        <v>62</v>
      </c>
      <c r="L17" s="273">
        <v>22</v>
      </c>
      <c r="M17" s="77">
        <v>33</v>
      </c>
      <c r="N17" s="77">
        <v>180</v>
      </c>
      <c r="O17" s="77">
        <v>17</v>
      </c>
      <c r="P17" s="77">
        <v>15</v>
      </c>
      <c r="Q17" s="271">
        <v>24</v>
      </c>
      <c r="R17" s="77">
        <v>17</v>
      </c>
      <c r="S17" s="46">
        <f t="shared" si="2"/>
        <v>376</v>
      </c>
      <c r="T17" s="91"/>
    </row>
    <row r="18" spans="1:20" ht="15" customHeight="1" x14ac:dyDescent="0.15">
      <c r="A18" s="45" t="s">
        <v>1105</v>
      </c>
      <c r="B18" s="46">
        <f t="shared" si="1"/>
        <v>2937</v>
      </c>
      <c r="C18" s="46">
        <v>1480</v>
      </c>
      <c r="D18" s="46">
        <v>1457</v>
      </c>
      <c r="E18" s="46">
        <v>942</v>
      </c>
      <c r="F18" s="273">
        <v>304</v>
      </c>
      <c r="G18" s="273">
        <v>294</v>
      </c>
      <c r="H18" s="273">
        <v>73</v>
      </c>
      <c r="I18" s="273">
        <v>50</v>
      </c>
      <c r="J18" s="273">
        <v>527</v>
      </c>
      <c r="K18" s="273">
        <v>62</v>
      </c>
      <c r="L18" s="273">
        <v>22</v>
      </c>
      <c r="M18" s="77">
        <v>34</v>
      </c>
      <c r="N18" s="77">
        <v>184</v>
      </c>
      <c r="O18" s="77">
        <v>15</v>
      </c>
      <c r="P18" s="77">
        <v>15</v>
      </c>
      <c r="Q18" s="271">
        <v>24</v>
      </c>
      <c r="R18" s="77">
        <v>17</v>
      </c>
      <c r="S18" s="46">
        <f t="shared" si="2"/>
        <v>374</v>
      </c>
      <c r="T18" s="91"/>
    </row>
    <row r="19" spans="1:20" ht="15" customHeight="1" x14ac:dyDescent="0.15">
      <c r="A19" s="45" t="s">
        <v>1106</v>
      </c>
      <c r="B19" s="46">
        <f t="shared" si="1"/>
        <v>2921</v>
      </c>
      <c r="C19" s="46">
        <v>1474</v>
      </c>
      <c r="D19" s="46">
        <v>1447</v>
      </c>
      <c r="E19" s="46">
        <v>939</v>
      </c>
      <c r="F19" s="273">
        <v>304</v>
      </c>
      <c r="G19" s="273">
        <v>295</v>
      </c>
      <c r="H19" s="273">
        <v>71</v>
      </c>
      <c r="I19" s="273">
        <v>54</v>
      </c>
      <c r="J19" s="273">
        <v>520</v>
      </c>
      <c r="K19" s="273">
        <v>59</v>
      </c>
      <c r="L19" s="273">
        <v>21</v>
      </c>
      <c r="M19" s="77">
        <v>34</v>
      </c>
      <c r="N19" s="77">
        <v>181</v>
      </c>
      <c r="O19" s="77">
        <v>12</v>
      </c>
      <c r="P19" s="77">
        <v>15</v>
      </c>
      <c r="Q19" s="271">
        <v>23</v>
      </c>
      <c r="R19" s="77">
        <v>18</v>
      </c>
      <c r="S19" s="46">
        <f t="shared" si="2"/>
        <v>375</v>
      </c>
      <c r="T19" s="91"/>
    </row>
    <row r="20" spans="1:20" ht="15" customHeight="1" x14ac:dyDescent="0.15">
      <c r="A20" s="45" t="s">
        <v>1107</v>
      </c>
      <c r="B20" s="46">
        <f t="shared" si="1"/>
        <v>2896</v>
      </c>
      <c r="C20" s="46">
        <v>1457</v>
      </c>
      <c r="D20" s="46">
        <v>1439</v>
      </c>
      <c r="E20" s="46">
        <v>927</v>
      </c>
      <c r="F20" s="273">
        <v>305</v>
      </c>
      <c r="G20" s="273">
        <v>297</v>
      </c>
      <c r="H20" s="273">
        <v>71</v>
      </c>
      <c r="I20" s="273">
        <v>54</v>
      </c>
      <c r="J20" s="273">
        <v>513</v>
      </c>
      <c r="K20" s="273">
        <v>61</v>
      </c>
      <c r="L20" s="273">
        <v>21</v>
      </c>
      <c r="M20" s="77">
        <v>34</v>
      </c>
      <c r="N20" s="77">
        <v>178</v>
      </c>
      <c r="O20" s="77">
        <v>11</v>
      </c>
      <c r="P20" s="77">
        <v>15</v>
      </c>
      <c r="Q20" s="271">
        <v>23</v>
      </c>
      <c r="R20" s="77">
        <v>18</v>
      </c>
      <c r="S20" s="46">
        <f t="shared" si="2"/>
        <v>368</v>
      </c>
      <c r="T20" s="91"/>
    </row>
    <row r="21" spans="1:20" ht="15" customHeight="1" x14ac:dyDescent="0.15">
      <c r="A21" s="45" t="s">
        <v>1108</v>
      </c>
      <c r="B21" s="46">
        <f t="shared" si="1"/>
        <v>2881</v>
      </c>
      <c r="C21" s="46">
        <v>1463</v>
      </c>
      <c r="D21" s="46">
        <v>1418</v>
      </c>
      <c r="E21" s="46">
        <v>929</v>
      </c>
      <c r="F21" s="273">
        <v>301</v>
      </c>
      <c r="G21" s="273">
        <v>307</v>
      </c>
      <c r="H21" s="273">
        <v>71</v>
      </c>
      <c r="I21" s="273">
        <v>52</v>
      </c>
      <c r="J21" s="273">
        <v>504</v>
      </c>
      <c r="K21" s="273">
        <v>61</v>
      </c>
      <c r="L21" s="273">
        <v>21</v>
      </c>
      <c r="M21" s="77">
        <v>34</v>
      </c>
      <c r="N21" s="77">
        <v>181</v>
      </c>
      <c r="O21" s="77">
        <v>13</v>
      </c>
      <c r="P21" s="77">
        <v>13</v>
      </c>
      <c r="Q21" s="271">
        <v>23</v>
      </c>
      <c r="R21" s="77">
        <v>19</v>
      </c>
      <c r="S21" s="46">
        <f t="shared" si="2"/>
        <v>352</v>
      </c>
      <c r="T21" s="91"/>
    </row>
    <row r="22" spans="1:20" ht="15" customHeight="1" x14ac:dyDescent="0.15">
      <c r="A22" s="45" t="s">
        <v>1109</v>
      </c>
      <c r="B22" s="46">
        <f t="shared" si="1"/>
        <v>2857</v>
      </c>
      <c r="C22" s="46">
        <v>1456</v>
      </c>
      <c r="D22" s="46">
        <v>1401</v>
      </c>
      <c r="E22" s="46">
        <v>926</v>
      </c>
      <c r="F22" s="273">
        <v>295</v>
      </c>
      <c r="G22" s="273">
        <v>310</v>
      </c>
      <c r="H22" s="273">
        <v>75</v>
      </c>
      <c r="I22" s="273">
        <v>52</v>
      </c>
      <c r="J22" s="273">
        <v>491</v>
      </c>
      <c r="K22" s="273">
        <v>60</v>
      </c>
      <c r="L22" s="273">
        <v>21</v>
      </c>
      <c r="M22" s="77">
        <v>34</v>
      </c>
      <c r="N22" s="77">
        <v>181</v>
      </c>
      <c r="O22" s="77">
        <v>13</v>
      </c>
      <c r="P22" s="77">
        <v>13</v>
      </c>
      <c r="Q22" s="271">
        <v>24</v>
      </c>
      <c r="R22" s="77">
        <v>18</v>
      </c>
      <c r="S22" s="46">
        <f t="shared" si="2"/>
        <v>344</v>
      </c>
      <c r="T22" s="91"/>
    </row>
    <row r="23" spans="1:20" ht="15" customHeight="1" x14ac:dyDescent="0.15">
      <c r="A23" s="45" t="s">
        <v>1110</v>
      </c>
      <c r="B23" s="46">
        <f t="shared" si="1"/>
        <v>2860</v>
      </c>
      <c r="C23" s="46">
        <v>1459</v>
      </c>
      <c r="D23" s="46">
        <v>1401</v>
      </c>
      <c r="E23" s="46">
        <v>916</v>
      </c>
      <c r="F23" s="273">
        <v>297</v>
      </c>
      <c r="G23" s="273">
        <v>313</v>
      </c>
      <c r="H23" s="273">
        <v>75</v>
      </c>
      <c r="I23" s="273">
        <v>54</v>
      </c>
      <c r="J23" s="273">
        <v>489</v>
      </c>
      <c r="K23" s="273">
        <v>59</v>
      </c>
      <c r="L23" s="273">
        <v>20</v>
      </c>
      <c r="M23" s="77">
        <v>34</v>
      </c>
      <c r="N23" s="77">
        <v>177</v>
      </c>
      <c r="O23" s="77">
        <v>13</v>
      </c>
      <c r="P23" s="77">
        <v>14</v>
      </c>
      <c r="Q23" s="271">
        <v>24</v>
      </c>
      <c r="R23" s="77">
        <v>19</v>
      </c>
      <c r="S23" s="46">
        <f t="shared" si="2"/>
        <v>356</v>
      </c>
      <c r="T23" s="91"/>
    </row>
    <row r="24" spans="1:20" ht="15" customHeight="1" thickBot="1" x14ac:dyDescent="0.2">
      <c r="A24" s="50" t="s">
        <v>1111</v>
      </c>
      <c r="B24" s="46">
        <f t="shared" si="1"/>
        <v>2854</v>
      </c>
      <c r="C24" s="53">
        <v>1455</v>
      </c>
      <c r="D24" s="53">
        <v>1399</v>
      </c>
      <c r="E24" s="53">
        <v>909</v>
      </c>
      <c r="F24" s="274">
        <v>293</v>
      </c>
      <c r="G24" s="274">
        <v>326</v>
      </c>
      <c r="H24" s="274">
        <v>73</v>
      </c>
      <c r="I24" s="274">
        <v>54</v>
      </c>
      <c r="J24" s="274">
        <v>481</v>
      </c>
      <c r="K24" s="273">
        <v>60</v>
      </c>
      <c r="L24" s="274">
        <v>19</v>
      </c>
      <c r="M24" s="275">
        <v>36</v>
      </c>
      <c r="N24" s="275">
        <v>178</v>
      </c>
      <c r="O24" s="275">
        <v>13</v>
      </c>
      <c r="P24" s="275">
        <v>15</v>
      </c>
      <c r="Q24" s="52">
        <v>26</v>
      </c>
      <c r="R24" s="275">
        <v>19</v>
      </c>
      <c r="S24" s="53">
        <f t="shared" si="2"/>
        <v>352</v>
      </c>
      <c r="T24" s="91"/>
    </row>
    <row r="25" spans="1:20" ht="11.25" customHeight="1" x14ac:dyDescent="0.15">
      <c r="A25" s="207" t="s">
        <v>661</v>
      </c>
      <c r="B25" s="207"/>
      <c r="C25" s="207"/>
      <c r="D25" s="207"/>
      <c r="E25" s="207"/>
      <c r="F25" s="267"/>
      <c r="G25" s="267"/>
      <c r="H25" s="267"/>
      <c r="I25" s="267"/>
      <c r="J25" s="267"/>
      <c r="K25" s="267"/>
      <c r="L25" s="267"/>
    </row>
    <row r="26" spans="1:20" x14ac:dyDescent="0.15">
      <c r="B26" s="49"/>
    </row>
  </sheetData>
  <mergeCells count="18">
    <mergeCell ref="A1:S1"/>
    <mergeCell ref="A3:J3"/>
    <mergeCell ref="A5:A6"/>
    <mergeCell ref="B5:D5"/>
    <mergeCell ref="E5:E6"/>
    <mergeCell ref="G5:G6"/>
    <mergeCell ref="H5:H6"/>
    <mergeCell ref="I5:I6"/>
    <mergeCell ref="J5:J6"/>
    <mergeCell ref="K5:K6"/>
    <mergeCell ref="R5:R6"/>
    <mergeCell ref="S5:S6"/>
    <mergeCell ref="L5:L6"/>
    <mergeCell ref="M5:M6"/>
    <mergeCell ref="N5:N6"/>
    <mergeCell ref="O5:O6"/>
    <mergeCell ref="P5:P6"/>
    <mergeCell ref="Q5:Q6"/>
  </mergeCells>
  <phoneticPr fontId="2"/>
  <pageMargins left="0.59055118110236227" right="0.59055118110236227" top="0.78740157480314965" bottom="0.78740157480314965" header="0.51181102362204722" footer="0.51181102362204722"/>
  <pageSetup paperSize="9" scale="92" orientation="portrait" r:id="rId1"/>
  <headerFooter alignWithMargins="0"/>
  <ignoredErrors>
    <ignoredError sqref="B13 B14:B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0" zoomScaleNormal="120" workbookViewId="0">
      <selection activeCell="C39" sqref="C39"/>
    </sheetView>
  </sheetViews>
  <sheetFormatPr defaultRowHeight="13.5" x14ac:dyDescent="0.15"/>
  <cols>
    <col min="1" max="1" width="8.75" style="210" customWidth="1"/>
    <col min="2" max="3" width="8.125" style="210" customWidth="1"/>
    <col min="4" max="9" width="6.875" style="210" customWidth="1"/>
    <col min="10" max="10" width="10.625" style="210" customWidth="1"/>
    <col min="11" max="12" width="7.375" style="210" customWidth="1"/>
    <col min="13" max="16384" width="9" style="1"/>
  </cols>
  <sheetData>
    <row r="1" spans="1:12" ht="24" customHeight="1" x14ac:dyDescent="0.15">
      <c r="A1" s="441" t="s">
        <v>544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</row>
    <row r="2" spans="1:12" ht="11.25" customHeight="1" x14ac:dyDescent="0.1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ht="16.5" customHeight="1" thickBot="1" x14ac:dyDescent="0.2">
      <c r="K3" s="456" t="s">
        <v>473</v>
      </c>
      <c r="L3" s="456"/>
    </row>
    <row r="4" spans="1:12" ht="15" customHeight="1" x14ac:dyDescent="0.15">
      <c r="A4" s="442" t="s">
        <v>652</v>
      </c>
      <c r="B4" s="445" t="s">
        <v>5</v>
      </c>
      <c r="C4" s="447"/>
      <c r="D4" s="478" t="s">
        <v>6</v>
      </c>
      <c r="E4" s="479"/>
      <c r="F4" s="480"/>
      <c r="G4" s="479" t="s">
        <v>8</v>
      </c>
      <c r="H4" s="479"/>
      <c r="I4" s="480"/>
      <c r="J4" s="453" t="s">
        <v>9</v>
      </c>
      <c r="K4" s="505" t="s">
        <v>10</v>
      </c>
      <c r="L4" s="446"/>
    </row>
    <row r="5" spans="1:12" ht="15" customHeight="1" x14ac:dyDescent="0.15">
      <c r="A5" s="444"/>
      <c r="B5" s="448"/>
      <c r="C5" s="444"/>
      <c r="D5" s="27" t="s">
        <v>7</v>
      </c>
      <c r="E5" s="27" t="s">
        <v>3</v>
      </c>
      <c r="F5" s="27" t="s">
        <v>4</v>
      </c>
      <c r="G5" s="27" t="s">
        <v>7</v>
      </c>
      <c r="H5" s="27" t="s">
        <v>3</v>
      </c>
      <c r="I5" s="27" t="s">
        <v>4</v>
      </c>
      <c r="J5" s="530"/>
      <c r="K5" s="531"/>
      <c r="L5" s="448"/>
    </row>
    <row r="6" spans="1:12" ht="15" customHeight="1" x14ac:dyDescent="0.15">
      <c r="A6" s="214" t="s">
        <v>647</v>
      </c>
      <c r="B6" s="222" t="s">
        <v>494</v>
      </c>
      <c r="C6" s="47">
        <v>438347</v>
      </c>
      <c r="D6" s="47">
        <v>38348</v>
      </c>
      <c r="E6" s="47">
        <v>31753</v>
      </c>
      <c r="F6" s="47">
        <v>6595</v>
      </c>
      <c r="G6" s="47">
        <v>19229</v>
      </c>
      <c r="H6" s="47">
        <v>16841</v>
      </c>
      <c r="I6" s="47">
        <v>2388</v>
      </c>
      <c r="J6" s="47">
        <v>19119</v>
      </c>
      <c r="K6" s="222" t="s">
        <v>495</v>
      </c>
      <c r="L6" s="47">
        <v>457466</v>
      </c>
    </row>
    <row r="7" spans="1:12" ht="15" customHeight="1" x14ac:dyDescent="0.15">
      <c r="A7" s="214" t="s">
        <v>530</v>
      </c>
      <c r="B7" s="222" t="s">
        <v>496</v>
      </c>
      <c r="C7" s="47">
        <v>423021</v>
      </c>
      <c r="D7" s="47">
        <v>39909</v>
      </c>
      <c r="E7" s="47">
        <v>33638</v>
      </c>
      <c r="F7" s="47">
        <v>6271</v>
      </c>
      <c r="G7" s="47">
        <v>20173</v>
      </c>
      <c r="H7" s="47">
        <v>17779</v>
      </c>
      <c r="I7" s="47">
        <v>2394</v>
      </c>
      <c r="J7" s="47">
        <v>19736</v>
      </c>
      <c r="K7" s="222" t="s">
        <v>497</v>
      </c>
      <c r="L7" s="47">
        <v>442757</v>
      </c>
    </row>
    <row r="8" spans="1:12" ht="15" customHeight="1" x14ac:dyDescent="0.15">
      <c r="A8" s="218" t="s">
        <v>531</v>
      </c>
      <c r="B8" s="24" t="s">
        <v>498</v>
      </c>
      <c r="C8" s="47">
        <v>442458</v>
      </c>
      <c r="D8" s="47">
        <v>34714</v>
      </c>
      <c r="E8" s="47">
        <v>29681</v>
      </c>
      <c r="F8" s="47">
        <v>5033</v>
      </c>
      <c r="G8" s="47">
        <v>20023</v>
      </c>
      <c r="H8" s="47">
        <v>17374</v>
      </c>
      <c r="I8" s="47">
        <v>2649</v>
      </c>
      <c r="J8" s="47">
        <v>14691</v>
      </c>
      <c r="K8" s="222" t="s">
        <v>499</v>
      </c>
      <c r="L8" s="47">
        <v>457149</v>
      </c>
    </row>
    <row r="9" spans="1:12" ht="15" customHeight="1" x14ac:dyDescent="0.15">
      <c r="A9" s="214" t="s">
        <v>500</v>
      </c>
      <c r="B9" s="222" t="s">
        <v>645</v>
      </c>
      <c r="C9" s="47">
        <v>440913</v>
      </c>
      <c r="D9" s="47">
        <v>34111</v>
      </c>
      <c r="E9" s="47">
        <v>28666</v>
      </c>
      <c r="F9" s="47">
        <v>5445</v>
      </c>
      <c r="G9" s="230">
        <v>20097</v>
      </c>
      <c r="H9" s="230">
        <v>17622</v>
      </c>
      <c r="I9" s="230">
        <v>2475</v>
      </c>
      <c r="J9" s="230">
        <v>14014</v>
      </c>
      <c r="K9" s="162" t="s">
        <v>646</v>
      </c>
      <c r="L9" s="47">
        <v>454927</v>
      </c>
    </row>
    <row r="10" spans="1:12" ht="15" customHeight="1" thickBot="1" x14ac:dyDescent="0.2">
      <c r="A10" s="214" t="s">
        <v>648</v>
      </c>
      <c r="B10" s="246" t="s">
        <v>649</v>
      </c>
      <c r="C10" s="47">
        <v>422840</v>
      </c>
      <c r="D10" s="47">
        <v>35275</v>
      </c>
      <c r="E10" s="47">
        <v>29820</v>
      </c>
      <c r="F10" s="47">
        <v>5455</v>
      </c>
      <c r="G10" s="47">
        <v>21040</v>
      </c>
      <c r="H10" s="47">
        <v>18381</v>
      </c>
      <c r="I10" s="47">
        <v>2659</v>
      </c>
      <c r="J10" s="47">
        <f>D10-G10</f>
        <v>14235</v>
      </c>
      <c r="K10" s="247" t="s">
        <v>650</v>
      </c>
      <c r="L10" s="47">
        <v>437075</v>
      </c>
    </row>
    <row r="11" spans="1:12" x14ac:dyDescent="0.15">
      <c r="A11" s="457" t="s">
        <v>651</v>
      </c>
      <c r="B11" s="457"/>
      <c r="C11" s="457"/>
      <c r="D11" s="457"/>
      <c r="E11" s="457"/>
      <c r="F11" s="457"/>
      <c r="G11" s="457"/>
      <c r="H11" s="457"/>
      <c r="I11" s="457"/>
      <c r="J11" s="457"/>
      <c r="K11" s="457"/>
      <c r="L11" s="457"/>
    </row>
    <row r="12" spans="1:12" x14ac:dyDescent="0.15">
      <c r="A12" s="528" t="s">
        <v>1083</v>
      </c>
      <c r="B12" s="529"/>
      <c r="C12" s="529"/>
      <c r="D12" s="529"/>
      <c r="E12" s="529"/>
      <c r="F12" s="529"/>
      <c r="G12" s="529"/>
      <c r="H12" s="529"/>
      <c r="I12" s="529"/>
      <c r="J12" s="529"/>
      <c r="K12" s="529"/>
      <c r="L12" s="529"/>
    </row>
    <row r="13" spans="1:12" x14ac:dyDescent="0.15">
      <c r="A13" s="528"/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</row>
  </sheetData>
  <mergeCells count="11">
    <mergeCell ref="A11:L11"/>
    <mergeCell ref="A12:L12"/>
    <mergeCell ref="A13:L13"/>
    <mergeCell ref="A1:L1"/>
    <mergeCell ref="K3:L3"/>
    <mergeCell ref="A4:A5"/>
    <mergeCell ref="B4:C5"/>
    <mergeCell ref="D4:F4"/>
    <mergeCell ref="G4:I4"/>
    <mergeCell ref="J4:J5"/>
    <mergeCell ref="K4:L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K6:K10 B6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5 人口の推移（Ⅰ）</vt:lpstr>
      <vt:lpstr>5 人口の推移（Ⅱ）</vt:lpstr>
      <vt:lpstr>5 人口の推移（Ⅲ）</vt:lpstr>
      <vt:lpstr>6 国調に基づく年齢別、男女別人口</vt:lpstr>
      <vt:lpstr>7 都市計画の地域区分…</vt:lpstr>
      <vt:lpstr>8 住基に基づく年齢別・男女別人口</vt:lpstr>
      <vt:lpstr>9 婚姻・離婚数</vt:lpstr>
      <vt:lpstr>10 外国人人口</vt:lpstr>
      <vt:lpstr>11 流入、流出人口</vt:lpstr>
      <vt:lpstr>12 人口異動（Ⅰ）その１</vt:lpstr>
      <vt:lpstr>12 人口異動（Ⅰ）その２</vt:lpstr>
      <vt:lpstr>12 人口異動（Ⅱ）</vt:lpstr>
      <vt:lpstr>12 人口異動（Ⅲ）</vt:lpstr>
      <vt:lpstr>13 住基町別R3</vt:lpstr>
      <vt:lpstr>'5 人口の推移（Ⅲ）'!Print_Area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脇山 優輝</dc:creator>
  <cp:lastModifiedBy>脇山 優輝</cp:lastModifiedBy>
  <cp:lastPrinted>2022-03-30T00:28:51Z</cp:lastPrinted>
  <dcterms:created xsi:type="dcterms:W3CDTF">2000-03-21T05:10:47Z</dcterms:created>
  <dcterms:modified xsi:type="dcterms:W3CDTF">2022-05-02T04:44:48Z</dcterms:modified>
</cp:coreProperties>
</file>