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hk3801\zaisei\【★★共通作業BOX】\★★決算統計★★\★R3決算統計\70_財政状況資料集の作成\R5.03.02_ 【市町村課0314(火)〆】令和3年度財政状況資料集の作成等について（依頼）\07_R5.3.22_疑義回答\"/>
    </mc:Choice>
  </mc:AlternateContent>
  <bookViews>
    <workbookView xWindow="0" yWindow="0" windowWidth="15360" windowHeight="7635" activeTab="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3" i="12" l="1"/>
  <c r="V33" i="12"/>
  <c r="Q33" i="12"/>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CO39" i="10" s="1"/>
  <c r="CO40" i="10" s="1"/>
  <c r="CO41" i="10" s="1"/>
  <c r="CO42" i="10" s="1"/>
  <c r="CO43"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<sst xmlns="http://schemas.openxmlformats.org/spreadsheetml/2006/main" count="1098" uniqueCount="616">
  <si>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</si>
  <si>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</si>
  <si>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</si>
  <si>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</si>
  <si>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</si>
  <si>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</si>
  <si>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</si>
  <si>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</si>
  <si>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</si>
  <si>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</si>
  <si>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</si>
  <si>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</si>
  <si>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</si>
  <si>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</si>
  <si>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</si>
  <si>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</si>
  <si>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</si>
  <si>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</si>
  <si>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</si>
  <si>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</si>
  <si>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</si>
  <si>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</si>
  <si>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</si>
  <si>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</si>
  <si>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</si>
  <si>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</si>
  <si>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</si>
  <si>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</si>
  <si>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</si>
  <si>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</si>
  <si>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</si>
  <si>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</si>
  <si>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</si>
  <si>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</si>
  <si>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</si>
  <si>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</si>
  <si>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</si>
  <si>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</si>
  <si>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</si>
  <si>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</si>
  <si>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</si>
  <si>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</si>
  <si>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</si>
  <si>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</si>
  <si>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</si>
  <si>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</si>
  <si>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</si>
  <si>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</si>
  <si>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</si>
  <si>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</si>
  <si>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</si>
  <si>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</si>
  <si>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</si>
  <si>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</si>
  <si>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</si>
  <si>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</si>
  <si>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</si>
  <si>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</si>
  <si>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</si>
  <si>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</si>
  <si>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</si>
  <si>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</si>
  <si>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</si>
  <si>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</si>
  <si>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</si>
  <si>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</si>
  <si>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</si>
  <si>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</si>
  <si>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</si>
  <si>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</si>
  <si>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</si>
  <si>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</si>
  <si>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</si>
  <si>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</si>
  <si>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</si>
  <si>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</si>
  <si>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</si>
  <si>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</si>
  <si>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</si>
  <si>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</si>
  <si>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</si>
  <si>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</si>
  <si>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</si>
  <si>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</si>
  <si>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</si>
  <si>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</si>
  <si>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</si>
  <si>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</si>
  <si>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</si>
  <si>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</si>
  <si>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</si>
  <si>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</si>
  <si>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</si>
  <si>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</si>
  <si>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</si>
  <si>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</si>
  <si>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</si>
  <si>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長崎市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</si>
  <si>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</si>
  <si>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</si>
  <si>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</si>
  <si>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</si>
  <si>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</si>
  <si>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</si>
  <si>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</si>
  <si>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</si>
  <si>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</si>
  <si>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</si>
  <si>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</si>
  <si>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</si>
  <si>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</si>
  <si>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</si>
  <si>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</si>
  <si>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</si>
  <si>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</si>
  <si>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</si>
  <si>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</si>
  <si>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</si>
  <si>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</si>
  <si>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</si>
  <si>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</si>
  <si>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</si>
  <si>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</si>
  <si>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</si>
  <si>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</si>
  <si>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</si>
  <si>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</si>
  <si>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</si>
  <si>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</si>
  <si>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</si>
  <si>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</si>
  <si>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</si>
  <si>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</si>
  <si>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</si>
  <si>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</si>
  <si>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</si>
  <si>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</si>
  <si>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</si>
  <si>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</si>
  <si>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</si>
  <si>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</si>
  <si>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</si>
  <si>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</si>
  <si>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</si>
  <si>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</si>
  <si>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</si>
  <si>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</si>
  <si>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</si>
  <si>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</si>
  <si>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</si>
  <si>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</si>
  <si>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</si>
  <si>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</si>
  <si>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</si>
  <si>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</si>
  <si>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</si>
  <si>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</si>
  <si>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</si>
  <si>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</si>
  <si>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</si>
  <si>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</si>
  <si>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</si>
  <si>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</si>
  <si>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</si>
  <si>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</si>
  <si>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</si>
  <si>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</si>
  <si>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</si>
  <si>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</si>
  <si>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</si>
  <si>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</si>
  <si>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</si>
  <si>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</si>
  <si>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</si>
  <si>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</si>
  <si>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</si>
  <si>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</si>
  <si>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</si>
  <si>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</si>
  <si>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</si>
  <si>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</si>
  <si>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</si>
  <si>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</si>
  <si>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</si>
  <si>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</si>
  <si>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</si>
  <si>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</si>
  <si>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</si>
  <si>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</si>
  <si>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</si>
  <si>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</si>
  <si>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</si>
  <si>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</si>
  <si>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</si>
  <si>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</si>
  <si>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</si>
  <si>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</si>
  <si>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</si>
  <si>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</si>
  <si>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</si>
  <si>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</si>
  <si>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</si>
  <si>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</si>
  <si>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</si>
  <si>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</si>
  <si>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</si>
  <si>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</si>
  <si>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</si>
  <si>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</si>
  <si>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</si>
  <si>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</si>
  <si>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</si>
  <si>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</si>
  <si>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</si>
  <si>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</si>
  <si>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</si>
  <si>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長崎県長崎市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</si>
  <si>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</si>
  <si>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</si>
  <si>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</si>
  <si>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</si>
  <si>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</si>
  <si>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</si>
  <si>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</si>
  <si>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</si>
  <si>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</si>
  <si>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</si>
  <si>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</si>
  <si>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</si>
  <si>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</si>
  <si>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</si>
  <si>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</si>
  <si>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</si>
  <si>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</si>
  <si>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</si>
  <si>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</si>
  <si>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</si>
  <si>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</si>
  <si>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</si>
  <si>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</si>
  <si>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</si>
  <si>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</si>
  <si>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</si>
  <si>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</si>
  <si>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</si>
  <si>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</si>
  <si>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</si>
  <si>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</si>
  <si>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</si>
  <si>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</si>
  <si>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</si>
  <si>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</si>
  <si>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</si>
  <si>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</si>
  <si>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</si>
  <si>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</si>
  <si>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</si>
  <si>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</si>
  <si>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</si>
  <si>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</si>
  <si>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</si>
  <si>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</si>
  <si>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</si>
  <si>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</si>
  <si>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</si>
  <si>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</si>
  <si>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</si>
  <si>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</si>
  <si>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</si>
  <si>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</si>
  <si>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</si>
  <si>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</si>
  <si>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</si>
  <si>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</si>
  <si>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</si>
  <si>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</si>
  <si>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</si>
  <si>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</si>
  <si>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</si>
  <si>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</si>
  <si>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</si>
  <si>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</si>
  <si>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</si>
  <si>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</si>
  <si>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</si>
  <si>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</si>
  <si>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</si>
  <si>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</si>
  <si>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</si>
  <si>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</si>
  <si>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</si>
  <si>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</si>
  <si>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</si>
  <si>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</si>
  <si>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</si>
  <si>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</si>
  <si>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</si>
  <si>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</si>
  <si>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</si>
  <si>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</si>
  <si>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</si>
  <si>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</si>
  <si>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</si>
  <si>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</si>
  <si>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</si>
  <si>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</si>
  <si>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</si>
  <si>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</si>
  <si>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</si>
  <si>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</si>
  <si>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</si>
  <si>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</si>
  <si>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</si>
  <si>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</si>
  <si>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</si>
  <si>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</si>
  <si>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</si>
  <si>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</si>
  <si>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</si>
  <si>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</si>
  <si>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</si>
  <si>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</si>
  <si>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</si>
  <si>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</si>
  <si>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</si>
  <si>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</si>
  <si>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</si>
  <si>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</si>
  <si>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</si>
  <si>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</si>
  <si>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</si>
  <si>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</si>
  <si>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</si>
  <si>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</si>
  <si>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</si>
  <si>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</si>
  <si>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</si>
  <si>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</si>
  <si>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</si>
  <si>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</si>
  <si>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観光施設</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</si>
  <si>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</si>
  <si>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</si>
  <si>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</si>
  <si>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</si>
  <si>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</si>
  <si>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</si>
  <si>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</si>
  <si>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</si>
  <si>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</si>
  <si>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</si>
  <si>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</si>
  <si>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</si>
  <si>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</si>
  <si>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</si>
  <si>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</si>
  <si>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</si>
  <si>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</si>
  <si>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</si>
  <si>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</si>
  <si>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</si>
  <si>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</si>
  <si>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</si>
  <si>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</si>
  <si>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</si>
  <si>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</si>
  <si>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</si>
  <si>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</si>
  <si>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</si>
  <si>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</si>
  <si>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長崎県長崎市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</si>
  <si>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</si>
  <si>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</si>
  <si>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</si>
  <si>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</si>
  <si>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</si>
  <si>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</si>
  <si>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</si>
  <si>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</si>
  <si>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</si>
  <si>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</si>
  <si>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</si>
  <si>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</si>
  <si>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</si>
  <si>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</si>
  <si>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</si>
  <si>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</si>
  <si>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</si>
  <si>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</si>
  <si>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</si>
  <si>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</si>
  <si>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</si>
  <si>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</si>
  <si>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母子父子寡婦福祉資金貸付事業特別会計</t>
    <phoneticPr fontId="5"/>
  </si>
  <si>
    <t>診療所事業特別会計</t>
    <phoneticPr fontId="5"/>
  </si>
  <si>
    <t>長崎市立病院機構病院事業債管理特別会計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</si>
  <si>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</si>
  <si>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</si>
  <si>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</si>
  <si>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</si>
  <si>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</si>
  <si>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</si>
  <si>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</si>
  <si>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</si>
  <si>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</si>
  <si>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</si>
  <si>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</si>
  <si>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</si>
  <si>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</si>
  <si>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</si>
  <si>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</si>
  <si>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</si>
  <si>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</si>
  <si>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</si>
  <si>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</si>
  <si>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下水道事業会計</t>
    <phoneticPr fontId="5"/>
  </si>
  <si>
    <t>法適用企業</t>
    <phoneticPr fontId="5"/>
  </si>
  <si>
    <t>観光施設事業特別会計</t>
    <phoneticPr fontId="5"/>
  </si>
  <si>
    <t>法非適用企業</t>
    <phoneticPr fontId="5"/>
  </si>
  <si>
    <t>中央卸売市場事業特別会計</t>
    <phoneticPr fontId="5"/>
  </si>
  <si>
    <t>-</t>
    <phoneticPr fontId="5"/>
  </si>
  <si>
    <t>生活排水事業特別会計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</si>
  <si>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</si>
  <si>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</si>
  <si>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</si>
  <si>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</si>
  <si>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</si>
  <si>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</si>
  <si>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</si>
  <si>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</si>
  <si>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</si>
  <si>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</si>
  <si>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</si>
  <si>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</si>
  <si>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</si>
  <si>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</si>
  <si>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</si>
  <si>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</si>
  <si>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</si>
  <si>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</si>
  <si>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</si>
  <si>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</si>
  <si>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</si>
  <si>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</si>
  <si>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</si>
  <si>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</si>
  <si>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</si>
  <si>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</si>
  <si>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</si>
  <si>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</si>
  <si>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</si>
  <si>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</si>
  <si>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</si>
  <si>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</si>
  <si>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</si>
  <si>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</si>
  <si>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</si>
  <si>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</si>
  <si>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</si>
  <si>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</si>
  <si>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</si>
  <si>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</si>
  <si>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</si>
  <si>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</si>
  <si>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</si>
  <si>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</si>
  <si>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</si>
  <si>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</si>
  <si>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</si>
  <si>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</si>
  <si>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</si>
  <si>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</si>
  <si>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</si>
  <si>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</si>
  <si>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</si>
  <si>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</si>
  <si>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</si>
  <si>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</si>
  <si>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</si>
  <si>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</si>
  <si>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</si>
  <si>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</si>
  <si>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</si>
  <si>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生活排水事業特別会計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</si>
  <si>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</si>
  <si>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</si>
  <si>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</si>
  <si>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観光施設事業特別会計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</si>
  <si>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</si>
  <si>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</si>
  <si>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</si>
  <si>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</si>
  <si>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</si>
  <si>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</si>
  <si>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</si>
  <si>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</si>
  <si>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</si>
  <si>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</si>
  <si>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</si>
  <si>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</si>
  <si>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</si>
  <si>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</si>
  <si>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</si>
  <si>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</si>
  <si>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</si>
  <si>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</si>
  <si>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</si>
  <si>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</si>
  <si>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</si>
  <si>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</si>
  <si>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</si>
  <si>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</si>
  <si>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</si>
  <si>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</si>
  <si>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</si>
  <si>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</si>
  <si>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</si>
  <si>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</si>
  <si>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</si>
  <si>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</si>
  <si>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</si>
  <si>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</si>
  <si>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</si>
  <si>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</si>
  <si>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</si>
  <si>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</si>
  <si>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</si>
  <si>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</si>
  <si>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</si>
  <si>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</si>
  <si>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</si>
  <si>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</si>
  <si>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</si>
  <si>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</si>
  <si>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</si>
  <si>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</si>
  <si>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</si>
  <si>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</si>
  <si>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</si>
  <si>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</si>
  <si>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</si>
  <si>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</si>
  <si>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</si>
  <si>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</si>
  <si>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</si>
  <si>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</si>
  <si>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</si>
  <si>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</si>
  <si>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</si>
  <si>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</si>
  <si>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</si>
  <si>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</si>
  <si>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</si>
  <si>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</si>
  <si>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</si>
  <si>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</si>
  <si>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</si>
  <si>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</si>
  <si>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</si>
  <si>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</si>
  <si>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</si>
  <si>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</si>
  <si>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</si>
  <si>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</si>
  <si>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</si>
  <si>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</si>
  <si>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</si>
  <si>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</si>
  <si>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</si>
  <si>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</si>
  <si>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</si>
  <si>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</si>
  <si>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0.38</t>
  </si>
  <si>
    <t>▲ 1.61</t>
  </si>
  <si>
    <t>水道事業会計</t>
  </si>
  <si>
    <t>下水道事業会計</t>
  </si>
  <si>
    <t>一般会計</t>
  </si>
  <si>
    <t>介護保険事業特別会計</t>
  </si>
  <si>
    <t>国民健康保険事業特別会計</t>
  </si>
  <si>
    <t>母子父子寡婦福祉資金貸付事業特別会計</t>
  </si>
  <si>
    <t>後期高齢者医療事業特別会計</t>
  </si>
  <si>
    <t>土地取得特別会計</t>
  </si>
  <si>
    <t>その他会計（赤字）</t>
  </si>
  <si>
    <t>▲ 0.00</t>
  </si>
  <si>
    <t>その他会計（黒字）</t>
  </si>
  <si>
    <t>（百万円）</t>
    <phoneticPr fontId="5"/>
  </si>
  <si>
    <t>H28末</t>
    <phoneticPr fontId="5"/>
  </si>
  <si>
    <t>H29末</t>
    <phoneticPr fontId="5"/>
  </si>
  <si>
    <t>H30末</t>
    <phoneticPr fontId="5"/>
  </si>
  <si>
    <t>R01末</t>
    <phoneticPr fontId="5"/>
  </si>
  <si>
    <t>R02末</t>
    <phoneticPr fontId="5"/>
  </si>
  <si>
    <t>長崎県後期高齢者医療広域連合（普通会計）</t>
    <phoneticPr fontId="2"/>
  </si>
  <si>
    <t>長崎県後期高齢者医療広域連合（事業会計）</t>
    <phoneticPr fontId="2"/>
  </si>
  <si>
    <t>（公財）長崎平和推進協会</t>
    <rPh sb="1" eb="3">
      <t>コウザイ</t>
    </rPh>
    <rPh sb="2" eb="3">
      <t>ザイ</t>
    </rPh>
    <rPh sb="4" eb="6">
      <t>ナガサキ</t>
    </rPh>
    <rPh sb="6" eb="8">
      <t>ヘイワ</t>
    </rPh>
    <rPh sb="8" eb="10">
      <t>スイシン</t>
    </rPh>
    <rPh sb="10" eb="12">
      <t>キョウカイ</t>
    </rPh>
    <phoneticPr fontId="2"/>
  </si>
  <si>
    <t>（公財）長崎市スポーツ協会</t>
    <rPh sb="4" eb="7">
      <t>ナガサキシ</t>
    </rPh>
    <rPh sb="11" eb="13">
      <t>キョウカイ</t>
    </rPh>
    <phoneticPr fontId="2"/>
  </si>
  <si>
    <t>（一財）長崎市勤労者サービスセンター</t>
    <rPh sb="1" eb="3">
      <t>イチザイ</t>
    </rPh>
    <rPh sb="4" eb="7">
      <t>ナガサキシ</t>
    </rPh>
    <rPh sb="7" eb="10">
      <t>キンロウシャ</t>
    </rPh>
    <phoneticPr fontId="2"/>
  </si>
  <si>
    <t>（一財）長崎ロープウェイ・水族館</t>
    <rPh sb="4" eb="6">
      <t>ナガサキ</t>
    </rPh>
    <rPh sb="13" eb="16">
      <t>スイゾクカン</t>
    </rPh>
    <phoneticPr fontId="2"/>
  </si>
  <si>
    <t>長崎中央市場サービス（株）</t>
    <rPh sb="0" eb="2">
      <t>ナガサキ</t>
    </rPh>
    <rPh sb="2" eb="4">
      <t>チュウオウ</t>
    </rPh>
    <rPh sb="4" eb="6">
      <t>シジョウ</t>
    </rPh>
    <rPh sb="11" eb="12">
      <t>カブ</t>
    </rPh>
    <phoneticPr fontId="2"/>
  </si>
  <si>
    <t>長崎つきまち（株）</t>
    <rPh sb="0" eb="2">
      <t>ナガサキ</t>
    </rPh>
    <phoneticPr fontId="2"/>
  </si>
  <si>
    <t>（一財）長崎市野母崎振興公社</t>
    <rPh sb="4" eb="7">
      <t>ナガサキシ</t>
    </rPh>
    <rPh sb="7" eb="10">
      <t>ノモザキ</t>
    </rPh>
    <rPh sb="10" eb="12">
      <t>シンコウ</t>
    </rPh>
    <rPh sb="12" eb="14">
      <t>コウシャ</t>
    </rPh>
    <phoneticPr fontId="2"/>
  </si>
  <si>
    <t>（一財）長崎市地産地消振興公社</t>
    <rPh sb="4" eb="7">
      <t>ナガサキシ</t>
    </rPh>
    <rPh sb="7" eb="11">
      <t>チサンチショウ</t>
    </rPh>
    <rPh sb="11" eb="13">
      <t>シンコウ</t>
    </rPh>
    <rPh sb="13" eb="15">
      <t>コウシャ</t>
    </rPh>
    <phoneticPr fontId="2"/>
  </si>
  <si>
    <t>（地独）長崎市立病院機構</t>
    <rPh sb="1" eb="2">
      <t>チ</t>
    </rPh>
    <rPh sb="2" eb="3">
      <t>ドク</t>
    </rPh>
    <rPh sb="4" eb="8">
      <t>ナガサキシリツ</t>
    </rPh>
    <rPh sb="8" eb="10">
      <t>ビョウイン</t>
    </rPh>
    <rPh sb="10" eb="12">
      <t>キコウ</t>
    </rPh>
    <phoneticPr fontId="2"/>
  </si>
  <si>
    <t>（公社）長崎県林業公社</t>
    <rPh sb="1" eb="3">
      <t>コウシャ</t>
    </rPh>
    <rPh sb="4" eb="7">
      <t>ナガサキケン</t>
    </rPh>
    <rPh sb="7" eb="9">
      <t>リンギョウ</t>
    </rPh>
    <rPh sb="9" eb="11">
      <t>コウシャ</t>
    </rPh>
    <phoneticPr fontId="2"/>
  </si>
  <si>
    <t>長崎県信用保証協会</t>
    <rPh sb="0" eb="3">
      <t>ナガサキケン</t>
    </rPh>
    <rPh sb="3" eb="5">
      <t>シンヨウ</t>
    </rPh>
    <rPh sb="5" eb="7">
      <t>ホショウ</t>
    </rPh>
    <rPh sb="7" eb="9">
      <t>キョウカイ</t>
    </rPh>
    <phoneticPr fontId="2"/>
  </si>
  <si>
    <t>市庁舎建設整備基金</t>
    <rPh sb="0" eb="3">
      <t>シチョウシャ</t>
    </rPh>
    <rPh sb="3" eb="5">
      <t>ケンセツ</t>
    </rPh>
    <rPh sb="5" eb="7">
      <t>セイビ</t>
    </rPh>
    <rPh sb="7" eb="9">
      <t>キキン</t>
    </rPh>
    <phoneticPr fontId="5"/>
  </si>
  <si>
    <t>地域振興基金</t>
    <rPh sb="0" eb="2">
      <t>チイキ</t>
    </rPh>
    <rPh sb="2" eb="4">
      <t>シンコウ</t>
    </rPh>
    <rPh sb="4" eb="6">
      <t>キキン</t>
    </rPh>
    <phoneticPr fontId="5"/>
  </si>
  <si>
    <t>いきいき長寿社会基金</t>
    <rPh sb="4" eb="6">
      <t>チョウジュ</t>
    </rPh>
    <rPh sb="6" eb="8">
      <t>シャカイ</t>
    </rPh>
    <rPh sb="8" eb="10">
      <t>キキン</t>
    </rPh>
    <phoneticPr fontId="5"/>
  </si>
  <si>
    <t>長崎伝習所基金</t>
    <rPh sb="0" eb="2">
      <t>ナガサキ</t>
    </rPh>
    <rPh sb="2" eb="5">
      <t>デンシュウジョ</t>
    </rPh>
    <rPh sb="5" eb="7">
      <t>キキン</t>
    </rPh>
    <phoneticPr fontId="5"/>
  </si>
  <si>
    <t>端島（軍艦島）整備基金</t>
    <rPh sb="0" eb="2">
      <t>ハシマ</t>
    </rPh>
    <rPh sb="3" eb="6">
      <t>グンカンジマ</t>
    </rPh>
    <rPh sb="7" eb="9">
      <t>セイビ</t>
    </rPh>
    <rPh sb="9" eb="11">
      <t>キキン</t>
    </rPh>
    <phoneticPr fontId="5"/>
  </si>
  <si>
    <t>-</t>
    <phoneticPr fontId="2"/>
  </si>
  <si>
    <t>-</t>
    <phoneticPr fontId="2"/>
  </si>
  <si>
    <t>（株）ながさきサステナエナジー</t>
    <rPh sb="1" eb="2">
      <t>カブ</t>
    </rPh>
    <phoneticPr fontId="2"/>
  </si>
  <si>
    <t>（福）長崎市社会福祉事業団</t>
    <rPh sb="1" eb="2">
      <t>フク</t>
    </rPh>
    <rPh sb="3" eb="5">
      <t>ナガサキ</t>
    </rPh>
    <rPh sb="5" eb="6">
      <t>シ</t>
    </rPh>
    <rPh sb="6" eb="8">
      <t>シャカイ</t>
    </rPh>
    <rPh sb="8" eb="10">
      <t>フクシ</t>
    </rPh>
    <rPh sb="10" eb="13">
      <t>ジギョウダン</t>
    </rPh>
    <phoneticPr fontId="2"/>
  </si>
  <si>
    <t>（一財）クリーンながさき</t>
    <phoneticPr fontId="2"/>
  </si>
  <si>
    <t>○</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</si>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</sst>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817C-4F51-883F-243E94FA83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48480</c:v>
                </c:pt>
                <c:pt idx="1">
                  <c:v>46026</c:v>
                </c:pt>
                <c:pt idx="2">
                  <c:v>76769</c:v>
                </c:pt>
                <c:pt idx="3">
                  <c:v>91732</c:v>
                </c:pt>
                <c:pt idx="4">
                  <c:v>95228</c:v>
                </c:pt>
              </c:numCache>
            </c:numRef>
          </c:val>
          <c:smooth val="0"/>
          <c:extLst>
            <c:ext xmlns:c16="http://schemas.microsoft.com/office/drawing/2014/chart" uri="{C3380CC4-5D6E-409C-BE32-E72D297353CC}">
              <c16:uniqueId val="{00000001-817C-4F51-883F-243E94FA833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3.17</c:v>
                </c:pt>
                <c:pt idx="1">
                  <c:v>2.4300000000000002</c:v>
                </c:pt>
                <c:pt idx="2">
                  <c:v>3.4</c:v>
                </c:pt>
                <c:pt idx="3">
                  <c:v>2.74</c:v>
                </c:pt>
                <c:pt idx="4">
                  <c:v>2.82</c:v>
                </c:pt>
              </c:numCache>
            </c:numRef>
          </c:val>
          <c:extLst>
            <c:ext xmlns:c16="http://schemas.microsoft.com/office/drawing/2014/chart" uri="{C3380CC4-5D6E-409C-BE32-E72D297353CC}">
              <c16:uniqueId val="{00000000-841C-4C7E-A97D-EB86168D78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12.09</c:v>
                </c:pt>
                <c:pt idx="1">
                  <c:v>12.55</c:v>
                </c:pt>
                <c:pt idx="2">
                  <c:v>12.32</c:v>
                </c:pt>
                <c:pt idx="3">
                  <c:v>11.13</c:v>
                </c:pt>
                <c:pt idx="4">
                  <c:v>11.72</c:v>
                </c:pt>
              </c:numCache>
            </c:numRef>
          </c:val>
          <c:extLst>
            <c:ext xmlns:c16="http://schemas.microsoft.com/office/drawing/2014/chart" uri="{C3380CC4-5D6E-409C-BE32-E72D297353CC}">
              <c16:uniqueId val="{00000001-841C-4C7E-A97D-EB86168D78C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2.06</c:v>
                </c:pt>
                <c:pt idx="1">
                  <c:v>-0.38</c:v>
                </c:pt>
                <c:pt idx="2">
                  <c:v>0.63</c:v>
                </c:pt>
                <c:pt idx="3">
                  <c:v>-1.61</c:v>
                </c:pt>
                <c:pt idx="4">
                  <c:v>1.05</c:v>
                </c:pt>
              </c:numCache>
            </c:numRef>
          </c:val>
          <c:smooth val="0"/>
          <c:extLst>
            <c:ext xmlns:c16="http://schemas.microsoft.com/office/drawing/2014/chart" uri="{C3380CC4-5D6E-409C-BE32-E72D297353CC}">
              <c16:uniqueId val="{00000002-841C-4C7E-A97D-EB86168D78C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0-9DF1-44DC-B51B-7FF754FCB5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1-9DF1-44DC-B51B-7FF754FCB546}"/>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DF1-44DC-B51B-7FF754FCB546}"/>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0.06</c:v>
                </c:pt>
                <c:pt idx="4">
                  <c:v>#N/A</c:v>
                </c:pt>
                <c:pt idx="5">
                  <c:v>0.06</c:v>
                </c:pt>
                <c:pt idx="6">
                  <c:v>#N/A</c:v>
                </c:pt>
                <c:pt idx="7">
                  <c:v>0.06</c:v>
                </c:pt>
                <c:pt idx="8">
                  <c:v>#N/A</c:v>
                </c:pt>
                <c:pt idx="9">
                  <c:v>0.02</c:v>
                </c:pt>
              </c:numCache>
            </c:numRef>
          </c:val>
          <c:extLst>
            <c:ext xmlns:c16="http://schemas.microsoft.com/office/drawing/2014/chart" uri="{C3380CC4-5D6E-409C-BE32-E72D297353CC}">
              <c16:uniqueId val="{00000003-9DF1-44DC-B51B-7FF754FCB546}"/>
            </c:ext>
          </c:extLst>
        </c:ser>
        <c:ser>
          <c:idx val="4"/>
          <c:order val="4"/>
          <c:tx>
            <c:strRef>
              <c:f>データシート!$A$31</c:f>
              <c:strCache>
                <c:ptCount val="1"/>
                <c:pt idx="0">
                  <c:v>母子父子寡婦福祉資金貸付事業特別会計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7.0000000000000007E-2</c:v>
                </c:pt>
                <c:pt idx="2">
                  <c:v>#N/A</c:v>
                </c:pt>
                <c:pt idx="3">
                  <c:v>0.1</c:v>
                </c:pt>
                <c:pt idx="4">
                  <c:v>#N/A</c:v>
                </c:pt>
                <c:pt idx="5">
                  <c:v>0.15</c:v>
                </c:pt>
                <c:pt idx="6">
                  <c:v>#N/A</c:v>
                </c:pt>
                <c:pt idx="7">
                  <c:v>0.18</c:v>
                </c:pt>
                <c:pt idx="8">
                  <c:v>#N/A</c:v>
                </c:pt>
                <c:pt idx="9">
                  <c:v>0.12</c:v>
                </c:pt>
              </c:numCache>
            </c:numRef>
          </c:val>
          <c:extLst>
            <c:ext xmlns:c16="http://schemas.microsoft.com/office/drawing/2014/chart" uri="{C3380CC4-5D6E-409C-BE32-E72D297353CC}">
              <c16:uniqueId val="{00000004-9DF1-44DC-B51B-7FF754FCB54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1.38</c:v>
                </c:pt>
                <c:pt idx="2">
                  <c:v>#N/A</c:v>
                </c:pt>
                <c:pt idx="3">
                  <c:v>0.24</c:v>
                </c:pt>
                <c:pt idx="4">
                  <c:v>#N/A</c:v>
                </c:pt>
                <c:pt idx="5">
                  <c:v>0.22</c:v>
                </c:pt>
                <c:pt idx="6">
                  <c:v>#N/A</c:v>
                </c:pt>
                <c:pt idx="7">
                  <c:v>0.12</c:v>
                </c:pt>
                <c:pt idx="8">
                  <c:v>#N/A</c:v>
                </c:pt>
                <c:pt idx="9">
                  <c:v>0.32</c:v>
                </c:pt>
              </c:numCache>
            </c:numRef>
          </c:val>
          <c:extLst>
            <c:ext xmlns:c16="http://schemas.microsoft.com/office/drawing/2014/chart" uri="{C3380CC4-5D6E-409C-BE32-E72D297353CC}">
              <c16:uniqueId val="{00000005-9DF1-44DC-B51B-7FF754FCB54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c:v>
                </c:pt>
                <c:pt idx="2">
                  <c:v>#N/A</c:v>
                </c:pt>
                <c:pt idx="3">
                  <c:v>2.04</c:v>
                </c:pt>
                <c:pt idx="4">
                  <c:v>#N/A</c:v>
                </c:pt>
                <c:pt idx="5">
                  <c:v>1.1000000000000001</c:v>
                </c:pt>
                <c:pt idx="6">
                  <c:v>#N/A</c:v>
                </c:pt>
                <c:pt idx="7">
                  <c:v>1.25</c:v>
                </c:pt>
                <c:pt idx="8">
                  <c:v>#N/A</c:v>
                </c:pt>
                <c:pt idx="9">
                  <c:v>1.1399999999999999</c:v>
                </c:pt>
              </c:numCache>
            </c:numRef>
          </c:val>
          <c:extLst>
            <c:ext xmlns:c16="http://schemas.microsoft.com/office/drawing/2014/chart" uri="{C3380CC4-5D6E-409C-BE32-E72D297353CC}">
              <c16:uniqueId val="{00000006-9DF1-44DC-B51B-7FF754FCB54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3.09</c:v>
                </c:pt>
                <c:pt idx="2">
                  <c:v>#N/A</c:v>
                </c:pt>
                <c:pt idx="3">
                  <c:v>2.33</c:v>
                </c:pt>
                <c:pt idx="4">
                  <c:v>#N/A</c:v>
                </c:pt>
                <c:pt idx="5">
                  <c:v>3.24</c:v>
                </c:pt>
                <c:pt idx="6">
                  <c:v>#N/A</c:v>
                </c:pt>
                <c:pt idx="7">
                  <c:v>2.56</c:v>
                </c:pt>
                <c:pt idx="8">
                  <c:v>#N/A</c:v>
                </c:pt>
                <c:pt idx="9">
                  <c:v>2.69</c:v>
                </c:pt>
              </c:numCache>
            </c:numRef>
          </c:val>
          <c:extLst>
            <c:ext xmlns:c16="http://schemas.microsoft.com/office/drawing/2014/chart" uri="{C3380CC4-5D6E-409C-BE32-E72D297353CC}">
              <c16:uniqueId val="{00000007-9DF1-44DC-B51B-7FF754FCB546}"/>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6.79</c:v>
                </c:pt>
                <c:pt idx="2">
                  <c:v>#N/A</c:v>
                </c:pt>
                <c:pt idx="3">
                  <c:v>8.07</c:v>
                </c:pt>
                <c:pt idx="4">
                  <c:v>#N/A</c:v>
                </c:pt>
                <c:pt idx="5">
                  <c:v>9.57</c:v>
                </c:pt>
                <c:pt idx="6">
                  <c:v>#N/A</c:v>
                </c:pt>
                <c:pt idx="7">
                  <c:v>9.5</c:v>
                </c:pt>
                <c:pt idx="8">
                  <c:v>#N/A</c:v>
                </c:pt>
                <c:pt idx="9">
                  <c:v>10.130000000000001</c:v>
                </c:pt>
              </c:numCache>
            </c:numRef>
          </c:val>
          <c:extLst>
            <c:ext xmlns:c16="http://schemas.microsoft.com/office/drawing/2014/chart" uri="{C3380CC4-5D6E-409C-BE32-E72D297353CC}">
              <c16:uniqueId val="{00000008-9DF1-44DC-B51B-7FF754FCB54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14.05</c:v>
                </c:pt>
                <c:pt idx="2">
                  <c:v>#N/A</c:v>
                </c:pt>
                <c:pt idx="3">
                  <c:v>13.99</c:v>
                </c:pt>
                <c:pt idx="4">
                  <c:v>#N/A</c:v>
                </c:pt>
                <c:pt idx="5">
                  <c:v>14.51</c:v>
                </c:pt>
                <c:pt idx="6">
                  <c:v>#N/A</c:v>
                </c:pt>
                <c:pt idx="7">
                  <c:v>14.52</c:v>
                </c:pt>
                <c:pt idx="8">
                  <c:v>#N/A</c:v>
                </c:pt>
                <c:pt idx="9">
                  <c:v>14.12</c:v>
                </c:pt>
              </c:numCache>
            </c:numRef>
          </c:val>
          <c:extLst>
            <c:ext xmlns:c16="http://schemas.microsoft.com/office/drawing/2014/chart" uri="{C3380CC4-5D6E-409C-BE32-E72D297353CC}">
              <c16:uniqueId val="{00000009-9DF1-44DC-B51B-7FF754FCB54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22261</c:v>
                </c:pt>
                <c:pt idx="5">
                  <c:v>21872</c:v>
                </c:pt>
                <c:pt idx="8">
                  <c:v>20561</c:v>
                </c:pt>
                <c:pt idx="11">
                  <c:v>21051</c:v>
                </c:pt>
                <c:pt idx="14">
                  <c:v>20411</c:v>
                </c:pt>
              </c:numCache>
            </c:numRef>
          </c:val>
          <c:extLst>
            <c:ext xmlns:c16="http://schemas.microsoft.com/office/drawing/2014/chart" uri="{C3380CC4-5D6E-409C-BE32-E72D297353CC}">
              <c16:uniqueId val="{00000000-BFCB-4B48-89A0-6DDC275F60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BFCB-4B48-89A0-6DDC275F60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67</c:v>
                </c:pt>
                <c:pt idx="3">
                  <c:v>60</c:v>
                </c:pt>
                <c:pt idx="6">
                  <c:v>60</c:v>
                </c:pt>
                <c:pt idx="9">
                  <c:v>59</c:v>
                </c:pt>
                <c:pt idx="12">
                  <c:v>59</c:v>
                </c:pt>
              </c:numCache>
            </c:numRef>
          </c:val>
          <c:extLst>
            <c:ext xmlns:c16="http://schemas.microsoft.com/office/drawing/2014/chart" uri="{C3380CC4-5D6E-409C-BE32-E72D297353CC}">
              <c16:uniqueId val="{00000002-BFCB-4B48-89A0-6DDC275F60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CB-4B48-89A0-6DDC275F60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5097</c:v>
                </c:pt>
                <c:pt idx="3">
                  <c:v>5002</c:v>
                </c:pt>
                <c:pt idx="6">
                  <c:v>4967</c:v>
                </c:pt>
                <c:pt idx="9">
                  <c:v>4966</c:v>
                </c:pt>
                <c:pt idx="12">
                  <c:v>4738</c:v>
                </c:pt>
              </c:numCache>
            </c:numRef>
          </c:val>
          <c:extLst>
            <c:ext xmlns:c16="http://schemas.microsoft.com/office/drawing/2014/chart" uri="{C3380CC4-5D6E-409C-BE32-E72D297353CC}">
              <c16:uniqueId val="{00000004-BFCB-4B48-89A0-6DDC275F60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CB-4B48-89A0-6DDC275F60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CB-4B48-89A0-6DDC275F60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23492</c:v>
                </c:pt>
                <c:pt idx="3">
                  <c:v>23604</c:v>
                </c:pt>
                <c:pt idx="6">
                  <c:v>22131</c:v>
                </c:pt>
                <c:pt idx="9">
                  <c:v>23232</c:v>
                </c:pt>
                <c:pt idx="12">
                  <c:v>24460</c:v>
                </c:pt>
              </c:numCache>
            </c:numRef>
          </c:val>
          <c:extLst>
            <c:ext xmlns:c16="http://schemas.microsoft.com/office/drawing/2014/chart" uri="{C3380CC4-5D6E-409C-BE32-E72D297353CC}">
              <c16:uniqueId val="{00000007-BFCB-4B48-89A0-6DDC275F60A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6396</c:v>
                </c:pt>
                <c:pt idx="2">
                  <c:v>#N/A</c:v>
                </c:pt>
                <c:pt idx="3">
                  <c:v>#N/A</c:v>
                </c:pt>
                <c:pt idx="4">
                  <c:v>6794</c:v>
                </c:pt>
                <c:pt idx="5">
                  <c:v>#N/A</c:v>
                </c:pt>
                <c:pt idx="6">
                  <c:v>#N/A</c:v>
                </c:pt>
                <c:pt idx="7">
                  <c:v>6597</c:v>
                </c:pt>
                <c:pt idx="8">
                  <c:v>#N/A</c:v>
                </c:pt>
                <c:pt idx="9">
                  <c:v>#N/A</c:v>
                </c:pt>
                <c:pt idx="10">
                  <c:v>7206</c:v>
                </c:pt>
                <c:pt idx="11">
                  <c:v>#N/A</c:v>
                </c:pt>
                <c:pt idx="12">
                  <c:v>#N/A</c:v>
                </c:pt>
                <c:pt idx="13">
                  <c:v>8846</c:v>
                </c:pt>
                <c:pt idx="14">
                  <c:v>#N/A</c:v>
                </c:pt>
              </c:numCache>
            </c:numRef>
          </c:val>
          <c:smooth val="0"/>
          <c:extLst>
            <c:ext xmlns:c16="http://schemas.microsoft.com/office/drawing/2014/chart" uri="{C3380CC4-5D6E-409C-BE32-E72D297353CC}">
              <c16:uniqueId val="{00000008-BFCB-4B48-89A0-6DDC275F60A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181752</c:v>
                </c:pt>
                <c:pt idx="5">
                  <c:v>180290</c:v>
                </c:pt>
                <c:pt idx="8">
                  <c:v>177141</c:v>
                </c:pt>
                <c:pt idx="11">
                  <c:v>178389</c:v>
                </c:pt>
                <c:pt idx="14">
                  <c:v>176323</c:v>
                </c:pt>
              </c:numCache>
            </c:numRef>
          </c:val>
          <c:extLst>
            <c:ext xmlns:c16="http://schemas.microsoft.com/office/drawing/2014/chart" uri="{C3380CC4-5D6E-409C-BE32-E72D297353CC}">
              <c16:uniqueId val="{00000000-1DA9-4A1E-845A-16E72038601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35417</c:v>
                </c:pt>
                <c:pt idx="5">
                  <c:v>38120</c:v>
                </c:pt>
                <c:pt idx="8">
                  <c:v>35702</c:v>
                </c:pt>
                <c:pt idx="11">
                  <c:v>36960</c:v>
                </c:pt>
                <c:pt idx="14">
                  <c:v>36282</c:v>
                </c:pt>
              </c:numCache>
            </c:numRef>
          </c:val>
          <c:extLst>
            <c:ext xmlns:c16="http://schemas.microsoft.com/office/drawing/2014/chart" uri="{C3380CC4-5D6E-409C-BE32-E72D297353CC}">
              <c16:uniqueId val="{00000001-1DA9-4A1E-845A-16E72038601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49305</c:v>
                </c:pt>
                <c:pt idx="5">
                  <c:v>50020</c:v>
                </c:pt>
                <c:pt idx="8">
                  <c:v>47954</c:v>
                </c:pt>
                <c:pt idx="11">
                  <c:v>45812</c:v>
                </c:pt>
                <c:pt idx="14">
                  <c:v>48057</c:v>
                </c:pt>
              </c:numCache>
            </c:numRef>
          </c:val>
          <c:extLst>
            <c:ext xmlns:c16="http://schemas.microsoft.com/office/drawing/2014/chart" uri="{C3380CC4-5D6E-409C-BE32-E72D297353CC}">
              <c16:uniqueId val="{00000002-1DA9-4A1E-845A-16E72038601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A9-4A1E-845A-16E72038601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A9-4A1E-845A-16E72038601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2142</c:v>
                </c:pt>
                <c:pt idx="3">
                  <c:v>2129</c:v>
                </c:pt>
                <c:pt idx="6">
                  <c:v>2499</c:v>
                </c:pt>
                <c:pt idx="9">
                  <c:v>470</c:v>
                </c:pt>
                <c:pt idx="12">
                  <c:v>23</c:v>
                </c:pt>
              </c:numCache>
            </c:numRef>
          </c:val>
          <c:extLst>
            <c:ext xmlns:c16="http://schemas.microsoft.com/office/drawing/2014/chart" uri="{C3380CC4-5D6E-409C-BE32-E72D297353CC}">
              <c16:uniqueId val="{00000005-1DA9-4A1E-845A-16E72038601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20041</c:v>
                </c:pt>
                <c:pt idx="3">
                  <c:v>17159</c:v>
                </c:pt>
                <c:pt idx="6">
                  <c:v>16399</c:v>
                </c:pt>
                <c:pt idx="9">
                  <c:v>20393</c:v>
                </c:pt>
                <c:pt idx="12">
                  <c:v>20252</c:v>
                </c:pt>
              </c:numCache>
            </c:numRef>
          </c:val>
          <c:extLst>
            <c:ext xmlns:c16="http://schemas.microsoft.com/office/drawing/2014/chart" uri="{C3380CC4-5D6E-409C-BE32-E72D297353CC}">
              <c16:uniqueId val="{00000006-1DA9-4A1E-845A-16E72038601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DA9-4A1E-845A-16E72038601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46571</c:v>
                </c:pt>
                <c:pt idx="3">
                  <c:v>44922</c:v>
                </c:pt>
                <c:pt idx="6">
                  <c:v>42718</c:v>
                </c:pt>
                <c:pt idx="9">
                  <c:v>40942</c:v>
                </c:pt>
                <c:pt idx="12">
                  <c:v>40577</c:v>
                </c:pt>
              </c:numCache>
            </c:numRef>
          </c:val>
          <c:extLst>
            <c:ext xmlns:c16="http://schemas.microsoft.com/office/drawing/2014/chart" uri="{C3380CC4-5D6E-409C-BE32-E72D297353CC}">
              <c16:uniqueId val="{00000008-1DA9-4A1E-845A-16E72038601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255</c:v>
                </c:pt>
                <c:pt idx="3">
                  <c:v>199</c:v>
                </c:pt>
                <c:pt idx="6">
                  <c:v>144</c:v>
                </c:pt>
                <c:pt idx="9">
                  <c:v>86</c:v>
                </c:pt>
                <c:pt idx="12">
                  <c:v>347</c:v>
                </c:pt>
              </c:numCache>
            </c:numRef>
          </c:val>
          <c:extLst>
            <c:ext xmlns:c16="http://schemas.microsoft.com/office/drawing/2014/chart" uri="{C3380CC4-5D6E-409C-BE32-E72D297353CC}">
              <c16:uniqueId val="{00000009-1DA9-4A1E-845A-16E72038601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262008</c:v>
                </c:pt>
                <c:pt idx="3">
                  <c:v>261846</c:v>
                </c:pt>
                <c:pt idx="6">
                  <c:v>267543</c:v>
                </c:pt>
                <c:pt idx="9">
                  <c:v>276182</c:v>
                </c:pt>
                <c:pt idx="12">
                  <c:v>285243</c:v>
                </c:pt>
              </c:numCache>
            </c:numRef>
          </c:val>
          <c:extLst>
            <c:ext xmlns:c16="http://schemas.microsoft.com/office/drawing/2014/chart" uri="{C3380CC4-5D6E-409C-BE32-E72D297353CC}">
              <c16:uniqueId val="{0000000A-1DA9-4A1E-845A-16E72038601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64542</c:v>
                </c:pt>
                <c:pt idx="2">
                  <c:v>#N/A</c:v>
                </c:pt>
                <c:pt idx="3">
                  <c:v>#N/A</c:v>
                </c:pt>
                <c:pt idx="4">
                  <c:v>57825</c:v>
                </c:pt>
                <c:pt idx="5">
                  <c:v>#N/A</c:v>
                </c:pt>
                <c:pt idx="6">
                  <c:v>#N/A</c:v>
                </c:pt>
                <c:pt idx="7">
                  <c:v>68507</c:v>
                </c:pt>
                <c:pt idx="8">
                  <c:v>#N/A</c:v>
                </c:pt>
                <c:pt idx="9">
                  <c:v>#N/A</c:v>
                </c:pt>
                <c:pt idx="10">
                  <c:v>76913</c:v>
                </c:pt>
                <c:pt idx="11">
                  <c:v>#N/A</c:v>
                </c:pt>
                <c:pt idx="12">
                  <c:v>#N/A</c:v>
                </c:pt>
                <c:pt idx="13">
                  <c:v>85780</c:v>
                </c:pt>
                <c:pt idx="14">
                  <c:v>#N/A</c:v>
                </c:pt>
              </c:numCache>
            </c:numRef>
          </c:val>
          <c:smooth val="0"/>
          <c:extLst>
            <c:ext xmlns:c16="http://schemas.microsoft.com/office/drawing/2014/chart" uri="{C3380CC4-5D6E-409C-BE32-E72D297353CC}">
              <c16:uniqueId val="{0000000B-1DA9-4A1E-845A-16E72038601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12163</c:v>
                </c:pt>
                <c:pt idx="1">
                  <c:v>11153</c:v>
                </c:pt>
                <c:pt idx="2">
                  <c:v>12078</c:v>
                </c:pt>
              </c:numCache>
            </c:numRef>
          </c:val>
          <c:extLst>
            <c:ext xmlns:c16="http://schemas.microsoft.com/office/drawing/2014/chart" uri="{C3380CC4-5D6E-409C-BE32-E72D297353CC}">
              <c16:uniqueId val="{00000000-BBDB-40A1-8247-FFA0652EE8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7476</c:v>
                </c:pt>
                <c:pt idx="1">
                  <c:v>6793</c:v>
                </c:pt>
                <c:pt idx="2">
                  <c:v>9307</c:v>
                </c:pt>
              </c:numCache>
            </c:numRef>
          </c:val>
          <c:extLst>
            <c:ext xmlns:c16="http://schemas.microsoft.com/office/drawing/2014/chart" uri="{C3380CC4-5D6E-409C-BE32-E72D297353CC}">
              <c16:uniqueId val="{00000001-BBDB-40A1-8247-FFA0652EE8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26779</c:v>
                </c:pt>
                <c:pt idx="1">
                  <c:v>26155</c:v>
                </c:pt>
                <c:pt idx="2">
                  <c:v>24097</c:v>
                </c:pt>
              </c:numCache>
            </c:numRef>
          </c:val>
          <c:extLst>
            <c:ext xmlns:c16="http://schemas.microsoft.com/office/drawing/2014/chart" uri="{C3380CC4-5D6E-409C-BE32-E72D297353CC}">
              <c16:uniqueId val="{00000002-BBDB-40A1-8247-FFA0652EE8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か年平均で算出した令和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年度の実質公債費比率は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これは、分子の主な構成要素である地方債の元利償還金充当一般財源が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一般廃棄物処理事業債などに係る償還金の増により増加</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ことなど</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長崎市では満期一括償還地方債を導入していないことから、満期一括償還地方債の財源として減債基金に積み立てていない。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主な増減要素</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・地方債残高</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公共施設等適正管理推進事業債</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学校教育施設等整備事業債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減債基金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市庁舎建設整備基金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・充当可能特定歳入（</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地方債を財源とする貸付金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・基準財政需要額算入見込額（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下水道費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道路橋りょう費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の実施により、地方債残高の増と基金の取り崩しにより、将来負担比率の上昇が見込まれ、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にピークを迎え、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以降は逓減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すると考えている。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長崎県長崎市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新市庁舎建設事業に係る経費に充当するため市庁舎建設整備基金の減はあったものの、財政運営費のための基金の積立額が取崩し額を上回ったことにより、基金全体としては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中期財政見通しでは、Ｒ２の国政調査による人口の減の影響による普通交付税の減に加え、新東工場や新文化施設整備事業等による公債費の増加等により、期間を通じて赤字が見込まれることから、戦略的な収支改善を図りながら、長崎市第５次総合計画の目標値である財政運営のための基金（財政調整基金と減債基金）を標準財政規模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11.25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％以上の基金残高を維持していくこととする。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・市庁舎建設整備基金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市庁舎の建設整備に要する経費の財源に充当する。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地域住民の連帯の強化又は地域振興等の事業に要する経費の財源に充当する。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・いきいき長寿社会基金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高齢者の保健及び福祉を増進するための経費の財源に充当する。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・長崎伝習所基金・・・長崎伝習所その他の人材育成のための活動に要する経費の財源に充当する。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・端島（軍艦島）整備基金・・・端島炭鉱の保存及び活用のための整備事業に要する経費の財源に充当する。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・市庁舎建設整備基金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新市庁舎建設事業費の財源として充当したこと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による減（▲</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・地域振興基金・・・地域コミュニティ推進交付金などの財源として充当したことなどによる減（▲</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・いきいき長寿社会基金・・・高齢者交通費助成費の財源として充当したことなどによる減（▲</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・長崎伝習所基金・・・長崎伝習所費などの財源として充当したことなどによる減（▲</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・端島</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（軍艦島）</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ふるさと納税寄付（使途指定分）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を基金に積み立てたこと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・市庁舎建設整備基金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・・・市庁舎建設に係る経費に充当する。また、市庁舎建設に係る公債費償還に充当する。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地域振興を図るため、地域コミュニティ連絡協議会に対する補助金や地域活性化事業費負担金等に充当する。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・その他基金についても、運用方針を見直すなど積極的な基金の活用を行う。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交流拠点施設整備等の大型事業のため基金取崩しをしたものの、病院機構運営資金貸付金償還金や普通交付税追加交付分などを積み立てたことにより基金残高が増となった。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Ｒ２の国政調査による人口の減の影響による普通交付税の減に加え、新東工場や新文化施設整備事業等による公債費の増加等により、期間を通じて赤字が見込まれることから、戦略的な収支改善を図りながら、長崎市第５次総合計画の目標値である財政運営のための基金（財政調整基金と減債基金）を標準財政規模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11.25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％以上の基金残高を維持していくこととする。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・長崎駅周辺区画整理事業のため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基金取崩しをしたものの、普通交付税追加交付分（臨時財政対策債償還分）や土地建物売払収入分などを積み立てたことにより、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基金残高が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Ｒ２の国政調査による人口の減の影響による普通交付税の減に加え、新東工場や新文化施設整備事業等による公債費の増加等により、期間を通じて赤字が見込まれることから、戦略的な収支改善を図りながら、長崎市第５次総合計画の目標値である財政運営のための基金（財政調整基金と減債基金）を標準財政規模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11.25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％以上の基金残高を維持していくこととする。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406,116
403,262
405.86
262,301,512
255,100,662
2,904,975
103,033,192
274,873,584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altLang="ja-JP" sz="1200">
              <a:effectLst/>
              <a:latin typeface="ＭＳ Ｐゴシック" panose="020B0600070205080204" pitchFamily="50" charset="-128"/>
              <a:ea typeface="ＭＳ Ｐゴシック" panose="020B0600070205080204" pitchFamily="50" charset="-128"/>
              <a:cs typeface="Times New Roman" panose="02020603050405020304" pitchFamily="18" charset="0"/>
            </a:rPr>
            <a:t>歳出においては、高齢者人口が多いことによる高齢者保健福祉費及び交付税措置がなされる地方債残高が多いことによる公債費に係る基準財政需要額がそれぞれ多額であることなどにより、基準財政需要額が</a:t>
          </a:r>
          <a:r>
            <a:rPr lang="ja-JP" altLang="en-US" sz="1200">
              <a:effectLst/>
              <a:latin typeface="ＭＳ Ｐゴシック" panose="020B0600070205080204" pitchFamily="50" charset="-128"/>
              <a:ea typeface="ＭＳ Ｐゴシック" panose="020B0600070205080204" pitchFamily="50" charset="-128"/>
              <a:cs typeface="Times New Roman" panose="02020603050405020304" pitchFamily="18" charset="0"/>
            </a:rPr>
            <a:t>類似都市</a:t>
          </a:r>
          <a:r>
            <a:rPr lang="ja-JP" altLang="ja-JP" sz="1200">
              <a:effectLst/>
              <a:latin typeface="ＭＳ Ｐゴシック" panose="020B0600070205080204" pitchFamily="50" charset="-128"/>
              <a:ea typeface="ＭＳ Ｐゴシック" panose="020B0600070205080204" pitchFamily="50" charset="-128"/>
              <a:cs typeface="Times New Roman" panose="02020603050405020304" pitchFamily="18" charset="0"/>
            </a:rPr>
            <a:t>平均</a:t>
          </a:r>
          <a:r>
            <a:rPr lang="ja-JP" altLang="en-US" sz="1200">
              <a:effectLst/>
              <a:latin typeface="ＭＳ Ｐゴシック" panose="020B0600070205080204" pitchFamily="50" charset="-128"/>
              <a:ea typeface="ＭＳ Ｐゴシック" panose="020B0600070205080204" pitchFamily="50" charset="-128"/>
              <a:cs typeface="Times New Roman" panose="02020603050405020304" pitchFamily="18" charset="0"/>
            </a:rPr>
            <a:t>を</a:t>
          </a:r>
          <a:r>
            <a:rPr lang="ja-JP" altLang="ja-JP" sz="1200">
              <a:effectLst/>
              <a:latin typeface="ＭＳ Ｐゴシック" panose="020B0600070205080204" pitchFamily="50" charset="-128"/>
              <a:ea typeface="ＭＳ Ｐゴシック" panose="020B0600070205080204" pitchFamily="50" charset="-128"/>
              <a:cs typeface="Times New Roman" panose="02020603050405020304" pitchFamily="18" charset="0"/>
            </a:rPr>
            <a:t>上回っている</a:t>
          </a:r>
          <a:r>
            <a:rPr lang="ja-JP" altLang="en-US" sz="12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endParaRPr lang="en-US" altLang="ja-JP" sz="12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r>
            <a:rPr lang="ja-JP" altLang="en-US" sz="12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altLang="ja-JP" sz="1200">
              <a:effectLst/>
              <a:latin typeface="ＭＳ Ｐゴシック" panose="020B0600070205080204" pitchFamily="50" charset="-128"/>
              <a:ea typeface="ＭＳ Ｐゴシック" panose="020B0600070205080204" pitchFamily="50" charset="-128"/>
              <a:cs typeface="Times New Roman" panose="02020603050405020304" pitchFamily="18" charset="0"/>
            </a:rPr>
            <a:t>一方、歳入においては、税収基盤が</a:t>
          </a:r>
          <a:r>
            <a:rPr lang="ja-JP" altLang="en-US" sz="1200">
              <a:effectLst/>
              <a:latin typeface="ＭＳ Ｐゴシック" panose="020B0600070205080204" pitchFamily="50" charset="-128"/>
              <a:ea typeface="ＭＳ Ｐゴシック" panose="020B0600070205080204" pitchFamily="50" charset="-128"/>
              <a:cs typeface="Times New Roman" panose="02020603050405020304" pitchFamily="18" charset="0"/>
            </a:rPr>
            <a:t>脆弱</a:t>
          </a:r>
          <a:r>
            <a:rPr lang="ja-JP" altLang="ja-JP" sz="1200">
              <a:effectLst/>
              <a:latin typeface="ＭＳ Ｐゴシック" panose="020B0600070205080204" pitchFamily="50" charset="-128"/>
              <a:ea typeface="ＭＳ Ｐゴシック" panose="020B0600070205080204" pitchFamily="50" charset="-128"/>
              <a:cs typeface="Times New Roman" panose="02020603050405020304" pitchFamily="18" charset="0"/>
            </a:rPr>
            <a:t>である</a:t>
          </a:r>
          <a:r>
            <a:rPr lang="ja-JP" altLang="en-US" sz="1200">
              <a:effectLst/>
              <a:latin typeface="ＭＳ Ｐゴシック" panose="020B0600070205080204" pitchFamily="50" charset="-128"/>
              <a:ea typeface="ＭＳ Ｐゴシック" panose="020B0600070205080204" pitchFamily="50" charset="-128"/>
              <a:cs typeface="Times New Roman" panose="02020603050405020304" pitchFamily="18" charset="0"/>
            </a:rPr>
            <a:t>など、</a:t>
          </a:r>
          <a:r>
            <a:rPr lang="ja-JP" altLang="ja-JP" sz="1200">
              <a:effectLst/>
              <a:latin typeface="ＭＳ Ｐゴシック" panose="020B0600070205080204" pitchFamily="50" charset="-128"/>
              <a:ea typeface="ＭＳ Ｐゴシック" panose="020B0600070205080204" pitchFamily="50" charset="-128"/>
              <a:cs typeface="Times New Roman" panose="02020603050405020304" pitchFamily="18" charset="0"/>
            </a:rPr>
            <a:t>財政力指数を押し下げている要因となっている。</a:t>
          </a:r>
          <a:endParaRPr lang="en-US" altLang="ja-JP" sz="12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r>
            <a:rPr kumimoji="1" lang="ja-JP" altLang="en-US" sz="1200">
              <a:effectLst/>
              <a:latin typeface="ＭＳ Ｐゴシック" panose="020B0600070205080204" pitchFamily="50" charset="-128"/>
              <a:ea typeface="ＭＳ Ｐゴシック" panose="020B0600070205080204" pitchFamily="50" charset="-128"/>
              <a:cs typeface="Times New Roman" panose="02020603050405020304" pitchFamily="18" charset="0"/>
            </a:rPr>
            <a:t>　近年財政力指数は横ばい傾向であり、更なる市税収入の確保に努めるなど、財政基盤の強化に努める。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146957</xdr:rowOff>
    </xdr:from>
    <xdr:to>
      <xdr:col>23</xdr:col>
      <xdr:colOff>133350</xdr:colOff>
      <xdr:row>43</xdr:row>
      <xdr:rowOff>164193</xdr:rowOff>
    </xdr:to>
    <xdr:cxnSp macro="">
      <xdr:nvCxnSpPr>
        <xdr:cNvPr id="71" name="直線コネクタ 70"/>
        <xdr:cNvCxnSpPr/>
      </xdr:nvCxnSpPr>
      <xdr:spPr>
        <a:xfrm>
          <a:off x="4114800" y="75193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146957</xdr:rowOff>
    </xdr:from>
    <xdr:to>
      <xdr:col>19</xdr:col>
      <xdr:colOff>133350</xdr:colOff>
      <xdr:row>43</xdr:row>
      <xdr:rowOff>146957</xdr:rowOff>
    </xdr:to>
    <xdr:cxnSp macro="">
      <xdr:nvCxnSpPr>
        <xdr:cNvPr id="74" name="直線コネクタ 73"/>
        <xdr:cNvCxnSpPr/>
      </xdr:nvCxnSpPr>
      <xdr:spPr>
        <a:xfrm>
          <a:off x="3225800" y="751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146957</xdr:rowOff>
    </xdr:from>
    <xdr:to>
      <xdr:col>15</xdr:col>
      <xdr:colOff>82550</xdr:colOff>
      <xdr:row>43</xdr:row>
      <xdr:rowOff>146957</xdr:rowOff>
    </xdr:to>
    <xdr:cxnSp macro="">
      <xdr:nvCxnSpPr>
        <xdr:cNvPr id="77" name="直線コネクタ 76"/>
        <xdr:cNvCxnSpPr/>
      </xdr:nvCxnSpPr>
      <xdr:spPr>
        <a:xfrm>
          <a:off x="2336800" y="751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146957</xdr:rowOff>
    </xdr:from>
    <xdr:to>
      <xdr:col>11</xdr:col>
      <xdr:colOff>31750</xdr:colOff>
      <xdr:row>43</xdr:row>
      <xdr:rowOff>146957</xdr:rowOff>
    </xdr:to>
    <xdr:cxnSp macro="">
      <xdr:nvCxnSpPr>
        <xdr:cNvPr id="80" name="直線コネクタ 79"/>
        <xdr:cNvCxnSpPr/>
      </xdr:nvCxnSpPr>
      <xdr:spPr>
        <a:xfrm>
          <a:off x="1447800" y="751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90" name="楕円 89"/>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85470</xdr:rowOff>
    </xdr:from>
    <xdr:ext cx="762000" cy="259045"/>
    <xdr:sp macro="" textlink="">
      <xdr:nvSpPr>
        <xdr:cNvPr id="91" name="財政力該当値テキスト"/>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96157</xdr:rowOff>
    </xdr:from>
    <xdr:to>
      <xdr:col>19</xdr:col>
      <xdr:colOff>184150</xdr:colOff>
      <xdr:row>44</xdr:row>
      <xdr:rowOff>26307</xdr:rowOff>
    </xdr:to>
    <xdr:sp macro="" textlink="">
      <xdr:nvSpPr>
        <xdr:cNvPr id="92" name="楕円 91"/>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93" name="テキスト ボックス 92"/>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96157</xdr:rowOff>
    </xdr:from>
    <xdr:to>
      <xdr:col>15</xdr:col>
      <xdr:colOff>133350</xdr:colOff>
      <xdr:row>44</xdr:row>
      <xdr:rowOff>26307</xdr:rowOff>
    </xdr:to>
    <xdr:sp macro="" textlink="">
      <xdr:nvSpPr>
        <xdr:cNvPr id="94" name="楕円 93"/>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11084</xdr:rowOff>
    </xdr:from>
    <xdr:ext cx="762000" cy="259045"/>
    <xdr:sp macro="" textlink="">
      <xdr:nvSpPr>
        <xdr:cNvPr id="95" name="テキスト ボックス 94"/>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96157</xdr:rowOff>
    </xdr:from>
    <xdr:to>
      <xdr:col>11</xdr:col>
      <xdr:colOff>82550</xdr:colOff>
      <xdr:row>44</xdr:row>
      <xdr:rowOff>26307</xdr:rowOff>
    </xdr:to>
    <xdr:sp macro="" textlink="">
      <xdr:nvSpPr>
        <xdr:cNvPr id="96" name="楕円 95"/>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11084</xdr:rowOff>
    </xdr:from>
    <xdr:ext cx="762000" cy="259045"/>
    <xdr:sp macro="" textlink="">
      <xdr:nvSpPr>
        <xdr:cNvPr id="97" name="テキスト ボックス 96"/>
        <xdr:cNvSpPr txBox="1"/>
      </xdr:nvSpPr>
      <xdr:spPr>
        <a:xfrm>
          <a:off x="1955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96157</xdr:rowOff>
    </xdr:from>
    <xdr:to>
      <xdr:col>7</xdr:col>
      <xdr:colOff>31750</xdr:colOff>
      <xdr:row>44</xdr:row>
      <xdr:rowOff>26307</xdr:rowOff>
    </xdr:to>
    <xdr:sp macro="" textlink="">
      <xdr:nvSpPr>
        <xdr:cNvPr id="98" name="楕円 97"/>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11084</xdr:rowOff>
    </xdr:from>
    <xdr:ext cx="762000" cy="259045"/>
    <xdr:sp macro="" textlink="">
      <xdr:nvSpPr>
        <xdr:cNvPr id="99" name="テキスト ボックス 98"/>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歳出において、公債費の増（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億円）があるものの、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歳入において、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普通交付税の追加交付分（臨時経済対策費及び臨時財政対策債償還基金費）による増（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億円）、臨時財政対策債の増（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億円）、地方消費税交付金の増（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億円）などにより、経常収支比率が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ポイント好転したが、依然として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高い水準にあることから、引き続き行財政の改善に努める。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130387</xdr:rowOff>
    </xdr:from>
    <xdr:to>
      <xdr:col>23</xdr:col>
      <xdr:colOff>133350</xdr:colOff>
      <xdr:row>66</xdr:row>
      <xdr:rowOff>74506</xdr:rowOff>
    </xdr:to>
    <xdr:cxnSp macro="">
      <xdr:nvCxnSpPr>
        <xdr:cNvPr id="134" name="直線コネクタ 133"/>
        <xdr:cNvCxnSpPr/>
      </xdr:nvCxnSpPr>
      <xdr:spPr>
        <a:xfrm flipV="1">
          <a:off x="4114800" y="10931737"/>
          <a:ext cx="8382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5" name="財政構造の弾力性平均値テキスト"/>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74506</xdr:rowOff>
    </xdr:from>
    <xdr:to>
      <xdr:col>19</xdr:col>
      <xdr:colOff>133350</xdr:colOff>
      <xdr:row>66</xdr:row>
      <xdr:rowOff>90594</xdr:rowOff>
    </xdr:to>
    <xdr:cxnSp macro="">
      <xdr:nvCxnSpPr>
        <xdr:cNvPr id="137" name="直線コネクタ 136"/>
        <xdr:cNvCxnSpPr/>
      </xdr:nvCxnSpPr>
      <xdr:spPr>
        <a:xfrm flipV="1">
          <a:off x="3225800" y="113902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39" name="テキスト ボックス 138"/>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82550</xdr:rowOff>
    </xdr:from>
    <xdr:to>
      <xdr:col>15</xdr:col>
      <xdr:colOff>82550</xdr:colOff>
      <xdr:row>66</xdr:row>
      <xdr:rowOff>90594</xdr:rowOff>
    </xdr:to>
    <xdr:cxnSp macro="">
      <xdr:nvCxnSpPr>
        <xdr:cNvPr id="140" name="直線コネクタ 139"/>
        <xdr:cNvCxnSpPr/>
      </xdr:nvCxnSpPr>
      <xdr:spPr>
        <a:xfrm>
          <a:off x="2336800" y="1139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165523</xdr:rowOff>
    </xdr:from>
    <xdr:to>
      <xdr:col>11</xdr:col>
      <xdr:colOff>31750</xdr:colOff>
      <xdr:row>66</xdr:row>
      <xdr:rowOff>82550</xdr:rowOff>
    </xdr:to>
    <xdr:cxnSp macro="">
      <xdr:nvCxnSpPr>
        <xdr:cNvPr id="143" name="直線コネクタ 142"/>
        <xdr:cNvCxnSpPr/>
      </xdr:nvCxnSpPr>
      <xdr:spPr>
        <a:xfrm>
          <a:off x="1447800" y="1130977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5" name="テキスト ボックス 144"/>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53" name="楕円 152"/>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51664</xdr:rowOff>
    </xdr:from>
    <xdr:ext cx="762000" cy="259045"/>
    <xdr:sp macro="" textlink="">
      <xdr:nvSpPr>
        <xdr:cNvPr id="154" name="財政構造の弾力性該当値テキスト"/>
        <xdr:cNvSpPr txBox="1"/>
      </xdr:nvSpPr>
      <xdr:spPr>
        <a:xfrm>
          <a:off x="5041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23706</xdr:rowOff>
    </xdr:from>
    <xdr:to>
      <xdr:col>19</xdr:col>
      <xdr:colOff>184150</xdr:colOff>
      <xdr:row>66</xdr:row>
      <xdr:rowOff>125306</xdr:rowOff>
    </xdr:to>
    <xdr:sp macro="" textlink="">
      <xdr:nvSpPr>
        <xdr:cNvPr id="155" name="楕円 154"/>
        <xdr:cNvSpPr/>
      </xdr:nvSpPr>
      <xdr:spPr>
        <a:xfrm>
          <a:off x="4064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110083</xdr:rowOff>
    </xdr:from>
    <xdr:ext cx="736600" cy="259045"/>
    <xdr:sp macro="" textlink="">
      <xdr:nvSpPr>
        <xdr:cNvPr id="156" name="テキスト ボックス 155"/>
        <xdr:cNvSpPr txBox="1"/>
      </xdr:nvSpPr>
      <xdr:spPr>
        <a:xfrm>
          <a:off x="3733800" y="1142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39794</xdr:rowOff>
    </xdr:from>
    <xdr:to>
      <xdr:col>15</xdr:col>
      <xdr:colOff>133350</xdr:colOff>
      <xdr:row>66</xdr:row>
      <xdr:rowOff>141394</xdr:rowOff>
    </xdr:to>
    <xdr:sp macro="" textlink="">
      <xdr:nvSpPr>
        <xdr:cNvPr id="157" name="楕円 156"/>
        <xdr:cNvSpPr/>
      </xdr:nvSpPr>
      <xdr:spPr>
        <a:xfrm>
          <a:off x="3175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126171</xdr:rowOff>
    </xdr:from>
    <xdr:ext cx="762000" cy="259045"/>
    <xdr:sp macro="" textlink="">
      <xdr:nvSpPr>
        <xdr:cNvPr id="158" name="テキスト ボックス 157"/>
        <xdr:cNvSpPr txBox="1"/>
      </xdr:nvSpPr>
      <xdr:spPr>
        <a:xfrm>
          <a:off x="2844800" y="114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31750</xdr:rowOff>
    </xdr:from>
    <xdr:to>
      <xdr:col>11</xdr:col>
      <xdr:colOff>82550</xdr:colOff>
      <xdr:row>66</xdr:row>
      <xdr:rowOff>133350</xdr:rowOff>
    </xdr:to>
    <xdr:sp macro="" textlink="">
      <xdr:nvSpPr>
        <xdr:cNvPr id="159" name="楕円 158"/>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118127</xdr:rowOff>
    </xdr:from>
    <xdr:ext cx="762000" cy="259045"/>
    <xdr:sp macro="" textlink="">
      <xdr:nvSpPr>
        <xdr:cNvPr id="160" name="テキスト ボックス 159"/>
        <xdr:cNvSpPr txBox="1"/>
      </xdr:nvSpPr>
      <xdr:spPr>
        <a:xfrm>
          <a:off x="1955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114723</xdr:rowOff>
    </xdr:from>
    <xdr:to>
      <xdr:col>7</xdr:col>
      <xdr:colOff>31750</xdr:colOff>
      <xdr:row>66</xdr:row>
      <xdr:rowOff>44873</xdr:rowOff>
    </xdr:to>
    <xdr:sp macro="" textlink="">
      <xdr:nvSpPr>
        <xdr:cNvPr id="161" name="楕円 160"/>
        <xdr:cNvSpPr/>
      </xdr:nvSpPr>
      <xdr:spPr>
        <a:xfrm>
          <a:off x="1397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29650</xdr:rowOff>
    </xdr:from>
    <xdr:ext cx="762000" cy="259045"/>
    <xdr:sp macro="" textlink="">
      <xdr:nvSpPr>
        <xdr:cNvPr id="162" name="テキスト ボックス 161"/>
        <xdr:cNvSpPr txBox="1"/>
      </xdr:nvSpPr>
      <xdr:spPr>
        <a:xfrm>
          <a:off x="1066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8,936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しており、類似都市平均と比較して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回っている。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となった理由は、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新型コロナウイルス予防接種費</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物件費が増（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億円）したことや、人口の減（▲</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5,389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人）により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人あたりのコストが増となったことが挙げられる。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148236</xdr:rowOff>
    </xdr:from>
    <xdr:to>
      <xdr:col>23</xdr:col>
      <xdr:colOff>133350</xdr:colOff>
      <xdr:row>83</xdr:row>
      <xdr:rowOff>156474</xdr:rowOff>
    </xdr:to>
    <xdr:cxnSp macro="">
      <xdr:nvCxnSpPr>
        <xdr:cNvPr id="197" name="直線コネクタ 196"/>
        <xdr:cNvCxnSpPr/>
      </xdr:nvCxnSpPr>
      <xdr:spPr>
        <a:xfrm>
          <a:off x="4114800" y="14207136"/>
          <a:ext cx="838200" cy="17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86751</xdr:rowOff>
    </xdr:from>
    <xdr:ext cx="762000" cy="259045"/>
    <xdr:sp macro="" textlink="">
      <xdr:nvSpPr>
        <xdr:cNvPr id="198" name="人件費・物件費等の状況平均値テキスト"/>
        <xdr:cNvSpPr txBox="1"/>
      </xdr:nvSpPr>
      <xdr:spPr>
        <a:xfrm>
          <a:off x="5041900" y="14145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159806</xdr:rowOff>
    </xdr:from>
    <xdr:to>
      <xdr:col>19</xdr:col>
      <xdr:colOff>133350</xdr:colOff>
      <xdr:row>82</xdr:row>
      <xdr:rowOff>148236</xdr:rowOff>
    </xdr:to>
    <xdr:cxnSp macro="">
      <xdr:nvCxnSpPr>
        <xdr:cNvPr id="200" name="直線コネクタ 199"/>
        <xdr:cNvCxnSpPr/>
      </xdr:nvCxnSpPr>
      <xdr:spPr>
        <a:xfrm>
          <a:off x="3225800" y="14047256"/>
          <a:ext cx="889000" cy="15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21114</xdr:rowOff>
    </xdr:from>
    <xdr:ext cx="736600" cy="259045"/>
    <xdr:sp macro="" textlink="">
      <xdr:nvSpPr>
        <xdr:cNvPr id="202" name="テキスト ボックス 201"/>
        <xdr:cNvSpPr txBox="1"/>
      </xdr:nvSpPr>
      <xdr:spPr>
        <a:xfrm>
          <a:off x="3733800" y="13908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38551</xdr:rowOff>
    </xdr:from>
    <xdr:to>
      <xdr:col>15</xdr:col>
      <xdr:colOff>82550</xdr:colOff>
      <xdr:row>81</xdr:row>
      <xdr:rowOff>159806</xdr:rowOff>
    </xdr:to>
    <xdr:cxnSp macro="">
      <xdr:nvCxnSpPr>
        <xdr:cNvPr id="203" name="直線コネクタ 202"/>
        <xdr:cNvCxnSpPr/>
      </xdr:nvCxnSpPr>
      <xdr:spPr>
        <a:xfrm>
          <a:off x="2336800" y="13926001"/>
          <a:ext cx="889000" cy="12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28982</xdr:rowOff>
    </xdr:from>
    <xdr:ext cx="762000" cy="259045"/>
    <xdr:sp macro="" textlink="">
      <xdr:nvSpPr>
        <xdr:cNvPr id="205" name="テキスト ボックス 204"/>
        <xdr:cNvSpPr txBox="1"/>
      </xdr:nvSpPr>
      <xdr:spPr>
        <a:xfrm>
          <a:off x="2844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22163</xdr:rowOff>
    </xdr:from>
    <xdr:to>
      <xdr:col>11</xdr:col>
      <xdr:colOff>31750</xdr:colOff>
      <xdr:row>81</xdr:row>
      <xdr:rowOff>38551</xdr:rowOff>
    </xdr:to>
    <xdr:cxnSp macro="">
      <xdr:nvCxnSpPr>
        <xdr:cNvPr id="206" name="直線コネクタ 205"/>
        <xdr:cNvCxnSpPr/>
      </xdr:nvCxnSpPr>
      <xdr:spPr>
        <a:xfrm>
          <a:off x="1447800" y="13909613"/>
          <a:ext cx="889000" cy="1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123334</xdr:rowOff>
    </xdr:from>
    <xdr:ext cx="762000" cy="259045"/>
    <xdr:sp macro="" textlink="">
      <xdr:nvSpPr>
        <xdr:cNvPr id="208" name="テキスト ボックス 207"/>
        <xdr:cNvSpPr txBox="1"/>
      </xdr:nvSpPr>
      <xdr:spPr>
        <a:xfrm>
          <a:off x="1955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69947</xdr:rowOff>
    </xdr:from>
    <xdr:ext cx="762000" cy="259045"/>
    <xdr:sp macro="" textlink="">
      <xdr:nvSpPr>
        <xdr:cNvPr id="210" name="テキスト ボックス 209"/>
        <xdr:cNvSpPr txBox="1"/>
      </xdr:nvSpPr>
      <xdr:spPr>
        <a:xfrm>
          <a:off x="1066800" y="1395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105674</xdr:rowOff>
    </xdr:from>
    <xdr:to>
      <xdr:col>23</xdr:col>
      <xdr:colOff>184150</xdr:colOff>
      <xdr:row>84</xdr:row>
      <xdr:rowOff>35824</xdr:rowOff>
    </xdr:to>
    <xdr:sp macro="" textlink="">
      <xdr:nvSpPr>
        <xdr:cNvPr id="216" name="楕円 215"/>
        <xdr:cNvSpPr/>
      </xdr:nvSpPr>
      <xdr:spPr>
        <a:xfrm>
          <a:off x="4902200" y="1433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77751</xdr:rowOff>
    </xdr:from>
    <xdr:ext cx="762000" cy="259045"/>
    <xdr:sp macro="" textlink="">
      <xdr:nvSpPr>
        <xdr:cNvPr id="217" name="人件費・物件費等の状況該当値テキスト"/>
        <xdr:cNvSpPr txBox="1"/>
      </xdr:nvSpPr>
      <xdr:spPr>
        <a:xfrm>
          <a:off x="5041900" y="14308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97436</xdr:rowOff>
    </xdr:from>
    <xdr:to>
      <xdr:col>19</xdr:col>
      <xdr:colOff>184150</xdr:colOff>
      <xdr:row>83</xdr:row>
      <xdr:rowOff>27586</xdr:rowOff>
    </xdr:to>
    <xdr:sp macro="" textlink="">
      <xdr:nvSpPr>
        <xdr:cNvPr id="218" name="楕円 217"/>
        <xdr:cNvSpPr/>
      </xdr:nvSpPr>
      <xdr:spPr>
        <a:xfrm>
          <a:off x="4064000" y="1415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12363</xdr:rowOff>
    </xdr:from>
    <xdr:ext cx="736600" cy="259045"/>
    <xdr:sp macro="" textlink="">
      <xdr:nvSpPr>
        <xdr:cNvPr id="219" name="テキスト ボックス 218"/>
        <xdr:cNvSpPr txBox="1"/>
      </xdr:nvSpPr>
      <xdr:spPr>
        <a:xfrm>
          <a:off x="3733800" y="14242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109006</xdr:rowOff>
    </xdr:from>
    <xdr:to>
      <xdr:col>15</xdr:col>
      <xdr:colOff>133350</xdr:colOff>
      <xdr:row>82</xdr:row>
      <xdr:rowOff>39156</xdr:rowOff>
    </xdr:to>
    <xdr:sp macro="" textlink="">
      <xdr:nvSpPr>
        <xdr:cNvPr id="220" name="楕円 219"/>
        <xdr:cNvSpPr/>
      </xdr:nvSpPr>
      <xdr:spPr>
        <a:xfrm>
          <a:off x="3175000" y="139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23933</xdr:rowOff>
    </xdr:from>
    <xdr:ext cx="762000" cy="259045"/>
    <xdr:sp macro="" textlink="">
      <xdr:nvSpPr>
        <xdr:cNvPr id="221" name="テキスト ボックス 220"/>
        <xdr:cNvSpPr txBox="1"/>
      </xdr:nvSpPr>
      <xdr:spPr>
        <a:xfrm>
          <a:off x="2844800" y="140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159201</xdr:rowOff>
    </xdr:from>
    <xdr:to>
      <xdr:col>11</xdr:col>
      <xdr:colOff>82550</xdr:colOff>
      <xdr:row>81</xdr:row>
      <xdr:rowOff>89351</xdr:rowOff>
    </xdr:to>
    <xdr:sp macro="" textlink="">
      <xdr:nvSpPr>
        <xdr:cNvPr id="222" name="楕円 221"/>
        <xdr:cNvSpPr/>
      </xdr:nvSpPr>
      <xdr:spPr>
        <a:xfrm>
          <a:off x="2286000" y="1387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99528</xdr:rowOff>
    </xdr:from>
    <xdr:ext cx="762000" cy="259045"/>
    <xdr:sp macro="" textlink="">
      <xdr:nvSpPr>
        <xdr:cNvPr id="223" name="テキスト ボックス 222"/>
        <xdr:cNvSpPr txBox="1"/>
      </xdr:nvSpPr>
      <xdr:spPr>
        <a:xfrm>
          <a:off x="1955800" y="13644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142813</xdr:rowOff>
    </xdr:from>
    <xdr:to>
      <xdr:col>7</xdr:col>
      <xdr:colOff>31750</xdr:colOff>
      <xdr:row>81</xdr:row>
      <xdr:rowOff>72963</xdr:rowOff>
    </xdr:to>
    <xdr:sp macro="" textlink="">
      <xdr:nvSpPr>
        <xdr:cNvPr id="224" name="楕円 223"/>
        <xdr:cNvSpPr/>
      </xdr:nvSpPr>
      <xdr:spPr>
        <a:xfrm>
          <a:off x="1397000" y="138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83140</xdr:rowOff>
    </xdr:from>
    <xdr:ext cx="762000" cy="259045"/>
    <xdr:sp macro="" textlink="">
      <xdr:nvSpPr>
        <xdr:cNvPr id="225" name="テキスト ボックス 224"/>
        <xdr:cNvSpPr txBox="1"/>
      </xdr:nvSpPr>
      <xdr:spPr>
        <a:xfrm>
          <a:off x="1066800" y="1362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月から、ラスパイレス指数が高い要因であった市独自の制度を国に準じたものに改め、その後も国に準じた給与制度の見直しや市独自の見直しを行っており、類似団体平均より低い水準となっている。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見直しの効果は継続的に維持され、今後も同程度の水準で推移していく見込みである。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日から職務職責に応じた人事・給与制度の見直しにより、給料月額が減額となった職員に対する段階的な経過措置が令和２年度末で終了したことなどから、令和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年度の指数は前年度よりも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30843</xdr:rowOff>
    </xdr:to>
    <xdr:cxnSp macro="">
      <xdr:nvCxnSpPr>
        <xdr:cNvPr id="261" name="直線コネクタ 260"/>
        <xdr:cNvCxnSpPr/>
      </xdr:nvCxnSpPr>
      <xdr:spPr>
        <a:xfrm>
          <a:off x="16179800" y="1443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65314</xdr:rowOff>
    </xdr:to>
    <xdr:cxnSp macro="">
      <xdr:nvCxnSpPr>
        <xdr:cNvPr id="264" name="直線コネクタ 263"/>
        <xdr:cNvCxnSpPr/>
      </xdr:nvCxnSpPr>
      <xdr:spPr>
        <a:xfrm flipV="1">
          <a:off x="15290800" y="144326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85</xdr:row>
      <xdr:rowOff>14514</xdr:rowOff>
    </xdr:to>
    <xdr:cxnSp macro="">
      <xdr:nvCxnSpPr>
        <xdr:cNvPr id="267" name="直線コネクタ 266"/>
        <xdr:cNvCxnSpPr/>
      </xdr:nvCxnSpPr>
      <xdr:spPr>
        <a:xfrm flipV="1">
          <a:off x="14401800" y="1446711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152400</xdr:rowOff>
    </xdr:to>
    <xdr:cxnSp macro="">
      <xdr:nvCxnSpPr>
        <xdr:cNvPr id="270" name="直線コネクタ 269"/>
        <xdr:cNvCxnSpPr/>
      </xdr:nvCxnSpPr>
      <xdr:spPr>
        <a:xfrm flipV="1">
          <a:off x="13512800" y="1458776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2" name="テキスト ボックス 271"/>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80" name="楕円 279"/>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81"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82" name="楕円 281"/>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83" name="テキスト ボックス 282"/>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4" name="楕円 283"/>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5" name="テキスト ボックス 284"/>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6" name="楕円 285"/>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7" name="テキスト ボックス 286"/>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8" name="楕円 287"/>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9" name="テキスト ボックス 288"/>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本庁、支所等の業務のあり方の見直しを含めた大規模な組織改正を実施し、人口減少や少子化・高齢化が進展する中で地域の特性に応じた市民ニーズに対応するとともに、身近な手続きや困りごと、まちづくりの相談を地域の窓口で行うことができるようにするため、職員の体制を強化した。</a:t>
          </a:r>
          <a:r>
            <a:rPr kumimoji="1" lang="en-US"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また、職員の年齢構成の歪みを是正するために職員採用の平準化を図ってきたこともあり、平成</a:t>
          </a:r>
          <a:r>
            <a:rPr kumimoji="1" lang="en-US"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年度以降は職員数を増加してきている。加えて、人口が毎年約</a:t>
          </a:r>
          <a:r>
            <a:rPr kumimoji="1" lang="en-US"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5,000</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人ずつ減少しており、転出超過の状況が続いていることから、人口</a:t>
          </a:r>
          <a:r>
            <a:rPr kumimoji="1" lang="en-US"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人当たりの職員数は類似団体平均を上回り、乖離幅が拡大している状況にあると考えている。</a:t>
          </a:r>
          <a:endParaRPr kumimoji="0"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解決すべき行政課題や多様化する市民ニーズに対応しつつ、必要な市民サービスの維持、向上を図っていくためには、デジタル化に対応するための体制整備など短・中期的には現状に見合った職員数を一定数確保する必要があるが、一方で、業務の処理方法の見直しや、ＩＣＴ技術の利活用に取り組むなど業務の効率化も推進しているため、職員数については、急激な減少とはならないものの、長期的には減少していくよう業務量を踏まえながら適正な定員管理に努める。</a:t>
          </a:r>
          <a:endParaRPr kumimoji="0" lang="ja-JP" altLang="ja-JP" sz="8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124883</xdr:rowOff>
    </xdr:from>
    <xdr:to>
      <xdr:col>81</xdr:col>
      <xdr:colOff>44450</xdr:colOff>
      <xdr:row>62</xdr:row>
      <xdr:rowOff>161079</xdr:rowOff>
    </xdr:to>
    <xdr:cxnSp macro="">
      <xdr:nvCxnSpPr>
        <xdr:cNvPr id="324" name="直線コネクタ 323"/>
        <xdr:cNvCxnSpPr/>
      </xdr:nvCxnSpPr>
      <xdr:spPr>
        <a:xfrm>
          <a:off x="16179800" y="10754783"/>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5" name="定員管理の状況平均値テキスト"/>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72602</xdr:rowOff>
    </xdr:from>
    <xdr:to>
      <xdr:col>77</xdr:col>
      <xdr:colOff>44450</xdr:colOff>
      <xdr:row>62</xdr:row>
      <xdr:rowOff>124883</xdr:rowOff>
    </xdr:to>
    <xdr:cxnSp macro="">
      <xdr:nvCxnSpPr>
        <xdr:cNvPr id="327" name="直線コネクタ 326"/>
        <xdr:cNvCxnSpPr/>
      </xdr:nvCxnSpPr>
      <xdr:spPr>
        <a:xfrm>
          <a:off x="15290800" y="10702502"/>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212</xdr:rowOff>
    </xdr:from>
    <xdr:to>
      <xdr:col>72</xdr:col>
      <xdr:colOff>203200</xdr:colOff>
      <xdr:row>62</xdr:row>
      <xdr:rowOff>72602</xdr:rowOff>
    </xdr:to>
    <xdr:cxnSp macro="">
      <xdr:nvCxnSpPr>
        <xdr:cNvPr id="330" name="直線コネクタ 329"/>
        <xdr:cNvCxnSpPr/>
      </xdr:nvCxnSpPr>
      <xdr:spPr>
        <a:xfrm>
          <a:off x="14401800" y="1063011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124054</xdr:rowOff>
    </xdr:from>
    <xdr:ext cx="762000" cy="259045"/>
    <xdr:sp macro="" textlink="">
      <xdr:nvSpPr>
        <xdr:cNvPr id="332" name="テキスト ボックス 331"/>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99271</xdr:rowOff>
    </xdr:from>
    <xdr:to>
      <xdr:col>68</xdr:col>
      <xdr:colOff>152400</xdr:colOff>
      <xdr:row>62</xdr:row>
      <xdr:rowOff>212</xdr:rowOff>
    </xdr:to>
    <xdr:cxnSp macro="">
      <xdr:nvCxnSpPr>
        <xdr:cNvPr id="333" name="直線コネクタ 332"/>
        <xdr:cNvCxnSpPr/>
      </xdr:nvCxnSpPr>
      <xdr:spPr>
        <a:xfrm>
          <a:off x="13512800" y="10557721"/>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5" name="テキスト ボックス 334"/>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79815</xdr:rowOff>
    </xdr:from>
    <xdr:ext cx="762000" cy="259045"/>
    <xdr:sp macro="" textlink="">
      <xdr:nvSpPr>
        <xdr:cNvPr id="337" name="テキスト ボックス 336"/>
        <xdr:cNvSpPr txBox="1"/>
      </xdr:nvSpPr>
      <xdr:spPr>
        <a:xfrm>
          <a:off x="13131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43" name="楕円 342"/>
        <xdr:cNvSpPr/>
      </xdr:nvSpPr>
      <xdr:spPr>
        <a:xfrm>
          <a:off x="169672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82356</xdr:rowOff>
    </xdr:from>
    <xdr:ext cx="762000" cy="259045"/>
    <xdr:sp macro="" textlink="">
      <xdr:nvSpPr>
        <xdr:cNvPr id="344" name="定員管理の状況該当値テキスト"/>
        <xdr:cNvSpPr txBox="1"/>
      </xdr:nvSpPr>
      <xdr:spPr>
        <a:xfrm>
          <a:off x="17106900" y="1071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74083</xdr:rowOff>
    </xdr:from>
    <xdr:to>
      <xdr:col>77</xdr:col>
      <xdr:colOff>95250</xdr:colOff>
      <xdr:row>63</xdr:row>
      <xdr:rowOff>4233</xdr:rowOff>
    </xdr:to>
    <xdr:sp macro="" textlink="">
      <xdr:nvSpPr>
        <xdr:cNvPr id="345" name="楕円 344"/>
        <xdr:cNvSpPr/>
      </xdr:nvSpPr>
      <xdr:spPr>
        <a:xfrm>
          <a:off x="16129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160460</xdr:rowOff>
    </xdr:from>
    <xdr:ext cx="736600" cy="259045"/>
    <xdr:sp macro="" textlink="">
      <xdr:nvSpPr>
        <xdr:cNvPr id="346" name="テキスト ボックス 345"/>
        <xdr:cNvSpPr txBox="1"/>
      </xdr:nvSpPr>
      <xdr:spPr>
        <a:xfrm>
          <a:off x="15798800" y="1079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21802</xdr:rowOff>
    </xdr:from>
    <xdr:to>
      <xdr:col>73</xdr:col>
      <xdr:colOff>44450</xdr:colOff>
      <xdr:row>62</xdr:row>
      <xdr:rowOff>123402</xdr:rowOff>
    </xdr:to>
    <xdr:sp macro="" textlink="">
      <xdr:nvSpPr>
        <xdr:cNvPr id="347" name="楕円 346"/>
        <xdr:cNvSpPr/>
      </xdr:nvSpPr>
      <xdr:spPr>
        <a:xfrm>
          <a:off x="15240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108179</xdr:rowOff>
    </xdr:from>
    <xdr:ext cx="762000" cy="259045"/>
    <xdr:sp macro="" textlink="">
      <xdr:nvSpPr>
        <xdr:cNvPr id="348" name="テキスト ボックス 347"/>
        <xdr:cNvSpPr txBox="1"/>
      </xdr:nvSpPr>
      <xdr:spPr>
        <a:xfrm>
          <a:off x="14909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120862</xdr:rowOff>
    </xdr:from>
    <xdr:to>
      <xdr:col>68</xdr:col>
      <xdr:colOff>203200</xdr:colOff>
      <xdr:row>62</xdr:row>
      <xdr:rowOff>51012</xdr:rowOff>
    </xdr:to>
    <xdr:sp macro="" textlink="">
      <xdr:nvSpPr>
        <xdr:cNvPr id="349" name="楕円 348"/>
        <xdr:cNvSpPr/>
      </xdr:nvSpPr>
      <xdr:spPr>
        <a:xfrm>
          <a:off x="14351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35789</xdr:rowOff>
    </xdr:from>
    <xdr:ext cx="762000" cy="259045"/>
    <xdr:sp macro="" textlink="">
      <xdr:nvSpPr>
        <xdr:cNvPr id="350" name="テキスト ボックス 349"/>
        <xdr:cNvSpPr txBox="1"/>
      </xdr:nvSpPr>
      <xdr:spPr>
        <a:xfrm>
          <a:off x="14020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48471</xdr:rowOff>
    </xdr:from>
    <xdr:to>
      <xdr:col>64</xdr:col>
      <xdr:colOff>152400</xdr:colOff>
      <xdr:row>61</xdr:row>
      <xdr:rowOff>150071</xdr:rowOff>
    </xdr:to>
    <xdr:sp macro="" textlink="">
      <xdr:nvSpPr>
        <xdr:cNvPr id="351" name="楕円 350"/>
        <xdr:cNvSpPr/>
      </xdr:nvSpPr>
      <xdr:spPr>
        <a:xfrm>
          <a:off x="13462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134848</xdr:rowOff>
    </xdr:from>
    <xdr:ext cx="762000" cy="259045"/>
    <xdr:sp macro="" textlink="">
      <xdr:nvSpPr>
        <xdr:cNvPr id="352" name="テキスト ボックス 351"/>
        <xdr:cNvSpPr txBox="1"/>
      </xdr:nvSpPr>
      <xdr:spPr>
        <a:xfrm>
          <a:off x="13131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標準財政規模が普通交付税及び臨時財政対策債の増などにより増えたもののの、一般廃棄物処理事業債などに係る償還金が増したことや、地方債の元利償還金に係る交付税措置額が減したことなどにより、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大型事業の実施による公債費の増が見込まれ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ため、投資的経費の抑制に努める。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5292</xdr:rowOff>
    </xdr:from>
    <xdr:to>
      <xdr:col>81</xdr:col>
      <xdr:colOff>44450</xdr:colOff>
      <xdr:row>42</xdr:row>
      <xdr:rowOff>65617</xdr:rowOff>
    </xdr:to>
    <xdr:cxnSp macro="">
      <xdr:nvCxnSpPr>
        <xdr:cNvPr id="389" name="直線コネクタ 388"/>
        <xdr:cNvCxnSpPr/>
      </xdr:nvCxnSpPr>
      <xdr:spPr>
        <a:xfrm>
          <a:off x="16179800" y="720619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90" name="公債費負担の状況平均値テキスト"/>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146579</xdr:rowOff>
    </xdr:from>
    <xdr:to>
      <xdr:col>77</xdr:col>
      <xdr:colOff>44450</xdr:colOff>
      <xdr:row>42</xdr:row>
      <xdr:rowOff>5292</xdr:rowOff>
    </xdr:to>
    <xdr:cxnSp macro="">
      <xdr:nvCxnSpPr>
        <xdr:cNvPr id="392" name="直線コネクタ 391"/>
        <xdr:cNvCxnSpPr/>
      </xdr:nvCxnSpPr>
      <xdr:spPr>
        <a:xfrm>
          <a:off x="15290800" y="717602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94" name="テキスト ボックス 393"/>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146579</xdr:rowOff>
    </xdr:to>
    <xdr:cxnSp macro="">
      <xdr:nvCxnSpPr>
        <xdr:cNvPr id="395" name="直線コネクタ 394"/>
        <xdr:cNvCxnSpPr/>
      </xdr:nvCxnSpPr>
      <xdr:spPr>
        <a:xfrm>
          <a:off x="14401800" y="7145867"/>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157815</xdr:rowOff>
    </xdr:from>
    <xdr:ext cx="762000" cy="259045"/>
    <xdr:sp macro="" textlink="">
      <xdr:nvSpPr>
        <xdr:cNvPr id="397" name="テキスト ボックス 396"/>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66146</xdr:rowOff>
    </xdr:from>
    <xdr:to>
      <xdr:col>68</xdr:col>
      <xdr:colOff>152400</xdr:colOff>
      <xdr:row>41</xdr:row>
      <xdr:rowOff>116417</xdr:rowOff>
    </xdr:to>
    <xdr:cxnSp macro="">
      <xdr:nvCxnSpPr>
        <xdr:cNvPr id="398" name="直線コネクタ 397"/>
        <xdr:cNvCxnSpPr/>
      </xdr:nvCxnSpPr>
      <xdr:spPr>
        <a:xfrm>
          <a:off x="13512800" y="7095596"/>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6473</xdr:rowOff>
    </xdr:from>
    <xdr:ext cx="762000" cy="259045"/>
    <xdr:sp macro="" textlink="">
      <xdr:nvSpPr>
        <xdr:cNvPr id="400" name="テキスト ボックス 399"/>
        <xdr:cNvSpPr txBox="1"/>
      </xdr:nvSpPr>
      <xdr:spPr>
        <a:xfrm>
          <a:off x="14020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2" name="テキスト ボックス 401"/>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408" name="楕円 407"/>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409" name="公債費負担の状況該当値テキスト"/>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125942</xdr:rowOff>
    </xdr:from>
    <xdr:to>
      <xdr:col>77</xdr:col>
      <xdr:colOff>95250</xdr:colOff>
      <xdr:row>42</xdr:row>
      <xdr:rowOff>56092</xdr:rowOff>
    </xdr:to>
    <xdr:sp macro="" textlink="">
      <xdr:nvSpPr>
        <xdr:cNvPr id="410" name="楕円 409"/>
        <xdr:cNvSpPr/>
      </xdr:nvSpPr>
      <xdr:spPr>
        <a:xfrm>
          <a:off x="16129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40869</xdr:rowOff>
    </xdr:from>
    <xdr:ext cx="736600" cy="259045"/>
    <xdr:sp macro="" textlink="">
      <xdr:nvSpPr>
        <xdr:cNvPr id="411" name="テキスト ボックス 410"/>
        <xdr:cNvSpPr txBox="1"/>
      </xdr:nvSpPr>
      <xdr:spPr>
        <a:xfrm>
          <a:off x="15798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95779</xdr:rowOff>
    </xdr:from>
    <xdr:to>
      <xdr:col>73</xdr:col>
      <xdr:colOff>44450</xdr:colOff>
      <xdr:row>42</xdr:row>
      <xdr:rowOff>25929</xdr:rowOff>
    </xdr:to>
    <xdr:sp macro="" textlink="">
      <xdr:nvSpPr>
        <xdr:cNvPr id="412" name="楕円 411"/>
        <xdr:cNvSpPr/>
      </xdr:nvSpPr>
      <xdr:spPr>
        <a:xfrm>
          <a:off x="152400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10706</xdr:rowOff>
    </xdr:from>
    <xdr:ext cx="762000" cy="259045"/>
    <xdr:sp macro="" textlink="">
      <xdr:nvSpPr>
        <xdr:cNvPr id="413" name="テキスト ボックス 412"/>
        <xdr:cNvSpPr txBox="1"/>
      </xdr:nvSpPr>
      <xdr:spPr>
        <a:xfrm>
          <a:off x="14909800" y="721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14" name="楕円 413"/>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15" name="テキスト ボックス 414"/>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15346</xdr:rowOff>
    </xdr:from>
    <xdr:to>
      <xdr:col>64</xdr:col>
      <xdr:colOff>152400</xdr:colOff>
      <xdr:row>41</xdr:row>
      <xdr:rowOff>116946</xdr:rowOff>
    </xdr:to>
    <xdr:sp macro="" textlink="">
      <xdr:nvSpPr>
        <xdr:cNvPr id="416" name="楕円 415"/>
        <xdr:cNvSpPr/>
      </xdr:nvSpPr>
      <xdr:spPr>
        <a:xfrm>
          <a:off x="134620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101723</xdr:rowOff>
    </xdr:from>
    <xdr:ext cx="762000" cy="259045"/>
    <xdr:sp macro="" textlink="">
      <xdr:nvSpPr>
        <xdr:cNvPr id="417" name="テキスト ボックス 416"/>
        <xdr:cNvSpPr txBox="1"/>
      </xdr:nvSpPr>
      <xdr:spPr>
        <a:xfrm>
          <a:off x="13131800" y="713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新市庁舎建設事業や交流拠点施設整備事業等に係る地方債現在高が増したことにより、将来負担額が増したことなどによるものであり、類似都市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平均を大きく上回っている。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将来予測に注意を払い、中期財政見通しの的確な時点修正を行うとともに、持続可能な財政健全化に努める。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16510</xdr:rowOff>
    </xdr:from>
    <xdr:to>
      <xdr:col>81</xdr:col>
      <xdr:colOff>44450</xdr:colOff>
      <xdr:row>18</xdr:row>
      <xdr:rowOff>72813</xdr:rowOff>
    </xdr:to>
    <xdr:cxnSp macro="">
      <xdr:nvCxnSpPr>
        <xdr:cNvPr id="451" name="直線コネクタ 450"/>
        <xdr:cNvCxnSpPr/>
      </xdr:nvCxnSpPr>
      <xdr:spPr>
        <a:xfrm>
          <a:off x="16179800" y="310261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52" name="将来負担の状況平均値テキスト"/>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121200</xdr:rowOff>
    </xdr:from>
    <xdr:to>
      <xdr:col>77</xdr:col>
      <xdr:colOff>44450</xdr:colOff>
      <xdr:row>18</xdr:row>
      <xdr:rowOff>16510</xdr:rowOff>
    </xdr:to>
    <xdr:cxnSp macro="">
      <xdr:nvCxnSpPr>
        <xdr:cNvPr id="454" name="直線コネクタ 453"/>
        <xdr:cNvCxnSpPr/>
      </xdr:nvCxnSpPr>
      <xdr:spPr>
        <a:xfrm>
          <a:off x="15290800" y="3035850"/>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6" name="テキスト ボックス 455"/>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15028</xdr:rowOff>
    </xdr:from>
    <xdr:to>
      <xdr:col>72</xdr:col>
      <xdr:colOff>203200</xdr:colOff>
      <xdr:row>17</xdr:row>
      <xdr:rowOff>121200</xdr:rowOff>
    </xdr:to>
    <xdr:cxnSp macro="">
      <xdr:nvCxnSpPr>
        <xdr:cNvPr id="457" name="直線コネクタ 456"/>
        <xdr:cNvCxnSpPr/>
      </xdr:nvCxnSpPr>
      <xdr:spPr>
        <a:xfrm>
          <a:off x="14401800" y="292967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9" name="テキスト ボックス 458"/>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15028</xdr:rowOff>
    </xdr:from>
    <xdr:to>
      <xdr:col>68</xdr:col>
      <xdr:colOff>152400</xdr:colOff>
      <xdr:row>17</xdr:row>
      <xdr:rowOff>75353</xdr:rowOff>
    </xdr:to>
    <xdr:cxnSp macro="">
      <xdr:nvCxnSpPr>
        <xdr:cNvPr id="460" name="直線コネクタ 459"/>
        <xdr:cNvCxnSpPr/>
      </xdr:nvCxnSpPr>
      <xdr:spPr>
        <a:xfrm flipV="1">
          <a:off x="13512800" y="292967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62" name="テキスト ボックス 461"/>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3" name="フローチャート: 判断 462"/>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4" name="テキスト ボックス 463"/>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22013</xdr:rowOff>
    </xdr:from>
    <xdr:to>
      <xdr:col>81</xdr:col>
      <xdr:colOff>95250</xdr:colOff>
      <xdr:row>18</xdr:row>
      <xdr:rowOff>123613</xdr:rowOff>
    </xdr:to>
    <xdr:sp macro="" textlink="">
      <xdr:nvSpPr>
        <xdr:cNvPr id="470" name="楕円 469"/>
        <xdr:cNvSpPr/>
      </xdr:nvSpPr>
      <xdr:spPr>
        <a:xfrm>
          <a:off x="16967200" y="310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165540</xdr:rowOff>
    </xdr:from>
    <xdr:ext cx="762000" cy="259045"/>
    <xdr:sp macro="" textlink="">
      <xdr:nvSpPr>
        <xdr:cNvPr id="471" name="将来負担の状況該当値テキスト"/>
        <xdr:cNvSpPr txBox="1"/>
      </xdr:nvSpPr>
      <xdr:spPr>
        <a:xfrm>
          <a:off x="17106900" y="308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137160</xdr:rowOff>
    </xdr:from>
    <xdr:to>
      <xdr:col>77</xdr:col>
      <xdr:colOff>95250</xdr:colOff>
      <xdr:row>18</xdr:row>
      <xdr:rowOff>67310</xdr:rowOff>
    </xdr:to>
    <xdr:sp macro="" textlink="">
      <xdr:nvSpPr>
        <xdr:cNvPr id="472" name="楕円 471"/>
        <xdr:cNvSpPr/>
      </xdr:nvSpPr>
      <xdr:spPr>
        <a:xfrm>
          <a:off x="161290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52087</xdr:rowOff>
    </xdr:from>
    <xdr:ext cx="736600" cy="259045"/>
    <xdr:sp macro="" textlink="">
      <xdr:nvSpPr>
        <xdr:cNvPr id="473" name="テキスト ボックス 472"/>
        <xdr:cNvSpPr txBox="1"/>
      </xdr:nvSpPr>
      <xdr:spPr>
        <a:xfrm>
          <a:off x="15798800" y="313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70400</xdr:rowOff>
    </xdr:from>
    <xdr:to>
      <xdr:col>73</xdr:col>
      <xdr:colOff>44450</xdr:colOff>
      <xdr:row>18</xdr:row>
      <xdr:rowOff>550</xdr:rowOff>
    </xdr:to>
    <xdr:sp macro="" textlink="">
      <xdr:nvSpPr>
        <xdr:cNvPr id="474" name="楕円 473"/>
        <xdr:cNvSpPr/>
      </xdr:nvSpPr>
      <xdr:spPr>
        <a:xfrm>
          <a:off x="15240000" y="298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156777</xdr:rowOff>
    </xdr:from>
    <xdr:ext cx="762000" cy="259045"/>
    <xdr:sp macro="" textlink="">
      <xdr:nvSpPr>
        <xdr:cNvPr id="475" name="テキスト ボックス 474"/>
        <xdr:cNvSpPr txBox="1"/>
      </xdr:nvSpPr>
      <xdr:spPr>
        <a:xfrm>
          <a:off x="14909800" y="307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135678</xdr:rowOff>
    </xdr:from>
    <xdr:to>
      <xdr:col>68</xdr:col>
      <xdr:colOff>203200</xdr:colOff>
      <xdr:row>17</xdr:row>
      <xdr:rowOff>65828</xdr:rowOff>
    </xdr:to>
    <xdr:sp macro="" textlink="">
      <xdr:nvSpPr>
        <xdr:cNvPr id="476" name="楕円 475"/>
        <xdr:cNvSpPr/>
      </xdr:nvSpPr>
      <xdr:spPr>
        <a:xfrm>
          <a:off x="143510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50605</xdr:rowOff>
    </xdr:from>
    <xdr:ext cx="762000" cy="259045"/>
    <xdr:sp macro="" textlink="">
      <xdr:nvSpPr>
        <xdr:cNvPr id="477" name="テキスト ボックス 476"/>
        <xdr:cNvSpPr txBox="1"/>
      </xdr:nvSpPr>
      <xdr:spPr>
        <a:xfrm>
          <a:off x="14020800" y="296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24553</xdr:rowOff>
    </xdr:from>
    <xdr:to>
      <xdr:col>64</xdr:col>
      <xdr:colOff>152400</xdr:colOff>
      <xdr:row>17</xdr:row>
      <xdr:rowOff>126153</xdr:rowOff>
    </xdr:to>
    <xdr:sp macro="" textlink="">
      <xdr:nvSpPr>
        <xdr:cNvPr id="478" name="楕円 477"/>
        <xdr:cNvSpPr/>
      </xdr:nvSpPr>
      <xdr:spPr>
        <a:xfrm>
          <a:off x="13462000" y="2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110930</xdr:rowOff>
    </xdr:from>
    <xdr:ext cx="762000" cy="259045"/>
    <xdr:sp macro="" textlink="">
      <xdr:nvSpPr>
        <xdr:cNvPr id="479" name="テキスト ボックス 478"/>
        <xdr:cNvSpPr txBox="1"/>
      </xdr:nvSpPr>
      <xdr:spPr>
        <a:xfrm>
          <a:off x="13131800" y="302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136070</xdr:colOff>
      <xdr:row>26</xdr:row>
      <xdr:rowOff>77755</xdr:rowOff>
    </xdr:from>
    <xdr:ext cx="9099176" cy="425758"/>
    <xdr:sp macro="" textlink="">
      <xdr:nvSpPr>
        <xdr:cNvPr id="483" name="テキスト ボックス 482">
          <a:extLst>
            <a:ext uri="{FF2B5EF4-FFF2-40B4-BE49-F238E27FC236}">
              <a16:creationId xmlns:a16="http://schemas.microsoft.com/office/drawing/2014/main" id="{B7833EC5-7802-49C9-93AF-5F55205E114C}"/>
            </a:ext>
          </a:extLst>
        </xdr:cNvPr>
        <xdr:cNvSpPr txBox="1"/>
      </xdr:nvSpPr>
      <xdr:spPr>
        <a:xfrm>
          <a:off x="777550" y="4626428"/>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406,116
403,262
405.86
262,301,512
255,100,662
2,904,975
103,033,192
274,873,584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人件費における経常収支比率は、退職手当の減などにより前年比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今後とも民間委託の推進や指定管理者制度の導入拡大、職員給与の適正化などの取組みを通じて、人件費の抑制に努める。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36</xdr:row>
      <xdr:rowOff>81280</xdr:rowOff>
    </xdr:to>
    <xdr:cxnSp macro="">
      <xdr:nvCxnSpPr>
        <xdr:cNvPr id="66" name="直線コネクタ 65"/>
        <xdr:cNvCxnSpPr/>
      </xdr:nvCxnSpPr>
      <xdr:spPr>
        <a:xfrm flipV="1">
          <a:off x="3987800" y="61239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81280</xdr:rowOff>
    </xdr:to>
    <xdr:cxnSp macro="">
      <xdr:nvCxnSpPr>
        <xdr:cNvPr id="69" name="直線コネクタ 68"/>
        <xdr:cNvCxnSpPr/>
      </xdr:nvCxnSpPr>
      <xdr:spPr>
        <a:xfrm>
          <a:off x="3098800" y="623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149860</xdr:rowOff>
    </xdr:to>
    <xdr:cxnSp macro="">
      <xdr:nvCxnSpPr>
        <xdr:cNvPr id="72" name="直線コネクタ 71"/>
        <xdr:cNvCxnSpPr/>
      </xdr:nvCxnSpPr>
      <xdr:spPr>
        <a:xfrm flipV="1">
          <a:off x="2209800" y="6238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149860</xdr:rowOff>
    </xdr:to>
    <xdr:cxnSp macro="">
      <xdr:nvCxnSpPr>
        <xdr:cNvPr id="75" name="直線コネクタ 74"/>
        <xdr:cNvCxnSpPr/>
      </xdr:nvCxnSpPr>
      <xdr:spPr>
        <a:xfrm>
          <a:off x="1320800" y="6268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90" name="テキスト ボックス 89"/>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2" name="テキスト ボックス 91"/>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物件費における経常収事業は、東工場維持管理費や資源ごみ処理費の減などにより、経常収支比率は前年度比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今後も事業の縮小・廃止等の見直しを行いながら改善に努める。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129721</xdr:rowOff>
    </xdr:to>
    <xdr:cxnSp macro="">
      <xdr:nvCxnSpPr>
        <xdr:cNvPr id="129" name="直線コネクタ 128"/>
        <xdr:cNvCxnSpPr/>
      </xdr:nvCxnSpPr>
      <xdr:spPr>
        <a:xfrm flipV="1">
          <a:off x="15671800" y="2559957"/>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15</xdr:row>
      <xdr:rowOff>129721</xdr:rowOff>
    </xdr:to>
    <xdr:cxnSp macro="">
      <xdr:nvCxnSpPr>
        <xdr:cNvPr id="132" name="直線コネクタ 131"/>
        <xdr:cNvCxnSpPr/>
      </xdr:nvCxnSpPr>
      <xdr:spPr>
        <a:xfrm>
          <a:off x="14782800" y="2679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75293</xdr:rowOff>
    </xdr:from>
    <xdr:to>
      <xdr:col>73</xdr:col>
      <xdr:colOff>180975</xdr:colOff>
      <xdr:row>15</xdr:row>
      <xdr:rowOff>107950</xdr:rowOff>
    </xdr:to>
    <xdr:cxnSp macro="">
      <xdr:nvCxnSpPr>
        <xdr:cNvPr id="135" name="直線コネクタ 134"/>
        <xdr:cNvCxnSpPr/>
      </xdr:nvCxnSpPr>
      <xdr:spPr>
        <a:xfrm>
          <a:off x="13893800" y="2647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15</xdr:row>
      <xdr:rowOff>75293</xdr:rowOff>
    </xdr:to>
    <xdr:cxnSp macro="">
      <xdr:nvCxnSpPr>
        <xdr:cNvPr id="138" name="直線コネクタ 137"/>
        <xdr:cNvCxnSpPr/>
      </xdr:nvCxnSpPr>
      <xdr:spPr>
        <a:xfrm>
          <a:off x="13004800" y="2625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8" name="楕円 147"/>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9" name="物件費該当値テキスト"/>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78921</xdr:rowOff>
    </xdr:from>
    <xdr:to>
      <xdr:col>78</xdr:col>
      <xdr:colOff>120650</xdr:colOff>
      <xdr:row>16</xdr:row>
      <xdr:rowOff>9071</xdr:rowOff>
    </xdr:to>
    <xdr:sp macro="" textlink="">
      <xdr:nvSpPr>
        <xdr:cNvPr id="150" name="楕円 149"/>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19248</xdr:rowOff>
    </xdr:from>
    <xdr:ext cx="736600" cy="259045"/>
    <xdr:sp macro="" textlink="">
      <xdr:nvSpPr>
        <xdr:cNvPr id="151" name="テキスト ボックス 150"/>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2" name="楕円 151"/>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3" name="テキスト ボックス 152"/>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24493</xdr:rowOff>
    </xdr:from>
    <xdr:to>
      <xdr:col>69</xdr:col>
      <xdr:colOff>142875</xdr:colOff>
      <xdr:row>15</xdr:row>
      <xdr:rowOff>126093</xdr:rowOff>
    </xdr:to>
    <xdr:sp macro="" textlink="">
      <xdr:nvSpPr>
        <xdr:cNvPr id="154" name="楕円 153"/>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136270</xdr:rowOff>
    </xdr:from>
    <xdr:ext cx="762000" cy="259045"/>
    <xdr:sp macro="" textlink="">
      <xdr:nvSpPr>
        <xdr:cNvPr id="155" name="テキスト ボックス 154"/>
        <xdr:cNvSpPr txBox="1"/>
      </xdr:nvSpPr>
      <xdr:spPr>
        <a:xfrm>
          <a:off x="13512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56" name="楕円 155"/>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57" name="テキスト ボックス 156"/>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扶助費に係る経常事業費は、訓練等給付費や障害通所給付費が増したものの、高齢者交通費助成費等が減などにより、経常収支比率は前年比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ポイント減となった。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また、類似団体平均と比較して高い水準で推移している要因として、</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原爆被爆関連経費等によ</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るものである</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今後も単独扶助費の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見直しなどの取り組みを推進する。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6350</xdr:rowOff>
    </xdr:from>
    <xdr:to>
      <xdr:col>24</xdr:col>
      <xdr:colOff>25400</xdr:colOff>
      <xdr:row>59</xdr:row>
      <xdr:rowOff>158750</xdr:rowOff>
    </xdr:to>
    <xdr:cxnSp macro="">
      <xdr:nvCxnSpPr>
        <xdr:cNvPr id="190" name="直線コネクタ 189"/>
        <xdr:cNvCxnSpPr/>
      </xdr:nvCxnSpPr>
      <xdr:spPr>
        <a:xfrm flipV="1">
          <a:off x="3987800" y="10121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158750</xdr:rowOff>
    </xdr:from>
    <xdr:to>
      <xdr:col>19</xdr:col>
      <xdr:colOff>187325</xdr:colOff>
      <xdr:row>60</xdr:row>
      <xdr:rowOff>88900</xdr:rowOff>
    </xdr:to>
    <xdr:cxnSp macro="">
      <xdr:nvCxnSpPr>
        <xdr:cNvPr id="193" name="直線コネクタ 192"/>
        <xdr:cNvCxnSpPr/>
      </xdr:nvCxnSpPr>
      <xdr:spPr>
        <a:xfrm flipV="1">
          <a:off x="3098800" y="10274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0</xdr:rowOff>
    </xdr:from>
    <xdr:to>
      <xdr:col>15</xdr:col>
      <xdr:colOff>98425</xdr:colOff>
      <xdr:row>60</xdr:row>
      <xdr:rowOff>88900</xdr:rowOff>
    </xdr:to>
    <xdr:cxnSp macro="">
      <xdr:nvCxnSpPr>
        <xdr:cNvPr id="196" name="直線コネクタ 195"/>
        <xdr:cNvCxnSpPr/>
      </xdr:nvCxnSpPr>
      <xdr:spPr>
        <a:xfrm>
          <a:off x="2209800" y="10287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8" name="テキスト ボックス 197"/>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95250</xdr:rowOff>
    </xdr:from>
    <xdr:to>
      <xdr:col>11</xdr:col>
      <xdr:colOff>9525</xdr:colOff>
      <xdr:row>60</xdr:row>
      <xdr:rowOff>0</xdr:rowOff>
    </xdr:to>
    <xdr:cxnSp macro="">
      <xdr:nvCxnSpPr>
        <xdr:cNvPr id="199" name="直線コネクタ 198"/>
        <xdr:cNvCxnSpPr/>
      </xdr:nvCxnSpPr>
      <xdr:spPr>
        <a:xfrm>
          <a:off x="1320800" y="10210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127000</xdr:rowOff>
    </xdr:from>
    <xdr:to>
      <xdr:col>24</xdr:col>
      <xdr:colOff>76200</xdr:colOff>
      <xdr:row>59</xdr:row>
      <xdr:rowOff>57150</xdr:rowOff>
    </xdr:to>
    <xdr:sp macro="" textlink="">
      <xdr:nvSpPr>
        <xdr:cNvPr id="209" name="楕円 208"/>
        <xdr:cNvSpPr/>
      </xdr:nvSpPr>
      <xdr:spPr>
        <a:xfrm>
          <a:off x="4775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99077</xdr:rowOff>
    </xdr:from>
    <xdr:ext cx="762000" cy="259045"/>
    <xdr:sp macro="" textlink="">
      <xdr:nvSpPr>
        <xdr:cNvPr id="210" name="扶助費該当値テキスト"/>
        <xdr:cNvSpPr txBox="1"/>
      </xdr:nvSpPr>
      <xdr:spPr>
        <a:xfrm>
          <a:off x="4914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107950</xdr:rowOff>
    </xdr:from>
    <xdr:to>
      <xdr:col>20</xdr:col>
      <xdr:colOff>38100</xdr:colOff>
      <xdr:row>60</xdr:row>
      <xdr:rowOff>38100</xdr:rowOff>
    </xdr:to>
    <xdr:sp macro="" textlink="">
      <xdr:nvSpPr>
        <xdr:cNvPr id="211" name="楕円 210"/>
        <xdr:cNvSpPr/>
      </xdr:nvSpPr>
      <xdr:spPr>
        <a:xfrm>
          <a:off x="3937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22877</xdr:rowOff>
    </xdr:from>
    <xdr:ext cx="736600" cy="259045"/>
    <xdr:sp macro="" textlink="">
      <xdr:nvSpPr>
        <xdr:cNvPr id="212" name="テキスト ボックス 211"/>
        <xdr:cNvSpPr txBox="1"/>
      </xdr:nvSpPr>
      <xdr:spPr>
        <a:xfrm>
          <a:off x="3606800" y="1030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38100</xdr:rowOff>
    </xdr:from>
    <xdr:to>
      <xdr:col>15</xdr:col>
      <xdr:colOff>149225</xdr:colOff>
      <xdr:row>60</xdr:row>
      <xdr:rowOff>139700</xdr:rowOff>
    </xdr:to>
    <xdr:sp macro="" textlink="">
      <xdr:nvSpPr>
        <xdr:cNvPr id="213" name="楕円 212"/>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124477</xdr:rowOff>
    </xdr:from>
    <xdr:ext cx="762000" cy="259045"/>
    <xdr:sp macro="" textlink="">
      <xdr:nvSpPr>
        <xdr:cNvPr id="214" name="テキスト ボックス 213"/>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120650</xdr:rowOff>
    </xdr:from>
    <xdr:to>
      <xdr:col>11</xdr:col>
      <xdr:colOff>60325</xdr:colOff>
      <xdr:row>60</xdr:row>
      <xdr:rowOff>50800</xdr:rowOff>
    </xdr:to>
    <xdr:sp macro="" textlink="">
      <xdr:nvSpPr>
        <xdr:cNvPr id="215" name="楕円 214"/>
        <xdr:cNvSpPr/>
      </xdr:nvSpPr>
      <xdr:spPr>
        <a:xfrm>
          <a:off x="2159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35577</xdr:rowOff>
    </xdr:from>
    <xdr:ext cx="762000" cy="259045"/>
    <xdr:sp macro="" textlink="">
      <xdr:nvSpPr>
        <xdr:cNvPr id="216" name="テキスト ボックス 215"/>
        <xdr:cNvSpPr txBox="1"/>
      </xdr:nvSpPr>
      <xdr:spPr>
        <a:xfrm>
          <a:off x="1828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44450</xdr:rowOff>
    </xdr:from>
    <xdr:to>
      <xdr:col>6</xdr:col>
      <xdr:colOff>171450</xdr:colOff>
      <xdr:row>59</xdr:row>
      <xdr:rowOff>146050</xdr:rowOff>
    </xdr:to>
    <xdr:sp macro="" textlink="">
      <xdr:nvSpPr>
        <xdr:cNvPr id="217" name="楕円 216"/>
        <xdr:cNvSpPr/>
      </xdr:nvSpPr>
      <xdr:spPr>
        <a:xfrm>
          <a:off x="1270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130827</xdr:rowOff>
    </xdr:from>
    <xdr:ext cx="762000" cy="259045"/>
    <xdr:sp macro="" textlink="">
      <xdr:nvSpPr>
        <xdr:cNvPr id="218" name="テキスト ボックス 217"/>
        <xdr:cNvSpPr txBox="1"/>
      </xdr:nvSpPr>
      <xdr:spPr>
        <a:xfrm>
          <a:off x="939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その他に係る経常収支比率が類似団体平均を上回っているのは、特別会計等に対する繰出金の増加が主な要因である。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赤字補填的な繰出金となっている特別会計においては、料金の適正化を図ることなどにより、税収を主な財源とする普通会計の負担額を減らしていくよう努める。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44450</xdr:rowOff>
    </xdr:from>
    <xdr:to>
      <xdr:col>82</xdr:col>
      <xdr:colOff>107950</xdr:colOff>
      <xdr:row>59</xdr:row>
      <xdr:rowOff>133350</xdr:rowOff>
    </xdr:to>
    <xdr:cxnSp macro="">
      <xdr:nvCxnSpPr>
        <xdr:cNvPr id="251" name="直線コネクタ 250"/>
        <xdr:cNvCxnSpPr/>
      </xdr:nvCxnSpPr>
      <xdr:spPr>
        <a:xfrm flipV="1">
          <a:off x="15671800" y="10160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133350</xdr:rowOff>
    </xdr:from>
    <xdr:to>
      <xdr:col>78</xdr:col>
      <xdr:colOff>69850</xdr:colOff>
      <xdr:row>59</xdr:row>
      <xdr:rowOff>133350</xdr:rowOff>
    </xdr:to>
    <xdr:cxnSp macro="">
      <xdr:nvCxnSpPr>
        <xdr:cNvPr id="254" name="直線コネクタ 253"/>
        <xdr:cNvCxnSpPr/>
      </xdr:nvCxnSpPr>
      <xdr:spPr>
        <a:xfrm>
          <a:off x="14782800" y="1024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59</xdr:row>
      <xdr:rowOff>133350</xdr:rowOff>
    </xdr:to>
    <xdr:cxnSp macro="">
      <xdr:nvCxnSpPr>
        <xdr:cNvPr id="257" name="直線コネクタ 256"/>
        <xdr:cNvCxnSpPr/>
      </xdr:nvCxnSpPr>
      <xdr:spPr>
        <a:xfrm>
          <a:off x="13893800" y="10147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57150</xdr:rowOff>
    </xdr:to>
    <xdr:cxnSp macro="">
      <xdr:nvCxnSpPr>
        <xdr:cNvPr id="260" name="直線コネクタ 259"/>
        <xdr:cNvCxnSpPr/>
      </xdr:nvCxnSpPr>
      <xdr:spPr>
        <a:xfrm flipV="1">
          <a:off x="13004800" y="1014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165100</xdr:rowOff>
    </xdr:from>
    <xdr:to>
      <xdr:col>82</xdr:col>
      <xdr:colOff>158750</xdr:colOff>
      <xdr:row>59</xdr:row>
      <xdr:rowOff>95250</xdr:rowOff>
    </xdr:to>
    <xdr:sp macro="" textlink="">
      <xdr:nvSpPr>
        <xdr:cNvPr id="270" name="楕円 269"/>
        <xdr:cNvSpPr/>
      </xdr:nvSpPr>
      <xdr:spPr>
        <a:xfrm>
          <a:off x="164592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137177</xdr:rowOff>
    </xdr:from>
    <xdr:ext cx="762000" cy="259045"/>
    <xdr:sp macro="" textlink="">
      <xdr:nvSpPr>
        <xdr:cNvPr id="271" name="その他該当値テキスト"/>
        <xdr:cNvSpPr txBox="1"/>
      </xdr:nvSpPr>
      <xdr:spPr>
        <a:xfrm>
          <a:off x="165989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82550</xdr:rowOff>
    </xdr:from>
    <xdr:to>
      <xdr:col>78</xdr:col>
      <xdr:colOff>120650</xdr:colOff>
      <xdr:row>60</xdr:row>
      <xdr:rowOff>12700</xdr:rowOff>
    </xdr:to>
    <xdr:sp macro="" textlink="">
      <xdr:nvSpPr>
        <xdr:cNvPr id="272" name="楕円 271"/>
        <xdr:cNvSpPr/>
      </xdr:nvSpPr>
      <xdr:spPr>
        <a:xfrm>
          <a:off x="15621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168927</xdr:rowOff>
    </xdr:from>
    <xdr:ext cx="736600" cy="259045"/>
    <xdr:sp macro="" textlink="">
      <xdr:nvSpPr>
        <xdr:cNvPr id="273" name="テキスト ボックス 272"/>
        <xdr:cNvSpPr txBox="1"/>
      </xdr:nvSpPr>
      <xdr:spPr>
        <a:xfrm>
          <a:off x="15290800" y="1028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82550</xdr:rowOff>
    </xdr:from>
    <xdr:to>
      <xdr:col>74</xdr:col>
      <xdr:colOff>31750</xdr:colOff>
      <xdr:row>60</xdr:row>
      <xdr:rowOff>12700</xdr:rowOff>
    </xdr:to>
    <xdr:sp macro="" textlink="">
      <xdr:nvSpPr>
        <xdr:cNvPr id="274" name="楕円 273"/>
        <xdr:cNvSpPr/>
      </xdr:nvSpPr>
      <xdr:spPr>
        <a:xfrm>
          <a:off x="14732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168927</xdr:rowOff>
    </xdr:from>
    <xdr:ext cx="762000" cy="259045"/>
    <xdr:sp macro="" textlink="">
      <xdr:nvSpPr>
        <xdr:cNvPr id="275" name="テキスト ボックス 274"/>
        <xdr:cNvSpPr txBox="1"/>
      </xdr:nvSpPr>
      <xdr:spPr>
        <a:xfrm>
          <a:off x="14401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6" name="楕円 275"/>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7" name="テキスト ボックス 276"/>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6350</xdr:rowOff>
    </xdr:from>
    <xdr:to>
      <xdr:col>65</xdr:col>
      <xdr:colOff>53975</xdr:colOff>
      <xdr:row>59</xdr:row>
      <xdr:rowOff>107950</xdr:rowOff>
    </xdr:to>
    <xdr:sp macro="" textlink="">
      <xdr:nvSpPr>
        <xdr:cNvPr id="278" name="楕円 277"/>
        <xdr:cNvSpPr/>
      </xdr:nvSpPr>
      <xdr:spPr>
        <a:xfrm>
          <a:off x="12954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92727</xdr:rowOff>
    </xdr:from>
    <xdr:ext cx="762000" cy="259045"/>
    <xdr:sp macro="" textlink="">
      <xdr:nvSpPr>
        <xdr:cNvPr id="279" name="テキスト ボックス 278"/>
        <xdr:cNvSpPr txBox="1"/>
      </xdr:nvSpPr>
      <xdr:spPr>
        <a:xfrm>
          <a:off x="12623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補助費等における経常事業費は、下水道事業会計繰出金の減などにより、経常収支比率は前年比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a:t>
          </a: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今後も様々な団体等に対する補助金、負担金等について費用負担のあり方等を検証し、継続的に見直しを行いながら改善に努める。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88138</xdr:rowOff>
    </xdr:from>
    <xdr:to>
      <xdr:col>82</xdr:col>
      <xdr:colOff>107950</xdr:colOff>
      <xdr:row>33</xdr:row>
      <xdr:rowOff>124714</xdr:rowOff>
    </xdr:to>
    <xdr:cxnSp macro="">
      <xdr:nvCxnSpPr>
        <xdr:cNvPr id="310" name="直線コネクタ 309"/>
        <xdr:cNvCxnSpPr/>
      </xdr:nvCxnSpPr>
      <xdr:spPr>
        <a:xfrm flipV="1">
          <a:off x="15671800" y="57459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124714</xdr:rowOff>
    </xdr:from>
    <xdr:to>
      <xdr:col>78</xdr:col>
      <xdr:colOff>69850</xdr:colOff>
      <xdr:row>34</xdr:row>
      <xdr:rowOff>26416</xdr:rowOff>
    </xdr:to>
    <xdr:cxnSp macro="">
      <xdr:nvCxnSpPr>
        <xdr:cNvPr id="313" name="直線コネクタ 312"/>
        <xdr:cNvCxnSpPr/>
      </xdr:nvCxnSpPr>
      <xdr:spPr>
        <a:xfrm flipV="1">
          <a:off x="14782800" y="57825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26416</xdr:rowOff>
    </xdr:from>
    <xdr:to>
      <xdr:col>73</xdr:col>
      <xdr:colOff>180975</xdr:colOff>
      <xdr:row>34</xdr:row>
      <xdr:rowOff>62992</xdr:rowOff>
    </xdr:to>
    <xdr:cxnSp macro="">
      <xdr:nvCxnSpPr>
        <xdr:cNvPr id="316" name="直線コネクタ 315"/>
        <xdr:cNvCxnSpPr/>
      </xdr:nvCxnSpPr>
      <xdr:spPr>
        <a:xfrm flipV="1">
          <a:off x="13893800" y="58557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62992</xdr:rowOff>
    </xdr:from>
    <xdr:to>
      <xdr:col>69</xdr:col>
      <xdr:colOff>92075</xdr:colOff>
      <xdr:row>34</xdr:row>
      <xdr:rowOff>72136</xdr:rowOff>
    </xdr:to>
    <xdr:cxnSp macro="">
      <xdr:nvCxnSpPr>
        <xdr:cNvPr id="319" name="直線コネクタ 318"/>
        <xdr:cNvCxnSpPr/>
      </xdr:nvCxnSpPr>
      <xdr:spPr>
        <a:xfrm flipV="1">
          <a:off x="13004800" y="58922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3" name="テキスト ボックス 322"/>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37338</xdr:rowOff>
    </xdr:from>
    <xdr:to>
      <xdr:col>82</xdr:col>
      <xdr:colOff>158750</xdr:colOff>
      <xdr:row>33</xdr:row>
      <xdr:rowOff>138938</xdr:rowOff>
    </xdr:to>
    <xdr:sp macro="" textlink="">
      <xdr:nvSpPr>
        <xdr:cNvPr id="329" name="楕円 328"/>
        <xdr:cNvSpPr/>
      </xdr:nvSpPr>
      <xdr:spPr>
        <a:xfrm>
          <a:off x="16459200" y="56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53865</xdr:rowOff>
    </xdr:from>
    <xdr:ext cx="762000" cy="259045"/>
    <xdr:sp macro="" textlink="">
      <xdr:nvSpPr>
        <xdr:cNvPr id="330" name="補助費等該当値テキスト"/>
        <xdr:cNvSpPr txBox="1"/>
      </xdr:nvSpPr>
      <xdr:spPr>
        <a:xfrm>
          <a:off x="16598900" y="554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73914</xdr:rowOff>
    </xdr:from>
    <xdr:to>
      <xdr:col>78</xdr:col>
      <xdr:colOff>120650</xdr:colOff>
      <xdr:row>34</xdr:row>
      <xdr:rowOff>4064</xdr:rowOff>
    </xdr:to>
    <xdr:sp macro="" textlink="">
      <xdr:nvSpPr>
        <xdr:cNvPr id="331" name="楕円 330"/>
        <xdr:cNvSpPr/>
      </xdr:nvSpPr>
      <xdr:spPr>
        <a:xfrm>
          <a:off x="15621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14241</xdr:rowOff>
    </xdr:from>
    <xdr:ext cx="736600" cy="259045"/>
    <xdr:sp macro="" textlink="">
      <xdr:nvSpPr>
        <xdr:cNvPr id="332" name="テキスト ボックス 331"/>
        <xdr:cNvSpPr txBox="1"/>
      </xdr:nvSpPr>
      <xdr:spPr>
        <a:xfrm>
          <a:off x="15290800" y="550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147066</xdr:rowOff>
    </xdr:from>
    <xdr:to>
      <xdr:col>74</xdr:col>
      <xdr:colOff>31750</xdr:colOff>
      <xdr:row>34</xdr:row>
      <xdr:rowOff>77216</xdr:rowOff>
    </xdr:to>
    <xdr:sp macro="" textlink="">
      <xdr:nvSpPr>
        <xdr:cNvPr id="333" name="楕円 332"/>
        <xdr:cNvSpPr/>
      </xdr:nvSpPr>
      <xdr:spPr>
        <a:xfrm>
          <a:off x="14732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87393</xdr:rowOff>
    </xdr:from>
    <xdr:ext cx="762000" cy="259045"/>
    <xdr:sp macro="" textlink="">
      <xdr:nvSpPr>
        <xdr:cNvPr id="334" name="テキスト ボックス 333"/>
        <xdr:cNvSpPr txBox="1"/>
      </xdr:nvSpPr>
      <xdr:spPr>
        <a:xfrm>
          <a:off x="14401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xdr:rowOff>
    </xdr:from>
    <xdr:to>
      <xdr:col>69</xdr:col>
      <xdr:colOff>142875</xdr:colOff>
      <xdr:row>34</xdr:row>
      <xdr:rowOff>113792</xdr:rowOff>
    </xdr:to>
    <xdr:sp macro="" textlink="">
      <xdr:nvSpPr>
        <xdr:cNvPr id="335" name="楕円 334"/>
        <xdr:cNvSpPr/>
      </xdr:nvSpPr>
      <xdr:spPr>
        <a:xfrm>
          <a:off x="13843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123969</xdr:rowOff>
    </xdr:from>
    <xdr:ext cx="762000" cy="259045"/>
    <xdr:sp macro="" textlink="">
      <xdr:nvSpPr>
        <xdr:cNvPr id="336" name="テキスト ボックス 335"/>
        <xdr:cNvSpPr txBox="1"/>
      </xdr:nvSpPr>
      <xdr:spPr>
        <a:xfrm>
          <a:off x="13512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21336</xdr:rowOff>
    </xdr:from>
    <xdr:to>
      <xdr:col>65</xdr:col>
      <xdr:colOff>53975</xdr:colOff>
      <xdr:row>34</xdr:row>
      <xdr:rowOff>122936</xdr:rowOff>
    </xdr:to>
    <xdr:sp macro="" textlink="">
      <xdr:nvSpPr>
        <xdr:cNvPr id="337" name="楕円 336"/>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133113</xdr:rowOff>
    </xdr:from>
    <xdr:ext cx="762000" cy="259045"/>
    <xdr:sp macro="" textlink="">
      <xdr:nvSpPr>
        <xdr:cNvPr id="338" name="テキスト ボックス 337"/>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臨時財政対策債や緊急防災・減災事業債の増により公債費の総額は増となったものの、経常収支比率に係る分母の増により経常収支比率は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今後は大型事業の実施による公債費の増が見込まれる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ため、特に資金手当債の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発行を抑制するなど、公債費の抑制に努めていく。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12700</xdr:rowOff>
    </xdr:from>
    <xdr:to>
      <xdr:col>24</xdr:col>
      <xdr:colOff>25400</xdr:colOff>
      <xdr:row>80</xdr:row>
      <xdr:rowOff>43180</xdr:rowOff>
    </xdr:to>
    <xdr:cxnSp macro="">
      <xdr:nvCxnSpPr>
        <xdr:cNvPr id="371" name="直線コネクタ 370"/>
        <xdr:cNvCxnSpPr/>
      </xdr:nvCxnSpPr>
      <xdr:spPr>
        <a:xfrm flipV="1">
          <a:off x="3987800" y="13728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2" name="公債費平均値テキスト"/>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138430</xdr:rowOff>
    </xdr:from>
    <xdr:to>
      <xdr:col>19</xdr:col>
      <xdr:colOff>187325</xdr:colOff>
      <xdr:row>80</xdr:row>
      <xdr:rowOff>43180</xdr:rowOff>
    </xdr:to>
    <xdr:cxnSp macro="">
      <xdr:nvCxnSpPr>
        <xdr:cNvPr id="374" name="直線コネクタ 373"/>
        <xdr:cNvCxnSpPr/>
      </xdr:nvCxnSpPr>
      <xdr:spPr>
        <a:xfrm>
          <a:off x="3098800" y="13682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6" name="テキスト ボックス 375"/>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138430</xdr:rowOff>
    </xdr:from>
    <xdr:to>
      <xdr:col>15</xdr:col>
      <xdr:colOff>98425</xdr:colOff>
      <xdr:row>79</xdr:row>
      <xdr:rowOff>153670</xdr:rowOff>
    </xdr:to>
    <xdr:cxnSp macro="">
      <xdr:nvCxnSpPr>
        <xdr:cNvPr id="377" name="直線コネクタ 376"/>
        <xdr:cNvCxnSpPr/>
      </xdr:nvCxnSpPr>
      <xdr:spPr>
        <a:xfrm flipV="1">
          <a:off x="2209800" y="1368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79" name="テキスト ボックス 378"/>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153670</xdr:rowOff>
    </xdr:from>
    <xdr:to>
      <xdr:col>11</xdr:col>
      <xdr:colOff>9525</xdr:colOff>
      <xdr:row>79</xdr:row>
      <xdr:rowOff>161289</xdr:rowOff>
    </xdr:to>
    <xdr:cxnSp macro="">
      <xdr:nvCxnSpPr>
        <xdr:cNvPr id="380" name="直線コネクタ 379"/>
        <xdr:cNvCxnSpPr/>
      </xdr:nvCxnSpPr>
      <xdr:spPr>
        <a:xfrm flipV="1">
          <a:off x="1320800" y="13698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2" name="テキスト ボックス 381"/>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4" name="テキスト ボックス 383"/>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133350</xdr:rowOff>
    </xdr:from>
    <xdr:to>
      <xdr:col>24</xdr:col>
      <xdr:colOff>76200</xdr:colOff>
      <xdr:row>80</xdr:row>
      <xdr:rowOff>63500</xdr:rowOff>
    </xdr:to>
    <xdr:sp macro="" textlink="">
      <xdr:nvSpPr>
        <xdr:cNvPr id="390" name="楕円 389"/>
        <xdr:cNvSpPr/>
      </xdr:nvSpPr>
      <xdr:spPr>
        <a:xfrm>
          <a:off x="4775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41927</xdr:rowOff>
    </xdr:from>
    <xdr:ext cx="762000" cy="259045"/>
    <xdr:sp macro="" textlink="">
      <xdr:nvSpPr>
        <xdr:cNvPr id="391" name="公債費該当値テキスト"/>
        <xdr:cNvSpPr txBox="1"/>
      </xdr:nvSpPr>
      <xdr:spPr>
        <a:xfrm>
          <a:off x="49149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163830</xdr:rowOff>
    </xdr:from>
    <xdr:to>
      <xdr:col>20</xdr:col>
      <xdr:colOff>38100</xdr:colOff>
      <xdr:row>80</xdr:row>
      <xdr:rowOff>93980</xdr:rowOff>
    </xdr:to>
    <xdr:sp macro="" textlink="">
      <xdr:nvSpPr>
        <xdr:cNvPr id="392" name="楕円 391"/>
        <xdr:cNvSpPr/>
      </xdr:nvSpPr>
      <xdr:spPr>
        <a:xfrm>
          <a:off x="3937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78757</xdr:rowOff>
    </xdr:from>
    <xdr:ext cx="736600" cy="259045"/>
    <xdr:sp macro="" textlink="">
      <xdr:nvSpPr>
        <xdr:cNvPr id="393" name="テキスト ボックス 392"/>
        <xdr:cNvSpPr txBox="1"/>
      </xdr:nvSpPr>
      <xdr:spPr>
        <a:xfrm>
          <a:off x="3606800" y="1379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87630</xdr:rowOff>
    </xdr:from>
    <xdr:to>
      <xdr:col>15</xdr:col>
      <xdr:colOff>149225</xdr:colOff>
      <xdr:row>80</xdr:row>
      <xdr:rowOff>17780</xdr:rowOff>
    </xdr:to>
    <xdr:sp macro="" textlink="">
      <xdr:nvSpPr>
        <xdr:cNvPr id="394" name="楕円 393"/>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2557</xdr:rowOff>
    </xdr:from>
    <xdr:ext cx="762000" cy="259045"/>
    <xdr:sp macro="" textlink="">
      <xdr:nvSpPr>
        <xdr:cNvPr id="395" name="テキスト ボックス 394"/>
        <xdr:cNvSpPr txBox="1"/>
      </xdr:nvSpPr>
      <xdr:spPr>
        <a:xfrm>
          <a:off x="2717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102870</xdr:rowOff>
    </xdr:from>
    <xdr:to>
      <xdr:col>11</xdr:col>
      <xdr:colOff>60325</xdr:colOff>
      <xdr:row>80</xdr:row>
      <xdr:rowOff>33020</xdr:rowOff>
    </xdr:to>
    <xdr:sp macro="" textlink="">
      <xdr:nvSpPr>
        <xdr:cNvPr id="396" name="楕円 395"/>
        <xdr:cNvSpPr/>
      </xdr:nvSpPr>
      <xdr:spPr>
        <a:xfrm>
          <a:off x="2159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17797</xdr:rowOff>
    </xdr:from>
    <xdr:ext cx="762000" cy="259045"/>
    <xdr:sp macro="" textlink="">
      <xdr:nvSpPr>
        <xdr:cNvPr id="397" name="テキスト ボックス 396"/>
        <xdr:cNvSpPr txBox="1"/>
      </xdr:nvSpPr>
      <xdr:spPr>
        <a:xfrm>
          <a:off x="1828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110489</xdr:rowOff>
    </xdr:from>
    <xdr:to>
      <xdr:col>6</xdr:col>
      <xdr:colOff>171450</xdr:colOff>
      <xdr:row>80</xdr:row>
      <xdr:rowOff>40639</xdr:rowOff>
    </xdr:to>
    <xdr:sp macro="" textlink="">
      <xdr:nvSpPr>
        <xdr:cNvPr id="398" name="楕円 397"/>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25416</xdr:rowOff>
    </xdr:from>
    <xdr:ext cx="762000" cy="259045"/>
    <xdr:sp macro="" textlink="">
      <xdr:nvSpPr>
        <xdr:cNvPr id="399" name="テキスト ボックス 398"/>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人件費、扶助費</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により、公債費以外の経常収支比率は前年比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地方交付税に大きく依存しない、自主的かつ安定的な再生基盤を確立するため、引き続き行財政の改善に努める。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44704</xdr:rowOff>
    </xdr:from>
    <xdr:to>
      <xdr:col>82</xdr:col>
      <xdr:colOff>107950</xdr:colOff>
      <xdr:row>77</xdr:row>
      <xdr:rowOff>115570</xdr:rowOff>
    </xdr:to>
    <xdr:cxnSp macro="">
      <xdr:nvCxnSpPr>
        <xdr:cNvPr id="430" name="直線コネクタ 429"/>
        <xdr:cNvCxnSpPr/>
      </xdr:nvCxnSpPr>
      <xdr:spPr>
        <a:xfrm flipV="1">
          <a:off x="15671800" y="13074904"/>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1" name="公債費以外平均値テキスト"/>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77</xdr:row>
      <xdr:rowOff>170435</xdr:rowOff>
    </xdr:to>
    <xdr:cxnSp macro="">
      <xdr:nvCxnSpPr>
        <xdr:cNvPr id="433" name="直線コネクタ 432"/>
        <xdr:cNvCxnSpPr/>
      </xdr:nvCxnSpPr>
      <xdr:spPr>
        <a:xfrm flipV="1">
          <a:off x="14782800" y="133172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77</xdr:row>
      <xdr:rowOff>170435</xdr:rowOff>
    </xdr:to>
    <xdr:cxnSp macro="">
      <xdr:nvCxnSpPr>
        <xdr:cNvPr id="436" name="直線コネクタ 435"/>
        <xdr:cNvCxnSpPr/>
      </xdr:nvCxnSpPr>
      <xdr:spPr>
        <a:xfrm>
          <a:off x="13893800" y="133583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8" name="テキスト ボックス 437"/>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101854</xdr:rowOff>
    </xdr:from>
    <xdr:to>
      <xdr:col>69</xdr:col>
      <xdr:colOff>92075</xdr:colOff>
      <xdr:row>77</xdr:row>
      <xdr:rowOff>156718</xdr:rowOff>
    </xdr:to>
    <xdr:cxnSp macro="">
      <xdr:nvCxnSpPr>
        <xdr:cNvPr id="439" name="直線コネクタ 438"/>
        <xdr:cNvCxnSpPr/>
      </xdr:nvCxnSpPr>
      <xdr:spPr>
        <a:xfrm>
          <a:off x="13004800" y="133035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1" name="テキスト ボックス 440"/>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3" name="テキスト ボックス 442"/>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165354</xdr:rowOff>
    </xdr:from>
    <xdr:to>
      <xdr:col>82</xdr:col>
      <xdr:colOff>158750</xdr:colOff>
      <xdr:row>76</xdr:row>
      <xdr:rowOff>95504</xdr:rowOff>
    </xdr:to>
    <xdr:sp macro="" textlink="">
      <xdr:nvSpPr>
        <xdr:cNvPr id="449" name="楕円 448"/>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10431</xdr:rowOff>
    </xdr:from>
    <xdr:ext cx="762000" cy="259045"/>
    <xdr:sp macro="" textlink="">
      <xdr:nvSpPr>
        <xdr:cNvPr id="450" name="公債費以外該当値テキスト"/>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51" name="楕円 450"/>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52" name="テキスト ボックス 451"/>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3" name="楕円 452"/>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4" name="テキスト ボックス 453"/>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55" name="楕円 454"/>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56" name="テキスト ボックス 455"/>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51054</xdr:rowOff>
    </xdr:from>
    <xdr:to>
      <xdr:col>65</xdr:col>
      <xdr:colOff>53975</xdr:colOff>
      <xdr:row>77</xdr:row>
      <xdr:rowOff>152654</xdr:rowOff>
    </xdr:to>
    <xdr:sp macro="" textlink="">
      <xdr:nvSpPr>
        <xdr:cNvPr id="457" name="楕円 456"/>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137431</xdr:rowOff>
    </xdr:from>
    <xdr:ext cx="762000" cy="259045"/>
    <xdr:sp macro="" textlink="">
      <xdr:nvSpPr>
        <xdr:cNvPr id="458" name="テキスト ボックス 457"/>
        <xdr:cNvSpPr txBox="1"/>
      </xdr:nvSpPr>
      <xdr:spPr>
        <a:xfrm>
          <a:off x="12623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73218</xdr:rowOff>
    </xdr:from>
    <xdr:to>
      <xdr:col>29</xdr:col>
      <xdr:colOff>127000</xdr:colOff>
      <xdr:row>16</xdr:row>
      <xdr:rowOff>151536</xdr:rowOff>
    </xdr:to>
    <xdr:cxnSp macro="">
      <xdr:nvCxnSpPr>
        <xdr:cNvPr id="48" name="直線コネクタ 47"/>
        <xdr:cNvCxnSpPr/>
      </xdr:nvCxnSpPr>
      <xdr:spPr bwMode="auto">
        <a:xfrm flipV="1">
          <a:off x="5003800" y="2864043"/>
          <a:ext cx="647700" cy="78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151536</xdr:rowOff>
    </xdr:from>
    <xdr:to>
      <xdr:col>26</xdr:col>
      <xdr:colOff>50800</xdr:colOff>
      <xdr:row>17</xdr:row>
      <xdr:rowOff>12593</xdr:rowOff>
    </xdr:to>
    <xdr:cxnSp macro="">
      <xdr:nvCxnSpPr>
        <xdr:cNvPr id="51" name="直線コネクタ 50"/>
        <xdr:cNvCxnSpPr/>
      </xdr:nvCxnSpPr>
      <xdr:spPr bwMode="auto">
        <a:xfrm flipV="1">
          <a:off x="4305300" y="2942361"/>
          <a:ext cx="698500" cy="32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12593</xdr:rowOff>
    </xdr:from>
    <xdr:to>
      <xdr:col>22</xdr:col>
      <xdr:colOff>114300</xdr:colOff>
      <xdr:row>17</xdr:row>
      <xdr:rowOff>80899</xdr:rowOff>
    </xdr:to>
    <xdr:cxnSp macro="">
      <xdr:nvCxnSpPr>
        <xdr:cNvPr id="54" name="直線コネクタ 53"/>
        <xdr:cNvCxnSpPr/>
      </xdr:nvCxnSpPr>
      <xdr:spPr bwMode="auto">
        <a:xfrm flipV="1">
          <a:off x="3606800" y="2974868"/>
          <a:ext cx="698500" cy="68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784</xdr:rowOff>
    </xdr:from>
    <xdr:ext cx="762000" cy="259045"/>
    <xdr:sp macro="" textlink="">
      <xdr:nvSpPr>
        <xdr:cNvPr id="56" name="テキスト ボックス 55"/>
        <xdr:cNvSpPr txBox="1"/>
      </xdr:nvSpPr>
      <xdr:spPr>
        <a:xfrm>
          <a:off x="3924300" y="26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80899</xdr:rowOff>
    </xdr:from>
    <xdr:to>
      <xdr:col>18</xdr:col>
      <xdr:colOff>177800</xdr:colOff>
      <xdr:row>17</xdr:row>
      <xdr:rowOff>140106</xdr:rowOff>
    </xdr:to>
    <xdr:cxnSp macro="">
      <xdr:nvCxnSpPr>
        <xdr:cNvPr id="57" name="直線コネクタ 56"/>
        <xdr:cNvCxnSpPr/>
      </xdr:nvCxnSpPr>
      <xdr:spPr bwMode="auto">
        <a:xfrm flipV="1">
          <a:off x="2908300" y="3043174"/>
          <a:ext cx="698500" cy="59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47830</xdr:rowOff>
    </xdr:from>
    <xdr:ext cx="762000" cy="259045"/>
    <xdr:sp macro="" textlink="">
      <xdr:nvSpPr>
        <xdr:cNvPr id="59" name="テキスト ボックス 58"/>
        <xdr:cNvSpPr txBox="1"/>
      </xdr:nvSpPr>
      <xdr:spPr>
        <a:xfrm>
          <a:off x="32258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67124</xdr:rowOff>
    </xdr:from>
    <xdr:ext cx="762000" cy="259045"/>
    <xdr:sp macro="" textlink="">
      <xdr:nvSpPr>
        <xdr:cNvPr id="61" name="テキスト ボックス 60"/>
        <xdr:cNvSpPr txBox="1"/>
      </xdr:nvSpPr>
      <xdr:spPr>
        <a:xfrm>
          <a:off x="2527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22418</xdr:rowOff>
    </xdr:from>
    <xdr:to>
      <xdr:col>29</xdr:col>
      <xdr:colOff>177800</xdr:colOff>
      <xdr:row>16</xdr:row>
      <xdr:rowOff>124018</xdr:rowOff>
    </xdr:to>
    <xdr:sp macro="" textlink="">
      <xdr:nvSpPr>
        <xdr:cNvPr id="67" name="楕円 66"/>
        <xdr:cNvSpPr/>
      </xdr:nvSpPr>
      <xdr:spPr bwMode="auto">
        <a:xfrm>
          <a:off x="5600700" y="2813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165945</xdr:rowOff>
    </xdr:from>
    <xdr:ext cx="762000" cy="259045"/>
    <xdr:sp macro="" textlink="">
      <xdr:nvSpPr>
        <xdr:cNvPr id="68" name="人口1人当たり決算額の推移該当値テキスト130"/>
        <xdr:cNvSpPr txBox="1"/>
      </xdr:nvSpPr>
      <xdr:spPr>
        <a:xfrm>
          <a:off x="5740400" y="278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100736</xdr:rowOff>
    </xdr:from>
    <xdr:to>
      <xdr:col>26</xdr:col>
      <xdr:colOff>101600</xdr:colOff>
      <xdr:row>17</xdr:row>
      <xdr:rowOff>30886</xdr:rowOff>
    </xdr:to>
    <xdr:sp macro="" textlink="">
      <xdr:nvSpPr>
        <xdr:cNvPr id="69" name="楕円 68"/>
        <xdr:cNvSpPr/>
      </xdr:nvSpPr>
      <xdr:spPr bwMode="auto">
        <a:xfrm>
          <a:off x="4953000" y="2891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15663</xdr:rowOff>
    </xdr:from>
    <xdr:ext cx="736600" cy="259045"/>
    <xdr:sp macro="" textlink="">
      <xdr:nvSpPr>
        <xdr:cNvPr id="70" name="テキスト ボックス 69"/>
        <xdr:cNvSpPr txBox="1"/>
      </xdr:nvSpPr>
      <xdr:spPr>
        <a:xfrm>
          <a:off x="4622800" y="297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133243</xdr:rowOff>
    </xdr:from>
    <xdr:to>
      <xdr:col>22</xdr:col>
      <xdr:colOff>165100</xdr:colOff>
      <xdr:row>17</xdr:row>
      <xdr:rowOff>63393</xdr:rowOff>
    </xdr:to>
    <xdr:sp macro="" textlink="">
      <xdr:nvSpPr>
        <xdr:cNvPr id="71" name="楕円 70"/>
        <xdr:cNvSpPr/>
      </xdr:nvSpPr>
      <xdr:spPr bwMode="auto">
        <a:xfrm>
          <a:off x="4254500" y="2924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48170</xdr:rowOff>
    </xdr:from>
    <xdr:ext cx="762000" cy="259045"/>
    <xdr:sp macro="" textlink="">
      <xdr:nvSpPr>
        <xdr:cNvPr id="72" name="テキスト ボックス 71"/>
        <xdr:cNvSpPr txBox="1"/>
      </xdr:nvSpPr>
      <xdr:spPr>
        <a:xfrm>
          <a:off x="3924300" y="3010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30099</xdr:rowOff>
    </xdr:from>
    <xdr:to>
      <xdr:col>19</xdr:col>
      <xdr:colOff>38100</xdr:colOff>
      <xdr:row>17</xdr:row>
      <xdr:rowOff>131699</xdr:rowOff>
    </xdr:to>
    <xdr:sp macro="" textlink="">
      <xdr:nvSpPr>
        <xdr:cNvPr id="73" name="楕円 72"/>
        <xdr:cNvSpPr/>
      </xdr:nvSpPr>
      <xdr:spPr bwMode="auto">
        <a:xfrm>
          <a:off x="3556000" y="2992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116476</xdr:rowOff>
    </xdr:from>
    <xdr:ext cx="762000" cy="259045"/>
    <xdr:sp macro="" textlink="">
      <xdr:nvSpPr>
        <xdr:cNvPr id="74" name="テキスト ボックス 73"/>
        <xdr:cNvSpPr txBox="1"/>
      </xdr:nvSpPr>
      <xdr:spPr>
        <a:xfrm>
          <a:off x="3225800" y="307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89306</xdr:rowOff>
    </xdr:from>
    <xdr:to>
      <xdr:col>15</xdr:col>
      <xdr:colOff>101600</xdr:colOff>
      <xdr:row>18</xdr:row>
      <xdr:rowOff>19456</xdr:rowOff>
    </xdr:to>
    <xdr:sp macro="" textlink="">
      <xdr:nvSpPr>
        <xdr:cNvPr id="75" name="楕円 74"/>
        <xdr:cNvSpPr/>
      </xdr:nvSpPr>
      <xdr:spPr bwMode="auto">
        <a:xfrm>
          <a:off x="2857500" y="3051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4233</xdr:rowOff>
    </xdr:from>
    <xdr:ext cx="762000" cy="259045"/>
    <xdr:sp macro="" textlink="">
      <xdr:nvSpPr>
        <xdr:cNvPr id="76" name="テキスト ボックス 75"/>
        <xdr:cNvSpPr txBox="1"/>
      </xdr:nvSpPr>
      <xdr:spPr>
        <a:xfrm>
          <a:off x="2527300" y="313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78156</xdr:rowOff>
    </xdr:from>
    <xdr:to>
      <xdr:col>29</xdr:col>
      <xdr:colOff>127000</xdr:colOff>
      <xdr:row>34</xdr:row>
      <xdr:rowOff>240767</xdr:rowOff>
    </xdr:to>
    <xdr:cxnSp macro="">
      <xdr:nvCxnSpPr>
        <xdr:cNvPr id="109" name="直線コネクタ 108"/>
        <xdr:cNvCxnSpPr/>
      </xdr:nvCxnSpPr>
      <xdr:spPr bwMode="auto">
        <a:xfrm flipV="1">
          <a:off x="5003800" y="6345606"/>
          <a:ext cx="647700" cy="162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94873</xdr:rowOff>
    </xdr:from>
    <xdr:ext cx="762000" cy="259045"/>
    <xdr:sp macro="" textlink="">
      <xdr:nvSpPr>
        <xdr:cNvPr id="110" name="人口1人当たり決算額の推移平均値テキスト445"/>
        <xdr:cNvSpPr txBox="1"/>
      </xdr:nvSpPr>
      <xdr:spPr>
        <a:xfrm>
          <a:off x="5740400" y="670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240767</xdr:rowOff>
    </xdr:from>
    <xdr:to>
      <xdr:col>26</xdr:col>
      <xdr:colOff>50800</xdr:colOff>
      <xdr:row>34</xdr:row>
      <xdr:rowOff>304432</xdr:rowOff>
    </xdr:to>
    <xdr:cxnSp macro="">
      <xdr:nvCxnSpPr>
        <xdr:cNvPr id="112" name="直線コネクタ 111"/>
        <xdr:cNvCxnSpPr/>
      </xdr:nvCxnSpPr>
      <xdr:spPr bwMode="auto">
        <a:xfrm flipV="1">
          <a:off x="4305300" y="6508217"/>
          <a:ext cx="698500" cy="63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macro="" textlink="">
      <xdr:nvSpPr>
        <xdr:cNvPr id="114" name="テキスト ボックス 113"/>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294259</xdr:rowOff>
    </xdr:from>
    <xdr:to>
      <xdr:col>22</xdr:col>
      <xdr:colOff>114300</xdr:colOff>
      <xdr:row>34</xdr:row>
      <xdr:rowOff>304432</xdr:rowOff>
    </xdr:to>
    <xdr:cxnSp macro="">
      <xdr:nvCxnSpPr>
        <xdr:cNvPr id="115" name="直線コネクタ 114"/>
        <xdr:cNvCxnSpPr/>
      </xdr:nvCxnSpPr>
      <xdr:spPr bwMode="auto">
        <a:xfrm>
          <a:off x="3606800" y="6561709"/>
          <a:ext cx="698500" cy="10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203840</xdr:rowOff>
    </xdr:from>
    <xdr:ext cx="762000" cy="259045"/>
    <xdr:sp macro="" textlink="">
      <xdr:nvSpPr>
        <xdr:cNvPr id="117" name="テキスト ボックス 116"/>
        <xdr:cNvSpPr txBox="1"/>
      </xdr:nvSpPr>
      <xdr:spPr>
        <a:xfrm>
          <a:off x="39243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294259</xdr:rowOff>
    </xdr:from>
    <xdr:to>
      <xdr:col>18</xdr:col>
      <xdr:colOff>177800</xdr:colOff>
      <xdr:row>34</xdr:row>
      <xdr:rowOff>336779</xdr:rowOff>
    </xdr:to>
    <xdr:cxnSp macro="">
      <xdr:nvCxnSpPr>
        <xdr:cNvPr id="118" name="直線コネクタ 117"/>
        <xdr:cNvCxnSpPr/>
      </xdr:nvCxnSpPr>
      <xdr:spPr bwMode="auto">
        <a:xfrm flipV="1">
          <a:off x="2908300" y="6561709"/>
          <a:ext cx="698500" cy="42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199382</xdr:rowOff>
    </xdr:from>
    <xdr:ext cx="762000" cy="259045"/>
    <xdr:sp macro="" textlink="">
      <xdr:nvSpPr>
        <xdr:cNvPr id="120" name="テキスト ボックス 119"/>
        <xdr:cNvSpPr txBox="1"/>
      </xdr:nvSpPr>
      <xdr:spPr>
        <a:xfrm>
          <a:off x="32258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194353</xdr:rowOff>
    </xdr:from>
    <xdr:ext cx="762000" cy="259045"/>
    <xdr:sp macro="" textlink="">
      <xdr:nvSpPr>
        <xdr:cNvPr id="122" name="テキスト ボックス 121"/>
        <xdr:cNvSpPr txBox="1"/>
      </xdr:nvSpPr>
      <xdr:spPr>
        <a:xfrm>
          <a:off x="25273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27356</xdr:rowOff>
    </xdr:from>
    <xdr:to>
      <xdr:col>29</xdr:col>
      <xdr:colOff>177800</xdr:colOff>
      <xdr:row>34</xdr:row>
      <xdr:rowOff>128956</xdr:rowOff>
    </xdr:to>
    <xdr:sp macro="" textlink="">
      <xdr:nvSpPr>
        <xdr:cNvPr id="128" name="楕円 127"/>
        <xdr:cNvSpPr/>
      </xdr:nvSpPr>
      <xdr:spPr bwMode="auto">
        <a:xfrm>
          <a:off x="5600700" y="6294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215333</xdr:rowOff>
    </xdr:from>
    <xdr:ext cx="762000" cy="259045"/>
    <xdr:sp macro="" textlink="">
      <xdr:nvSpPr>
        <xdr:cNvPr id="129" name="人口1人当たり決算額の推移該当値テキスト445"/>
        <xdr:cNvSpPr txBox="1"/>
      </xdr:nvSpPr>
      <xdr:spPr>
        <a:xfrm>
          <a:off x="5740400" y="613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189967</xdr:rowOff>
    </xdr:from>
    <xdr:to>
      <xdr:col>26</xdr:col>
      <xdr:colOff>101600</xdr:colOff>
      <xdr:row>34</xdr:row>
      <xdr:rowOff>291567</xdr:rowOff>
    </xdr:to>
    <xdr:sp macro="" textlink="">
      <xdr:nvSpPr>
        <xdr:cNvPr id="130" name="楕円 129"/>
        <xdr:cNvSpPr/>
      </xdr:nvSpPr>
      <xdr:spPr bwMode="auto">
        <a:xfrm>
          <a:off x="4953000" y="6457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301744</xdr:rowOff>
    </xdr:from>
    <xdr:ext cx="736600" cy="259045"/>
    <xdr:sp macro="" textlink="">
      <xdr:nvSpPr>
        <xdr:cNvPr id="131" name="テキスト ボックス 130"/>
        <xdr:cNvSpPr txBox="1"/>
      </xdr:nvSpPr>
      <xdr:spPr>
        <a:xfrm>
          <a:off x="4622800" y="6226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253632</xdr:rowOff>
    </xdr:from>
    <xdr:to>
      <xdr:col>22</xdr:col>
      <xdr:colOff>165100</xdr:colOff>
      <xdr:row>35</xdr:row>
      <xdr:rowOff>12332</xdr:rowOff>
    </xdr:to>
    <xdr:sp macro="" textlink="">
      <xdr:nvSpPr>
        <xdr:cNvPr id="132" name="楕円 131"/>
        <xdr:cNvSpPr/>
      </xdr:nvSpPr>
      <xdr:spPr bwMode="auto">
        <a:xfrm>
          <a:off x="4254500" y="6521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22509</xdr:rowOff>
    </xdr:from>
    <xdr:ext cx="762000" cy="259045"/>
    <xdr:sp macro="" textlink="">
      <xdr:nvSpPr>
        <xdr:cNvPr id="133" name="テキスト ボックス 132"/>
        <xdr:cNvSpPr txBox="1"/>
      </xdr:nvSpPr>
      <xdr:spPr>
        <a:xfrm>
          <a:off x="3924300" y="628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243459</xdr:rowOff>
    </xdr:from>
    <xdr:to>
      <xdr:col>19</xdr:col>
      <xdr:colOff>38100</xdr:colOff>
      <xdr:row>35</xdr:row>
      <xdr:rowOff>2159</xdr:rowOff>
    </xdr:to>
    <xdr:sp macro="" textlink="">
      <xdr:nvSpPr>
        <xdr:cNvPr id="134" name="楕円 133"/>
        <xdr:cNvSpPr/>
      </xdr:nvSpPr>
      <xdr:spPr bwMode="auto">
        <a:xfrm>
          <a:off x="3556000" y="6510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12336</xdr:rowOff>
    </xdr:from>
    <xdr:ext cx="762000" cy="259045"/>
    <xdr:sp macro="" textlink="">
      <xdr:nvSpPr>
        <xdr:cNvPr id="135" name="テキスト ボックス 134"/>
        <xdr:cNvSpPr txBox="1"/>
      </xdr:nvSpPr>
      <xdr:spPr>
        <a:xfrm>
          <a:off x="3225800" y="627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285979</xdr:rowOff>
    </xdr:from>
    <xdr:to>
      <xdr:col>15</xdr:col>
      <xdr:colOff>101600</xdr:colOff>
      <xdr:row>35</xdr:row>
      <xdr:rowOff>44679</xdr:rowOff>
    </xdr:to>
    <xdr:sp macro="" textlink="">
      <xdr:nvSpPr>
        <xdr:cNvPr id="136" name="楕円 135"/>
        <xdr:cNvSpPr/>
      </xdr:nvSpPr>
      <xdr:spPr bwMode="auto">
        <a:xfrm>
          <a:off x="2857500" y="6553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54856</xdr:rowOff>
    </xdr:from>
    <xdr:ext cx="762000" cy="259045"/>
    <xdr:sp macro="" textlink="">
      <xdr:nvSpPr>
        <xdr:cNvPr id="137" name="テキスト ボックス 136"/>
        <xdr:cNvSpPr txBox="1"/>
      </xdr:nvSpPr>
      <xdr:spPr>
        <a:xfrm>
          <a:off x="2527300" y="632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406,116
403,262
405.86
262,301,512
255,100,662
2,904,975
103,033,192
274,873,584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170398</xdr:rowOff>
    </xdr:from>
    <xdr:to>
      <xdr:col>24</xdr:col>
      <xdr:colOff>63500</xdr:colOff>
      <xdr:row>35</xdr:row>
      <xdr:rowOff>41533</xdr:rowOff>
    </xdr:to>
    <xdr:cxnSp macro="">
      <xdr:nvCxnSpPr>
        <xdr:cNvPr id="63" name="直線コネクタ 62"/>
        <xdr:cNvCxnSpPr/>
      </xdr:nvCxnSpPr>
      <xdr:spPr>
        <a:xfrm flipV="1">
          <a:off x="3797300" y="5999698"/>
          <a:ext cx="8382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41533</xdr:rowOff>
    </xdr:from>
    <xdr:to>
      <xdr:col>19</xdr:col>
      <xdr:colOff>177800</xdr:colOff>
      <xdr:row>35</xdr:row>
      <xdr:rowOff>86567</xdr:rowOff>
    </xdr:to>
    <xdr:cxnSp macro="">
      <xdr:nvCxnSpPr>
        <xdr:cNvPr id="66" name="直線コネクタ 65"/>
        <xdr:cNvCxnSpPr/>
      </xdr:nvCxnSpPr>
      <xdr:spPr>
        <a:xfrm flipV="1">
          <a:off x="2908300" y="6042283"/>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macro="" textlink="">
      <xdr:nvSpPr>
        <xdr:cNvPr id="68" name="テキスト ボックス 67"/>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35165</xdr:rowOff>
    </xdr:from>
    <xdr:to>
      <xdr:col>15</xdr:col>
      <xdr:colOff>50800</xdr:colOff>
      <xdr:row>35</xdr:row>
      <xdr:rowOff>86567</xdr:rowOff>
    </xdr:to>
    <xdr:cxnSp macro="">
      <xdr:nvCxnSpPr>
        <xdr:cNvPr id="69" name="直線コネクタ 68"/>
        <xdr:cNvCxnSpPr/>
      </xdr:nvCxnSpPr>
      <xdr:spPr>
        <a:xfrm>
          <a:off x="2019300" y="6035915"/>
          <a:ext cx="889000" cy="5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64943</xdr:rowOff>
    </xdr:from>
    <xdr:ext cx="534377" cy="259045"/>
    <xdr:sp macro="" textlink="">
      <xdr:nvSpPr>
        <xdr:cNvPr id="71" name="テキスト ボックス 70"/>
        <xdr:cNvSpPr txBox="1"/>
      </xdr:nvSpPr>
      <xdr:spPr>
        <a:xfrm>
          <a:off x="2641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35165</xdr:rowOff>
    </xdr:from>
    <xdr:to>
      <xdr:col>10</xdr:col>
      <xdr:colOff>114300</xdr:colOff>
      <xdr:row>35</xdr:row>
      <xdr:rowOff>67821</xdr:rowOff>
    </xdr:to>
    <xdr:cxnSp macro="">
      <xdr:nvCxnSpPr>
        <xdr:cNvPr id="72" name="直線コネクタ 71"/>
        <xdr:cNvCxnSpPr/>
      </xdr:nvCxnSpPr>
      <xdr:spPr>
        <a:xfrm flipV="1">
          <a:off x="1130300" y="6035915"/>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69842</xdr:rowOff>
    </xdr:from>
    <xdr:ext cx="534377" cy="259045"/>
    <xdr:sp macro="" textlink="">
      <xdr:nvSpPr>
        <xdr:cNvPr id="74" name="テキスト ボックス 73"/>
        <xdr:cNvSpPr txBox="1"/>
      </xdr:nvSpPr>
      <xdr:spPr>
        <a:xfrm>
          <a:off x="1752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73858</xdr:rowOff>
    </xdr:from>
    <xdr:ext cx="534377" cy="259045"/>
    <xdr:sp macro="" textlink="">
      <xdr:nvSpPr>
        <xdr:cNvPr id="76" name="テキスト ボックス 75"/>
        <xdr:cNvSpPr txBox="1"/>
      </xdr:nvSpPr>
      <xdr:spPr>
        <a:xfrm>
          <a:off x="863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119598</xdr:rowOff>
    </xdr:from>
    <xdr:to>
      <xdr:col>24</xdr:col>
      <xdr:colOff>114300</xdr:colOff>
      <xdr:row>35</xdr:row>
      <xdr:rowOff>49748</xdr:rowOff>
    </xdr:to>
    <xdr:sp macro="" textlink="">
      <xdr:nvSpPr>
        <xdr:cNvPr id="82" name="楕円 81"/>
        <xdr:cNvSpPr/>
      </xdr:nvSpPr>
      <xdr:spPr>
        <a:xfrm>
          <a:off x="4584700" y="594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142475</xdr:rowOff>
    </xdr:from>
    <xdr:ext cx="534377" cy="259045"/>
    <xdr:sp macro="" textlink="">
      <xdr:nvSpPr>
        <xdr:cNvPr id="83" name="人件費該当値テキスト"/>
        <xdr:cNvSpPr txBox="1"/>
      </xdr:nvSpPr>
      <xdr:spPr>
        <a:xfrm>
          <a:off x="4686300" y="580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162183</xdr:rowOff>
    </xdr:from>
    <xdr:to>
      <xdr:col>20</xdr:col>
      <xdr:colOff>38100</xdr:colOff>
      <xdr:row>35</xdr:row>
      <xdr:rowOff>92333</xdr:rowOff>
    </xdr:to>
    <xdr:sp macro="" textlink="">
      <xdr:nvSpPr>
        <xdr:cNvPr id="84" name="楕円 83"/>
        <xdr:cNvSpPr/>
      </xdr:nvSpPr>
      <xdr:spPr>
        <a:xfrm>
          <a:off x="3746500" y="599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108860</xdr:rowOff>
    </xdr:from>
    <xdr:ext cx="534377" cy="259045"/>
    <xdr:sp macro="" textlink="">
      <xdr:nvSpPr>
        <xdr:cNvPr id="85" name="テキスト ボックス 84"/>
        <xdr:cNvSpPr txBox="1"/>
      </xdr:nvSpPr>
      <xdr:spPr>
        <a:xfrm>
          <a:off x="3530111" y="576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35767</xdr:rowOff>
    </xdr:from>
    <xdr:to>
      <xdr:col>15</xdr:col>
      <xdr:colOff>101600</xdr:colOff>
      <xdr:row>35</xdr:row>
      <xdr:rowOff>137367</xdr:rowOff>
    </xdr:to>
    <xdr:sp macro="" textlink="">
      <xdr:nvSpPr>
        <xdr:cNvPr id="86" name="楕円 85"/>
        <xdr:cNvSpPr/>
      </xdr:nvSpPr>
      <xdr:spPr>
        <a:xfrm>
          <a:off x="2857500" y="603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153894</xdr:rowOff>
    </xdr:from>
    <xdr:ext cx="534377" cy="259045"/>
    <xdr:sp macro="" textlink="">
      <xdr:nvSpPr>
        <xdr:cNvPr id="87" name="テキスト ボックス 86"/>
        <xdr:cNvSpPr txBox="1"/>
      </xdr:nvSpPr>
      <xdr:spPr>
        <a:xfrm>
          <a:off x="2641111" y="581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155815</xdr:rowOff>
    </xdr:from>
    <xdr:to>
      <xdr:col>10</xdr:col>
      <xdr:colOff>165100</xdr:colOff>
      <xdr:row>35</xdr:row>
      <xdr:rowOff>85965</xdr:rowOff>
    </xdr:to>
    <xdr:sp macro="" textlink="">
      <xdr:nvSpPr>
        <xdr:cNvPr id="88" name="楕円 87"/>
        <xdr:cNvSpPr/>
      </xdr:nvSpPr>
      <xdr:spPr>
        <a:xfrm>
          <a:off x="1968500" y="598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102492</xdr:rowOff>
    </xdr:from>
    <xdr:ext cx="534377" cy="259045"/>
    <xdr:sp macro="" textlink="">
      <xdr:nvSpPr>
        <xdr:cNvPr id="89" name="テキスト ボックス 88"/>
        <xdr:cNvSpPr txBox="1"/>
      </xdr:nvSpPr>
      <xdr:spPr>
        <a:xfrm>
          <a:off x="1752111" y="576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xdr:rowOff>
    </xdr:from>
    <xdr:to>
      <xdr:col>6</xdr:col>
      <xdr:colOff>38100</xdr:colOff>
      <xdr:row>35</xdr:row>
      <xdr:rowOff>118621</xdr:rowOff>
    </xdr:to>
    <xdr:sp macro="" textlink="">
      <xdr:nvSpPr>
        <xdr:cNvPr id="90" name="楕円 89"/>
        <xdr:cNvSpPr/>
      </xdr:nvSpPr>
      <xdr:spPr>
        <a:xfrm>
          <a:off x="1079500" y="601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135148</xdr:rowOff>
    </xdr:from>
    <xdr:ext cx="534377" cy="259045"/>
    <xdr:sp macro="" textlink="">
      <xdr:nvSpPr>
        <xdr:cNvPr id="91" name="テキスト ボックス 90"/>
        <xdr:cNvSpPr txBox="1"/>
      </xdr:nvSpPr>
      <xdr:spPr>
        <a:xfrm>
          <a:off x="863111" y="579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40325</xdr:rowOff>
    </xdr:from>
    <xdr:to>
      <xdr:col>24</xdr:col>
      <xdr:colOff>63500</xdr:colOff>
      <xdr:row>56</xdr:row>
      <xdr:rowOff>98062</xdr:rowOff>
    </xdr:to>
    <xdr:cxnSp macro="">
      <xdr:nvCxnSpPr>
        <xdr:cNvPr id="123" name="直線コネクタ 122"/>
        <xdr:cNvCxnSpPr/>
      </xdr:nvCxnSpPr>
      <xdr:spPr>
        <a:xfrm flipV="1">
          <a:off x="3797300" y="9470075"/>
          <a:ext cx="838200" cy="22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98062</xdr:rowOff>
    </xdr:from>
    <xdr:to>
      <xdr:col>19</xdr:col>
      <xdr:colOff>177800</xdr:colOff>
      <xdr:row>57</xdr:row>
      <xdr:rowOff>131960</xdr:rowOff>
    </xdr:to>
    <xdr:cxnSp macro="">
      <xdr:nvCxnSpPr>
        <xdr:cNvPr id="126" name="直線コネクタ 125"/>
        <xdr:cNvCxnSpPr/>
      </xdr:nvCxnSpPr>
      <xdr:spPr>
        <a:xfrm flipV="1">
          <a:off x="2908300" y="9699262"/>
          <a:ext cx="889000" cy="20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2666</xdr:rowOff>
    </xdr:from>
    <xdr:ext cx="534377" cy="259045"/>
    <xdr:sp macro="" textlink="">
      <xdr:nvSpPr>
        <xdr:cNvPr id="128" name="テキスト ボックス 127"/>
        <xdr:cNvSpPr txBox="1"/>
      </xdr:nvSpPr>
      <xdr:spPr>
        <a:xfrm>
          <a:off x="3530111" y="9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131960</xdr:rowOff>
    </xdr:from>
    <xdr:to>
      <xdr:col>15</xdr:col>
      <xdr:colOff>50800</xdr:colOff>
      <xdr:row>58</xdr:row>
      <xdr:rowOff>107272</xdr:rowOff>
    </xdr:to>
    <xdr:cxnSp macro="">
      <xdr:nvCxnSpPr>
        <xdr:cNvPr id="129" name="直線コネクタ 128"/>
        <xdr:cNvCxnSpPr/>
      </xdr:nvCxnSpPr>
      <xdr:spPr>
        <a:xfrm flipV="1">
          <a:off x="2019300" y="9904610"/>
          <a:ext cx="889000" cy="14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129826</xdr:rowOff>
    </xdr:from>
    <xdr:ext cx="534377" cy="259045"/>
    <xdr:sp macro="" textlink="">
      <xdr:nvSpPr>
        <xdr:cNvPr id="131" name="テキスト ボックス 130"/>
        <xdr:cNvSpPr txBox="1"/>
      </xdr:nvSpPr>
      <xdr:spPr>
        <a:xfrm>
          <a:off x="2641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105377</xdr:rowOff>
    </xdr:from>
    <xdr:to>
      <xdr:col>10</xdr:col>
      <xdr:colOff>114300</xdr:colOff>
      <xdr:row>58</xdr:row>
      <xdr:rowOff>107272</xdr:rowOff>
    </xdr:to>
    <xdr:cxnSp macro="">
      <xdr:nvCxnSpPr>
        <xdr:cNvPr id="132" name="直線コネクタ 131"/>
        <xdr:cNvCxnSpPr/>
      </xdr:nvCxnSpPr>
      <xdr:spPr>
        <a:xfrm>
          <a:off x="1130300" y="10049477"/>
          <a:ext cx="8890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28948</xdr:rowOff>
    </xdr:from>
    <xdr:ext cx="534377" cy="259045"/>
    <xdr:sp macro="" textlink="">
      <xdr:nvSpPr>
        <xdr:cNvPr id="134" name="テキスト ボックス 133"/>
        <xdr:cNvSpPr txBox="1"/>
      </xdr:nvSpPr>
      <xdr:spPr>
        <a:xfrm>
          <a:off x="1752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103994</xdr:rowOff>
    </xdr:from>
    <xdr:ext cx="534377" cy="259045"/>
    <xdr:sp macro="" textlink="">
      <xdr:nvSpPr>
        <xdr:cNvPr id="136" name="テキスト ボックス 135"/>
        <xdr:cNvSpPr txBox="1"/>
      </xdr:nvSpPr>
      <xdr:spPr>
        <a:xfrm>
          <a:off x="863111" y="970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160975</xdr:rowOff>
    </xdr:from>
    <xdr:to>
      <xdr:col>24</xdr:col>
      <xdr:colOff>114300</xdr:colOff>
      <xdr:row>55</xdr:row>
      <xdr:rowOff>91125</xdr:rowOff>
    </xdr:to>
    <xdr:sp macro="" textlink="">
      <xdr:nvSpPr>
        <xdr:cNvPr id="142" name="楕円 141"/>
        <xdr:cNvSpPr/>
      </xdr:nvSpPr>
      <xdr:spPr>
        <a:xfrm>
          <a:off x="4584700" y="941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12402</xdr:rowOff>
    </xdr:from>
    <xdr:ext cx="534377" cy="259045"/>
    <xdr:sp macro="" textlink="">
      <xdr:nvSpPr>
        <xdr:cNvPr id="143" name="物件費該当値テキスト"/>
        <xdr:cNvSpPr txBox="1"/>
      </xdr:nvSpPr>
      <xdr:spPr>
        <a:xfrm>
          <a:off x="4686300" y="927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47262</xdr:rowOff>
    </xdr:from>
    <xdr:to>
      <xdr:col>20</xdr:col>
      <xdr:colOff>38100</xdr:colOff>
      <xdr:row>56</xdr:row>
      <xdr:rowOff>148862</xdr:rowOff>
    </xdr:to>
    <xdr:sp macro="" textlink="">
      <xdr:nvSpPr>
        <xdr:cNvPr id="144" name="楕円 143"/>
        <xdr:cNvSpPr/>
      </xdr:nvSpPr>
      <xdr:spPr>
        <a:xfrm>
          <a:off x="3746500" y="96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165389</xdr:rowOff>
    </xdr:from>
    <xdr:ext cx="534377" cy="259045"/>
    <xdr:sp macro="" textlink="">
      <xdr:nvSpPr>
        <xdr:cNvPr id="145" name="テキスト ボックス 144"/>
        <xdr:cNvSpPr txBox="1"/>
      </xdr:nvSpPr>
      <xdr:spPr>
        <a:xfrm>
          <a:off x="3530111" y="942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81160</xdr:rowOff>
    </xdr:from>
    <xdr:to>
      <xdr:col>15</xdr:col>
      <xdr:colOff>101600</xdr:colOff>
      <xdr:row>58</xdr:row>
      <xdr:rowOff>11310</xdr:rowOff>
    </xdr:to>
    <xdr:sp macro="" textlink="">
      <xdr:nvSpPr>
        <xdr:cNvPr id="146" name="楕円 145"/>
        <xdr:cNvSpPr/>
      </xdr:nvSpPr>
      <xdr:spPr>
        <a:xfrm>
          <a:off x="2857500" y="98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2437</xdr:rowOff>
    </xdr:from>
    <xdr:ext cx="534377" cy="259045"/>
    <xdr:sp macro="" textlink="">
      <xdr:nvSpPr>
        <xdr:cNvPr id="147" name="テキスト ボックス 146"/>
        <xdr:cNvSpPr txBox="1"/>
      </xdr:nvSpPr>
      <xdr:spPr>
        <a:xfrm>
          <a:off x="2641111" y="994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56472</xdr:rowOff>
    </xdr:from>
    <xdr:to>
      <xdr:col>10</xdr:col>
      <xdr:colOff>165100</xdr:colOff>
      <xdr:row>58</xdr:row>
      <xdr:rowOff>158072</xdr:rowOff>
    </xdr:to>
    <xdr:sp macro="" textlink="">
      <xdr:nvSpPr>
        <xdr:cNvPr id="148" name="楕円 147"/>
        <xdr:cNvSpPr/>
      </xdr:nvSpPr>
      <xdr:spPr>
        <a:xfrm>
          <a:off x="1968500" y="1000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149199</xdr:rowOff>
    </xdr:from>
    <xdr:ext cx="534377" cy="259045"/>
    <xdr:sp macro="" textlink="">
      <xdr:nvSpPr>
        <xdr:cNvPr id="149" name="テキスト ボックス 148"/>
        <xdr:cNvSpPr txBox="1"/>
      </xdr:nvSpPr>
      <xdr:spPr>
        <a:xfrm>
          <a:off x="1752111" y="100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54577</xdr:rowOff>
    </xdr:from>
    <xdr:to>
      <xdr:col>6</xdr:col>
      <xdr:colOff>38100</xdr:colOff>
      <xdr:row>58</xdr:row>
      <xdr:rowOff>156177</xdr:rowOff>
    </xdr:to>
    <xdr:sp macro="" textlink="">
      <xdr:nvSpPr>
        <xdr:cNvPr id="150" name="楕円 149"/>
        <xdr:cNvSpPr/>
      </xdr:nvSpPr>
      <xdr:spPr>
        <a:xfrm>
          <a:off x="1079500" y="99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147304</xdr:rowOff>
    </xdr:from>
    <xdr:ext cx="534377" cy="259045"/>
    <xdr:sp macro="" textlink="">
      <xdr:nvSpPr>
        <xdr:cNvPr id="151" name="テキスト ボックス 150"/>
        <xdr:cNvSpPr txBox="1"/>
      </xdr:nvSpPr>
      <xdr:spPr>
        <a:xfrm>
          <a:off x="863111" y="1009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114554</xdr:rowOff>
    </xdr:from>
    <xdr:to>
      <xdr:col>24</xdr:col>
      <xdr:colOff>63500</xdr:colOff>
      <xdr:row>77</xdr:row>
      <xdr:rowOff>127812</xdr:rowOff>
    </xdr:to>
    <xdr:cxnSp macro="">
      <xdr:nvCxnSpPr>
        <xdr:cNvPr id="178" name="直線コネクタ 177"/>
        <xdr:cNvCxnSpPr/>
      </xdr:nvCxnSpPr>
      <xdr:spPr>
        <a:xfrm flipV="1">
          <a:off x="3797300" y="13316204"/>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9" name="維持補修費平均値テキスト"/>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127812</xdr:rowOff>
    </xdr:from>
    <xdr:to>
      <xdr:col>19</xdr:col>
      <xdr:colOff>177800</xdr:colOff>
      <xdr:row>77</xdr:row>
      <xdr:rowOff>134990</xdr:rowOff>
    </xdr:to>
    <xdr:cxnSp macro="">
      <xdr:nvCxnSpPr>
        <xdr:cNvPr id="181" name="直線コネクタ 180"/>
        <xdr:cNvCxnSpPr/>
      </xdr:nvCxnSpPr>
      <xdr:spPr>
        <a:xfrm flipV="1">
          <a:off x="2908300" y="13329462"/>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83" name="テキスト ボックス 182"/>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134990</xdr:rowOff>
    </xdr:from>
    <xdr:to>
      <xdr:col>15</xdr:col>
      <xdr:colOff>50800</xdr:colOff>
      <xdr:row>77</xdr:row>
      <xdr:rowOff>143312</xdr:rowOff>
    </xdr:to>
    <xdr:cxnSp macro="">
      <xdr:nvCxnSpPr>
        <xdr:cNvPr id="184" name="直線コネクタ 183"/>
        <xdr:cNvCxnSpPr/>
      </xdr:nvCxnSpPr>
      <xdr:spPr>
        <a:xfrm flipV="1">
          <a:off x="2019300" y="13336640"/>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6" name="テキスト ボックス 185"/>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143312</xdr:rowOff>
    </xdr:from>
    <xdr:to>
      <xdr:col>10</xdr:col>
      <xdr:colOff>114300</xdr:colOff>
      <xdr:row>77</xdr:row>
      <xdr:rowOff>146146</xdr:rowOff>
    </xdr:to>
    <xdr:cxnSp macro="">
      <xdr:nvCxnSpPr>
        <xdr:cNvPr id="187" name="直線コネクタ 186"/>
        <xdr:cNvCxnSpPr/>
      </xdr:nvCxnSpPr>
      <xdr:spPr>
        <a:xfrm flipV="1">
          <a:off x="1130300" y="13344962"/>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10019</xdr:rowOff>
    </xdr:from>
    <xdr:ext cx="469744" cy="259045"/>
    <xdr:sp macro="" textlink="">
      <xdr:nvSpPr>
        <xdr:cNvPr id="189" name="テキスト ボックス 188"/>
        <xdr:cNvSpPr txBox="1"/>
      </xdr:nvSpPr>
      <xdr:spPr>
        <a:xfrm>
          <a:off x="1784428" y="1304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13814</xdr:rowOff>
    </xdr:from>
    <xdr:ext cx="469744" cy="259045"/>
    <xdr:sp macro="" textlink="">
      <xdr:nvSpPr>
        <xdr:cNvPr id="191" name="テキスト ボックス 190"/>
        <xdr:cNvSpPr txBox="1"/>
      </xdr:nvSpPr>
      <xdr:spPr>
        <a:xfrm>
          <a:off x="895428" y="130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97" name="楕円 196"/>
        <xdr:cNvSpPr/>
      </xdr:nvSpPr>
      <xdr:spPr>
        <a:xfrm>
          <a:off x="4584700" y="1326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42181</xdr:rowOff>
    </xdr:from>
    <xdr:ext cx="469744" cy="259045"/>
    <xdr:sp macro="" textlink="">
      <xdr:nvSpPr>
        <xdr:cNvPr id="198" name="維持補修費該当値テキスト"/>
        <xdr:cNvSpPr txBox="1"/>
      </xdr:nvSpPr>
      <xdr:spPr>
        <a:xfrm>
          <a:off x="4686300" y="1324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77012</xdr:rowOff>
    </xdr:from>
    <xdr:to>
      <xdr:col>20</xdr:col>
      <xdr:colOff>38100</xdr:colOff>
      <xdr:row>78</xdr:row>
      <xdr:rowOff>7162</xdr:rowOff>
    </xdr:to>
    <xdr:sp macro="" textlink="">
      <xdr:nvSpPr>
        <xdr:cNvPr id="199" name="楕円 198"/>
        <xdr:cNvSpPr/>
      </xdr:nvSpPr>
      <xdr:spPr>
        <a:xfrm>
          <a:off x="3746500" y="1327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169739</xdr:rowOff>
    </xdr:from>
    <xdr:ext cx="469744" cy="259045"/>
    <xdr:sp macro="" textlink="">
      <xdr:nvSpPr>
        <xdr:cNvPr id="200" name="テキスト ボックス 199"/>
        <xdr:cNvSpPr txBox="1"/>
      </xdr:nvSpPr>
      <xdr:spPr>
        <a:xfrm>
          <a:off x="3562428" y="1337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84190</xdr:rowOff>
    </xdr:from>
    <xdr:to>
      <xdr:col>15</xdr:col>
      <xdr:colOff>101600</xdr:colOff>
      <xdr:row>78</xdr:row>
      <xdr:rowOff>14340</xdr:rowOff>
    </xdr:to>
    <xdr:sp macro="" textlink="">
      <xdr:nvSpPr>
        <xdr:cNvPr id="201" name="楕円 200"/>
        <xdr:cNvSpPr/>
      </xdr:nvSpPr>
      <xdr:spPr>
        <a:xfrm>
          <a:off x="2857500" y="132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5467</xdr:rowOff>
    </xdr:from>
    <xdr:ext cx="469744" cy="259045"/>
    <xdr:sp macro="" textlink="">
      <xdr:nvSpPr>
        <xdr:cNvPr id="202" name="テキスト ボックス 201"/>
        <xdr:cNvSpPr txBox="1"/>
      </xdr:nvSpPr>
      <xdr:spPr>
        <a:xfrm>
          <a:off x="2673428" y="133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92512</xdr:rowOff>
    </xdr:from>
    <xdr:to>
      <xdr:col>10</xdr:col>
      <xdr:colOff>165100</xdr:colOff>
      <xdr:row>78</xdr:row>
      <xdr:rowOff>22662</xdr:rowOff>
    </xdr:to>
    <xdr:sp macro="" textlink="">
      <xdr:nvSpPr>
        <xdr:cNvPr id="203" name="楕円 202"/>
        <xdr:cNvSpPr/>
      </xdr:nvSpPr>
      <xdr:spPr>
        <a:xfrm>
          <a:off x="1968500" y="1329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13789</xdr:rowOff>
    </xdr:from>
    <xdr:ext cx="469744" cy="259045"/>
    <xdr:sp macro="" textlink="">
      <xdr:nvSpPr>
        <xdr:cNvPr id="204" name="テキスト ボックス 203"/>
        <xdr:cNvSpPr txBox="1"/>
      </xdr:nvSpPr>
      <xdr:spPr>
        <a:xfrm>
          <a:off x="1784428" y="1338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95346</xdr:rowOff>
    </xdr:from>
    <xdr:to>
      <xdr:col>6</xdr:col>
      <xdr:colOff>38100</xdr:colOff>
      <xdr:row>78</xdr:row>
      <xdr:rowOff>25496</xdr:rowOff>
    </xdr:to>
    <xdr:sp macro="" textlink="">
      <xdr:nvSpPr>
        <xdr:cNvPr id="205" name="楕円 204"/>
        <xdr:cNvSpPr/>
      </xdr:nvSpPr>
      <xdr:spPr>
        <a:xfrm>
          <a:off x="1079500" y="132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16623</xdr:rowOff>
    </xdr:from>
    <xdr:ext cx="469744" cy="259045"/>
    <xdr:sp macro="" textlink="">
      <xdr:nvSpPr>
        <xdr:cNvPr id="206" name="テキスト ボックス 205"/>
        <xdr:cNvSpPr txBox="1"/>
      </xdr:nvSpPr>
      <xdr:spPr>
        <a:xfrm>
          <a:off x="895428" y="1338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36437</xdr:rowOff>
    </xdr:from>
    <xdr:to>
      <xdr:col>24</xdr:col>
      <xdr:colOff>63500</xdr:colOff>
      <xdr:row>92</xdr:row>
      <xdr:rowOff>76161</xdr:rowOff>
    </xdr:to>
    <xdr:cxnSp macro="">
      <xdr:nvCxnSpPr>
        <xdr:cNvPr id="236" name="直線コネクタ 235"/>
        <xdr:cNvCxnSpPr/>
      </xdr:nvCxnSpPr>
      <xdr:spPr>
        <a:xfrm flipV="1">
          <a:off x="3797300" y="15466937"/>
          <a:ext cx="838200" cy="38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152277</xdr:rowOff>
    </xdr:from>
    <xdr:ext cx="599010" cy="259045"/>
    <xdr:sp macro="" textlink="">
      <xdr:nvSpPr>
        <xdr:cNvPr id="237" name="扶助費平均値テキスト"/>
        <xdr:cNvSpPr txBox="1"/>
      </xdr:nvSpPr>
      <xdr:spPr>
        <a:xfrm>
          <a:off x="4686300" y="1626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76161</xdr:rowOff>
    </xdr:from>
    <xdr:to>
      <xdr:col>19</xdr:col>
      <xdr:colOff>177800</xdr:colOff>
      <xdr:row>92</xdr:row>
      <xdr:rowOff>89255</xdr:rowOff>
    </xdr:to>
    <xdr:cxnSp macro="">
      <xdr:nvCxnSpPr>
        <xdr:cNvPr id="239" name="直線コネクタ 238"/>
        <xdr:cNvCxnSpPr/>
      </xdr:nvCxnSpPr>
      <xdr:spPr>
        <a:xfrm flipV="1">
          <a:off x="2908300" y="15849561"/>
          <a:ext cx="8890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73398</xdr:rowOff>
    </xdr:from>
    <xdr:ext cx="599010" cy="259045"/>
    <xdr:sp macro="" textlink="">
      <xdr:nvSpPr>
        <xdr:cNvPr id="241" name="テキスト ボックス 240"/>
        <xdr:cNvSpPr txBox="1"/>
      </xdr:nvSpPr>
      <xdr:spPr>
        <a:xfrm>
          <a:off x="3497795" y="1670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89255</xdr:rowOff>
    </xdr:from>
    <xdr:to>
      <xdr:col>15</xdr:col>
      <xdr:colOff>50800</xdr:colOff>
      <xdr:row>92</xdr:row>
      <xdr:rowOff>161328</xdr:rowOff>
    </xdr:to>
    <xdr:cxnSp macro="">
      <xdr:nvCxnSpPr>
        <xdr:cNvPr id="242" name="直線コネクタ 241"/>
        <xdr:cNvCxnSpPr/>
      </xdr:nvCxnSpPr>
      <xdr:spPr>
        <a:xfrm flipV="1">
          <a:off x="2019300" y="15862655"/>
          <a:ext cx="889000" cy="7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127016</xdr:rowOff>
    </xdr:from>
    <xdr:ext cx="599010" cy="259045"/>
    <xdr:sp macro="" textlink="">
      <xdr:nvSpPr>
        <xdr:cNvPr id="244" name="テキスト ボックス 243"/>
        <xdr:cNvSpPr txBox="1"/>
      </xdr:nvSpPr>
      <xdr:spPr>
        <a:xfrm>
          <a:off x="2608795" y="1675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147993</xdr:rowOff>
    </xdr:from>
    <xdr:to>
      <xdr:col>10</xdr:col>
      <xdr:colOff>114300</xdr:colOff>
      <xdr:row>92</xdr:row>
      <xdr:rowOff>161328</xdr:rowOff>
    </xdr:to>
    <xdr:cxnSp macro="">
      <xdr:nvCxnSpPr>
        <xdr:cNvPr id="245" name="直線コネクタ 244"/>
        <xdr:cNvCxnSpPr/>
      </xdr:nvCxnSpPr>
      <xdr:spPr>
        <a:xfrm>
          <a:off x="1130300" y="1592139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18572</xdr:rowOff>
    </xdr:from>
    <xdr:ext cx="599010" cy="259045"/>
    <xdr:sp macro="" textlink="">
      <xdr:nvSpPr>
        <xdr:cNvPr id="247" name="テキスト ボックス 246"/>
        <xdr:cNvSpPr txBox="1"/>
      </xdr:nvSpPr>
      <xdr:spPr>
        <a:xfrm>
          <a:off x="1719795" y="1682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8" name="フローチャート: 判断 247"/>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9962</xdr:rowOff>
    </xdr:from>
    <xdr:ext cx="599010" cy="259045"/>
    <xdr:sp macro="" textlink="">
      <xdr:nvSpPr>
        <xdr:cNvPr id="249" name="テキスト ボックス 248"/>
        <xdr:cNvSpPr txBox="1"/>
      </xdr:nvSpPr>
      <xdr:spPr>
        <a:xfrm>
          <a:off x="830795" y="1681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157087</xdr:rowOff>
    </xdr:from>
    <xdr:to>
      <xdr:col>24</xdr:col>
      <xdr:colOff>114300</xdr:colOff>
      <xdr:row>90</xdr:row>
      <xdr:rowOff>87237</xdr:rowOff>
    </xdr:to>
    <xdr:sp macro="" textlink="">
      <xdr:nvSpPr>
        <xdr:cNvPr id="255" name="楕円 254"/>
        <xdr:cNvSpPr/>
      </xdr:nvSpPr>
      <xdr:spPr>
        <a:xfrm>
          <a:off x="4584700" y="1541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93655</xdr:rowOff>
    </xdr:from>
    <xdr:ext cx="599010" cy="259045"/>
    <xdr:sp macro="" textlink="">
      <xdr:nvSpPr>
        <xdr:cNvPr id="256" name="扶助費該当値テキスト"/>
        <xdr:cNvSpPr txBox="1"/>
      </xdr:nvSpPr>
      <xdr:spPr>
        <a:xfrm>
          <a:off x="4686300" y="1535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25361</xdr:rowOff>
    </xdr:from>
    <xdr:to>
      <xdr:col>20</xdr:col>
      <xdr:colOff>38100</xdr:colOff>
      <xdr:row>92</xdr:row>
      <xdr:rowOff>126961</xdr:rowOff>
    </xdr:to>
    <xdr:sp macro="" textlink="">
      <xdr:nvSpPr>
        <xdr:cNvPr id="257" name="楕円 256"/>
        <xdr:cNvSpPr/>
      </xdr:nvSpPr>
      <xdr:spPr>
        <a:xfrm>
          <a:off x="3746500" y="1579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143488</xdr:rowOff>
    </xdr:from>
    <xdr:ext cx="599010" cy="259045"/>
    <xdr:sp macro="" textlink="">
      <xdr:nvSpPr>
        <xdr:cNvPr id="258" name="テキスト ボックス 257"/>
        <xdr:cNvSpPr txBox="1"/>
      </xdr:nvSpPr>
      <xdr:spPr>
        <a:xfrm>
          <a:off x="3497795" y="1557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38455</xdr:rowOff>
    </xdr:from>
    <xdr:to>
      <xdr:col>15</xdr:col>
      <xdr:colOff>101600</xdr:colOff>
      <xdr:row>92</xdr:row>
      <xdr:rowOff>140055</xdr:rowOff>
    </xdr:to>
    <xdr:sp macro="" textlink="">
      <xdr:nvSpPr>
        <xdr:cNvPr id="259" name="楕円 258"/>
        <xdr:cNvSpPr/>
      </xdr:nvSpPr>
      <xdr:spPr>
        <a:xfrm>
          <a:off x="2857500" y="1581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156582</xdr:rowOff>
    </xdr:from>
    <xdr:ext cx="599010" cy="259045"/>
    <xdr:sp macro="" textlink="">
      <xdr:nvSpPr>
        <xdr:cNvPr id="260" name="テキスト ボックス 259"/>
        <xdr:cNvSpPr txBox="1"/>
      </xdr:nvSpPr>
      <xdr:spPr>
        <a:xfrm>
          <a:off x="2608795" y="1558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110528</xdr:rowOff>
    </xdr:from>
    <xdr:to>
      <xdr:col>10</xdr:col>
      <xdr:colOff>165100</xdr:colOff>
      <xdr:row>93</xdr:row>
      <xdr:rowOff>40678</xdr:rowOff>
    </xdr:to>
    <xdr:sp macro="" textlink="">
      <xdr:nvSpPr>
        <xdr:cNvPr id="261" name="楕円 260"/>
        <xdr:cNvSpPr/>
      </xdr:nvSpPr>
      <xdr:spPr>
        <a:xfrm>
          <a:off x="1968500" y="1588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57205</xdr:rowOff>
    </xdr:from>
    <xdr:ext cx="599010" cy="259045"/>
    <xdr:sp macro="" textlink="">
      <xdr:nvSpPr>
        <xdr:cNvPr id="262" name="テキスト ボックス 261"/>
        <xdr:cNvSpPr txBox="1"/>
      </xdr:nvSpPr>
      <xdr:spPr>
        <a:xfrm>
          <a:off x="1719795" y="1565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97193</xdr:rowOff>
    </xdr:from>
    <xdr:to>
      <xdr:col>6</xdr:col>
      <xdr:colOff>38100</xdr:colOff>
      <xdr:row>93</xdr:row>
      <xdr:rowOff>27343</xdr:rowOff>
    </xdr:to>
    <xdr:sp macro="" textlink="">
      <xdr:nvSpPr>
        <xdr:cNvPr id="263" name="楕円 262"/>
        <xdr:cNvSpPr/>
      </xdr:nvSpPr>
      <xdr:spPr>
        <a:xfrm>
          <a:off x="1079500" y="158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43870</xdr:rowOff>
    </xdr:from>
    <xdr:ext cx="599010" cy="259045"/>
    <xdr:sp macro="" textlink="">
      <xdr:nvSpPr>
        <xdr:cNvPr id="264" name="テキスト ボックス 263"/>
        <xdr:cNvSpPr txBox="1"/>
      </xdr:nvSpPr>
      <xdr:spPr>
        <a:xfrm>
          <a:off x="830795" y="1564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113367</xdr:rowOff>
    </xdr:from>
    <xdr:to>
      <xdr:col>55</xdr:col>
      <xdr:colOff>0</xdr:colOff>
      <xdr:row>35</xdr:row>
      <xdr:rowOff>167720</xdr:rowOff>
    </xdr:to>
    <xdr:cxnSp macro="">
      <xdr:nvCxnSpPr>
        <xdr:cNvPr id="295" name="直線コネクタ 294"/>
        <xdr:cNvCxnSpPr/>
      </xdr:nvCxnSpPr>
      <xdr:spPr>
        <a:xfrm>
          <a:off x="9639300" y="5256867"/>
          <a:ext cx="838200" cy="91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116280</xdr:rowOff>
    </xdr:from>
    <xdr:ext cx="534377" cy="259045"/>
    <xdr:sp macro="" textlink="">
      <xdr:nvSpPr>
        <xdr:cNvPr id="296" name="補助費等平均値テキスト"/>
        <xdr:cNvSpPr txBox="1"/>
      </xdr:nvSpPr>
      <xdr:spPr>
        <a:xfrm>
          <a:off x="10528300" y="6288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113367</xdr:rowOff>
    </xdr:from>
    <xdr:to>
      <xdr:col>50</xdr:col>
      <xdr:colOff>114300</xdr:colOff>
      <xdr:row>37</xdr:row>
      <xdr:rowOff>165096</xdr:rowOff>
    </xdr:to>
    <xdr:cxnSp macro="">
      <xdr:nvCxnSpPr>
        <xdr:cNvPr id="298" name="直線コネクタ 297"/>
        <xdr:cNvCxnSpPr/>
      </xdr:nvCxnSpPr>
      <xdr:spPr>
        <a:xfrm flipV="1">
          <a:off x="8750300" y="5256867"/>
          <a:ext cx="889000" cy="125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2339</xdr:rowOff>
    </xdr:from>
    <xdr:ext cx="599010" cy="259045"/>
    <xdr:sp macro="" textlink="">
      <xdr:nvSpPr>
        <xdr:cNvPr id="300" name="テキスト ボックス 299"/>
        <xdr:cNvSpPr txBox="1"/>
      </xdr:nvSpPr>
      <xdr:spPr>
        <a:xfrm>
          <a:off x="9339795" y="53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165096</xdr:rowOff>
    </xdr:from>
    <xdr:to>
      <xdr:col>45</xdr:col>
      <xdr:colOff>177800</xdr:colOff>
      <xdr:row>38</xdr:row>
      <xdr:rowOff>10574</xdr:rowOff>
    </xdr:to>
    <xdr:cxnSp macro="">
      <xdr:nvCxnSpPr>
        <xdr:cNvPr id="301" name="直線コネクタ 300"/>
        <xdr:cNvCxnSpPr/>
      </xdr:nvCxnSpPr>
      <xdr:spPr>
        <a:xfrm flipV="1">
          <a:off x="7861300" y="6508746"/>
          <a:ext cx="889000" cy="1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303" name="テキスト ボックス 302"/>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10574</xdr:rowOff>
    </xdr:from>
    <xdr:to>
      <xdr:col>41</xdr:col>
      <xdr:colOff>50800</xdr:colOff>
      <xdr:row>38</xdr:row>
      <xdr:rowOff>14275</xdr:rowOff>
    </xdr:to>
    <xdr:cxnSp macro="">
      <xdr:nvCxnSpPr>
        <xdr:cNvPr id="304" name="直線コネクタ 303"/>
        <xdr:cNvCxnSpPr/>
      </xdr:nvCxnSpPr>
      <xdr:spPr>
        <a:xfrm flipV="1">
          <a:off x="6972300" y="6525674"/>
          <a:ext cx="8890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13022</xdr:rowOff>
    </xdr:from>
    <xdr:ext cx="534377" cy="259045"/>
    <xdr:sp macro="" textlink="">
      <xdr:nvSpPr>
        <xdr:cNvPr id="306" name="テキスト ボックス 305"/>
        <xdr:cNvSpPr txBox="1"/>
      </xdr:nvSpPr>
      <xdr:spPr>
        <a:xfrm>
          <a:off x="7594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7" name="フローチャート: 判断 306"/>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32660</xdr:rowOff>
    </xdr:from>
    <xdr:ext cx="534377" cy="259045"/>
    <xdr:sp macro="" textlink="">
      <xdr:nvSpPr>
        <xdr:cNvPr id="308" name="テキスト ボックス 307"/>
        <xdr:cNvSpPr txBox="1"/>
      </xdr:nvSpPr>
      <xdr:spPr>
        <a:xfrm>
          <a:off x="6705111" y="62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116920</xdr:rowOff>
    </xdr:from>
    <xdr:to>
      <xdr:col>55</xdr:col>
      <xdr:colOff>50800</xdr:colOff>
      <xdr:row>36</xdr:row>
      <xdr:rowOff>47070</xdr:rowOff>
    </xdr:to>
    <xdr:sp macro="" textlink="">
      <xdr:nvSpPr>
        <xdr:cNvPr id="314" name="楕円 313"/>
        <xdr:cNvSpPr/>
      </xdr:nvSpPr>
      <xdr:spPr>
        <a:xfrm>
          <a:off x="10426700" y="611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139797</xdr:rowOff>
    </xdr:from>
    <xdr:ext cx="534377" cy="259045"/>
    <xdr:sp macro="" textlink="">
      <xdr:nvSpPr>
        <xdr:cNvPr id="315" name="補助費等該当値テキスト"/>
        <xdr:cNvSpPr txBox="1"/>
      </xdr:nvSpPr>
      <xdr:spPr>
        <a:xfrm>
          <a:off x="10528300" y="596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62567</xdr:rowOff>
    </xdr:from>
    <xdr:to>
      <xdr:col>50</xdr:col>
      <xdr:colOff>165100</xdr:colOff>
      <xdr:row>30</xdr:row>
      <xdr:rowOff>164167</xdr:rowOff>
    </xdr:to>
    <xdr:sp macro="" textlink="">
      <xdr:nvSpPr>
        <xdr:cNvPr id="316" name="楕円 315"/>
        <xdr:cNvSpPr/>
      </xdr:nvSpPr>
      <xdr:spPr>
        <a:xfrm>
          <a:off x="9588500" y="52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9244</xdr:rowOff>
    </xdr:from>
    <xdr:ext cx="599010" cy="259045"/>
    <xdr:sp macro="" textlink="">
      <xdr:nvSpPr>
        <xdr:cNvPr id="317" name="テキスト ボックス 316"/>
        <xdr:cNvSpPr txBox="1"/>
      </xdr:nvSpPr>
      <xdr:spPr>
        <a:xfrm>
          <a:off x="9339795" y="49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114297</xdr:rowOff>
    </xdr:from>
    <xdr:to>
      <xdr:col>46</xdr:col>
      <xdr:colOff>38100</xdr:colOff>
      <xdr:row>38</xdr:row>
      <xdr:rowOff>44447</xdr:rowOff>
    </xdr:to>
    <xdr:sp macro="" textlink="">
      <xdr:nvSpPr>
        <xdr:cNvPr id="318" name="楕円 317"/>
        <xdr:cNvSpPr/>
      </xdr:nvSpPr>
      <xdr:spPr>
        <a:xfrm>
          <a:off x="8699500" y="645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35573</xdr:rowOff>
    </xdr:from>
    <xdr:ext cx="534377" cy="259045"/>
    <xdr:sp macro="" textlink="">
      <xdr:nvSpPr>
        <xdr:cNvPr id="319" name="テキスト ボックス 318"/>
        <xdr:cNvSpPr txBox="1"/>
      </xdr:nvSpPr>
      <xdr:spPr>
        <a:xfrm>
          <a:off x="8483111" y="655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131224</xdr:rowOff>
    </xdr:from>
    <xdr:to>
      <xdr:col>41</xdr:col>
      <xdr:colOff>101600</xdr:colOff>
      <xdr:row>38</xdr:row>
      <xdr:rowOff>61374</xdr:rowOff>
    </xdr:to>
    <xdr:sp macro="" textlink="">
      <xdr:nvSpPr>
        <xdr:cNvPr id="320" name="楕円 319"/>
        <xdr:cNvSpPr/>
      </xdr:nvSpPr>
      <xdr:spPr>
        <a:xfrm>
          <a:off x="7810500" y="647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52501</xdr:rowOff>
    </xdr:from>
    <xdr:ext cx="534377" cy="259045"/>
    <xdr:sp macro="" textlink="">
      <xdr:nvSpPr>
        <xdr:cNvPr id="321" name="テキスト ボックス 320"/>
        <xdr:cNvSpPr txBox="1"/>
      </xdr:nvSpPr>
      <xdr:spPr>
        <a:xfrm>
          <a:off x="7594111" y="65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134925</xdr:rowOff>
    </xdr:from>
    <xdr:to>
      <xdr:col>36</xdr:col>
      <xdr:colOff>165100</xdr:colOff>
      <xdr:row>38</xdr:row>
      <xdr:rowOff>65075</xdr:rowOff>
    </xdr:to>
    <xdr:sp macro="" textlink="">
      <xdr:nvSpPr>
        <xdr:cNvPr id="322" name="楕円 321"/>
        <xdr:cNvSpPr/>
      </xdr:nvSpPr>
      <xdr:spPr>
        <a:xfrm>
          <a:off x="6921500" y="64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56202</xdr:rowOff>
    </xdr:from>
    <xdr:ext cx="534377" cy="259045"/>
    <xdr:sp macro="" textlink="">
      <xdr:nvSpPr>
        <xdr:cNvPr id="323" name="テキスト ボックス 322"/>
        <xdr:cNvSpPr txBox="1"/>
      </xdr:nvSpPr>
      <xdr:spPr>
        <a:xfrm>
          <a:off x="6705111" y="657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154407</xdr:rowOff>
    </xdr:from>
    <xdr:to>
      <xdr:col>55</xdr:col>
      <xdr:colOff>0</xdr:colOff>
      <xdr:row>51</xdr:row>
      <xdr:rowOff>49555</xdr:rowOff>
    </xdr:to>
    <xdr:cxnSp macro="">
      <xdr:nvCxnSpPr>
        <xdr:cNvPr id="353" name="直線コネクタ 352"/>
        <xdr:cNvCxnSpPr/>
      </xdr:nvCxnSpPr>
      <xdr:spPr>
        <a:xfrm flipV="1">
          <a:off x="9639300" y="8726907"/>
          <a:ext cx="838200" cy="6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122477</xdr:rowOff>
    </xdr:from>
    <xdr:ext cx="534377" cy="259045"/>
    <xdr:sp macro="" textlink="">
      <xdr:nvSpPr>
        <xdr:cNvPr id="354" name="普通建設事業費平均値テキスト"/>
        <xdr:cNvSpPr txBox="1"/>
      </xdr:nvSpPr>
      <xdr:spPr>
        <a:xfrm>
          <a:off x="10528300" y="95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49555</xdr:rowOff>
    </xdr:from>
    <xdr:to>
      <xdr:col>50</xdr:col>
      <xdr:colOff>114300</xdr:colOff>
      <xdr:row>52</xdr:row>
      <xdr:rowOff>163151</xdr:rowOff>
    </xdr:to>
    <xdr:cxnSp macro="">
      <xdr:nvCxnSpPr>
        <xdr:cNvPr id="356" name="直線コネクタ 355"/>
        <xdr:cNvCxnSpPr/>
      </xdr:nvCxnSpPr>
      <xdr:spPr>
        <a:xfrm flipV="1">
          <a:off x="8750300" y="8793505"/>
          <a:ext cx="889000" cy="28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158938</xdr:rowOff>
    </xdr:from>
    <xdr:ext cx="534377" cy="259045"/>
    <xdr:sp macro="" textlink="">
      <xdr:nvSpPr>
        <xdr:cNvPr id="358" name="テキスト ボックス 357"/>
        <xdr:cNvSpPr txBox="1"/>
      </xdr:nvSpPr>
      <xdr:spPr>
        <a:xfrm>
          <a:off x="9372111" y="95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163151</xdr:rowOff>
    </xdr:from>
    <xdr:to>
      <xdr:col>45</xdr:col>
      <xdr:colOff>177800</xdr:colOff>
      <xdr:row>56</xdr:row>
      <xdr:rowOff>63005</xdr:rowOff>
    </xdr:to>
    <xdr:cxnSp macro="">
      <xdr:nvCxnSpPr>
        <xdr:cNvPr id="359" name="直線コネクタ 358"/>
        <xdr:cNvCxnSpPr/>
      </xdr:nvCxnSpPr>
      <xdr:spPr>
        <a:xfrm flipV="1">
          <a:off x="7861300" y="9078551"/>
          <a:ext cx="889000" cy="58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165454</xdr:rowOff>
    </xdr:from>
    <xdr:ext cx="534377" cy="259045"/>
    <xdr:sp macro="" textlink="">
      <xdr:nvSpPr>
        <xdr:cNvPr id="361" name="テキスト ボックス 360"/>
        <xdr:cNvSpPr txBox="1"/>
      </xdr:nvSpPr>
      <xdr:spPr>
        <a:xfrm>
          <a:off x="8483111" y="95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16256</xdr:rowOff>
    </xdr:from>
    <xdr:to>
      <xdr:col>41</xdr:col>
      <xdr:colOff>50800</xdr:colOff>
      <xdr:row>56</xdr:row>
      <xdr:rowOff>63005</xdr:rowOff>
    </xdr:to>
    <xdr:cxnSp macro="">
      <xdr:nvCxnSpPr>
        <xdr:cNvPr id="362" name="直線コネクタ 361"/>
        <xdr:cNvCxnSpPr/>
      </xdr:nvCxnSpPr>
      <xdr:spPr>
        <a:xfrm>
          <a:off x="6972300" y="9617456"/>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4" name="テキスト ボックス 363"/>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5" name="フローチャート: 判断 364"/>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65650</xdr:rowOff>
    </xdr:from>
    <xdr:ext cx="534377" cy="259045"/>
    <xdr:sp macro="" textlink="">
      <xdr:nvSpPr>
        <xdr:cNvPr id="366" name="テキスト ボックス 365"/>
        <xdr:cNvSpPr txBox="1"/>
      </xdr:nvSpPr>
      <xdr:spPr>
        <a:xfrm>
          <a:off x="6705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103607</xdr:rowOff>
    </xdr:from>
    <xdr:to>
      <xdr:col>55</xdr:col>
      <xdr:colOff>50800</xdr:colOff>
      <xdr:row>51</xdr:row>
      <xdr:rowOff>33757</xdr:rowOff>
    </xdr:to>
    <xdr:sp macro="" textlink="">
      <xdr:nvSpPr>
        <xdr:cNvPr id="372" name="楕円 371"/>
        <xdr:cNvSpPr/>
      </xdr:nvSpPr>
      <xdr:spPr>
        <a:xfrm>
          <a:off x="10426700" y="867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56634</xdr:rowOff>
    </xdr:from>
    <xdr:ext cx="534377" cy="259045"/>
    <xdr:sp macro="" textlink="">
      <xdr:nvSpPr>
        <xdr:cNvPr id="373" name="普通建設事業費該当値テキスト"/>
        <xdr:cNvSpPr txBox="1"/>
      </xdr:nvSpPr>
      <xdr:spPr>
        <a:xfrm>
          <a:off x="10528300" y="862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170205</xdr:rowOff>
    </xdr:from>
    <xdr:to>
      <xdr:col>50</xdr:col>
      <xdr:colOff>165100</xdr:colOff>
      <xdr:row>51</xdr:row>
      <xdr:rowOff>100355</xdr:rowOff>
    </xdr:to>
    <xdr:sp macro="" textlink="">
      <xdr:nvSpPr>
        <xdr:cNvPr id="374" name="楕円 373"/>
        <xdr:cNvSpPr/>
      </xdr:nvSpPr>
      <xdr:spPr>
        <a:xfrm>
          <a:off x="9588500" y="874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116882</xdr:rowOff>
    </xdr:from>
    <xdr:ext cx="534377" cy="259045"/>
    <xdr:sp macro="" textlink="">
      <xdr:nvSpPr>
        <xdr:cNvPr id="375" name="テキスト ボックス 374"/>
        <xdr:cNvSpPr txBox="1"/>
      </xdr:nvSpPr>
      <xdr:spPr>
        <a:xfrm>
          <a:off x="9372111" y="851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112351</xdr:rowOff>
    </xdr:from>
    <xdr:to>
      <xdr:col>46</xdr:col>
      <xdr:colOff>38100</xdr:colOff>
      <xdr:row>53</xdr:row>
      <xdr:rowOff>42501</xdr:rowOff>
    </xdr:to>
    <xdr:sp macro="" textlink="">
      <xdr:nvSpPr>
        <xdr:cNvPr id="376" name="楕円 375"/>
        <xdr:cNvSpPr/>
      </xdr:nvSpPr>
      <xdr:spPr>
        <a:xfrm>
          <a:off x="8699500" y="902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59028</xdr:rowOff>
    </xdr:from>
    <xdr:ext cx="534377" cy="259045"/>
    <xdr:sp macro="" textlink="">
      <xdr:nvSpPr>
        <xdr:cNvPr id="377" name="テキスト ボックス 376"/>
        <xdr:cNvSpPr txBox="1"/>
      </xdr:nvSpPr>
      <xdr:spPr>
        <a:xfrm>
          <a:off x="8483111" y="880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12205</xdr:rowOff>
    </xdr:from>
    <xdr:to>
      <xdr:col>41</xdr:col>
      <xdr:colOff>101600</xdr:colOff>
      <xdr:row>56</xdr:row>
      <xdr:rowOff>113805</xdr:rowOff>
    </xdr:to>
    <xdr:sp macro="" textlink="">
      <xdr:nvSpPr>
        <xdr:cNvPr id="378" name="楕円 377"/>
        <xdr:cNvSpPr/>
      </xdr:nvSpPr>
      <xdr:spPr>
        <a:xfrm>
          <a:off x="7810500" y="961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104932</xdr:rowOff>
    </xdr:from>
    <xdr:ext cx="534377" cy="259045"/>
    <xdr:sp macro="" textlink="">
      <xdr:nvSpPr>
        <xdr:cNvPr id="379" name="テキスト ボックス 378"/>
        <xdr:cNvSpPr txBox="1"/>
      </xdr:nvSpPr>
      <xdr:spPr>
        <a:xfrm>
          <a:off x="7594111" y="970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136906</xdr:rowOff>
    </xdr:from>
    <xdr:to>
      <xdr:col>36</xdr:col>
      <xdr:colOff>165100</xdr:colOff>
      <xdr:row>56</xdr:row>
      <xdr:rowOff>67056</xdr:rowOff>
    </xdr:to>
    <xdr:sp macro="" textlink="">
      <xdr:nvSpPr>
        <xdr:cNvPr id="380" name="楕円 379"/>
        <xdr:cNvSpPr/>
      </xdr:nvSpPr>
      <xdr:spPr>
        <a:xfrm>
          <a:off x="6921500" y="956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83583</xdr:rowOff>
    </xdr:from>
    <xdr:ext cx="534377" cy="259045"/>
    <xdr:sp macro="" textlink="">
      <xdr:nvSpPr>
        <xdr:cNvPr id="381" name="テキスト ボックス 380"/>
        <xdr:cNvSpPr txBox="1"/>
      </xdr:nvSpPr>
      <xdr:spPr>
        <a:xfrm>
          <a:off x="6705111" y="934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45941</xdr:rowOff>
    </xdr:from>
    <xdr:to>
      <xdr:col>55</xdr:col>
      <xdr:colOff>0</xdr:colOff>
      <xdr:row>71</xdr:row>
      <xdr:rowOff>113215</xdr:rowOff>
    </xdr:to>
    <xdr:cxnSp macro="">
      <xdr:nvCxnSpPr>
        <xdr:cNvPr id="412" name="直線コネクタ 411"/>
        <xdr:cNvCxnSpPr/>
      </xdr:nvCxnSpPr>
      <xdr:spPr>
        <a:xfrm flipV="1">
          <a:off x="9639300" y="12047441"/>
          <a:ext cx="838200" cy="23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115594</xdr:rowOff>
    </xdr:from>
    <xdr:ext cx="534377" cy="259045"/>
    <xdr:sp macro="" textlink="">
      <xdr:nvSpPr>
        <xdr:cNvPr id="413" name="普通建設事業費 （ うち新規整備　）平均値テキスト"/>
        <xdr:cNvSpPr txBox="1"/>
      </xdr:nvSpPr>
      <xdr:spPr>
        <a:xfrm>
          <a:off x="10528300" y="1314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113215</xdr:rowOff>
    </xdr:from>
    <xdr:to>
      <xdr:col>50</xdr:col>
      <xdr:colOff>114300</xdr:colOff>
      <xdr:row>76</xdr:row>
      <xdr:rowOff>27653</xdr:rowOff>
    </xdr:to>
    <xdr:cxnSp macro="">
      <xdr:nvCxnSpPr>
        <xdr:cNvPr id="415" name="直線コネクタ 414"/>
        <xdr:cNvCxnSpPr/>
      </xdr:nvCxnSpPr>
      <xdr:spPr>
        <a:xfrm flipV="1">
          <a:off x="8750300" y="12286165"/>
          <a:ext cx="889000" cy="77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32906</xdr:rowOff>
    </xdr:from>
    <xdr:ext cx="534377" cy="259045"/>
    <xdr:sp macro="" textlink="">
      <xdr:nvSpPr>
        <xdr:cNvPr id="417" name="テキスト ボックス 416"/>
        <xdr:cNvSpPr txBox="1"/>
      </xdr:nvSpPr>
      <xdr:spPr>
        <a:xfrm>
          <a:off x="9372111" y="1323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27653</xdr:rowOff>
    </xdr:from>
    <xdr:to>
      <xdr:col>45</xdr:col>
      <xdr:colOff>177800</xdr:colOff>
      <xdr:row>78</xdr:row>
      <xdr:rowOff>50121</xdr:rowOff>
    </xdr:to>
    <xdr:cxnSp macro="">
      <xdr:nvCxnSpPr>
        <xdr:cNvPr id="418" name="直線コネクタ 417"/>
        <xdr:cNvCxnSpPr/>
      </xdr:nvCxnSpPr>
      <xdr:spPr>
        <a:xfrm flipV="1">
          <a:off x="7861300" y="13057853"/>
          <a:ext cx="889000" cy="36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71181</xdr:rowOff>
    </xdr:from>
    <xdr:ext cx="534377" cy="259045"/>
    <xdr:sp macro="" textlink="">
      <xdr:nvSpPr>
        <xdr:cNvPr id="420" name="テキスト ボックス 419"/>
        <xdr:cNvSpPr txBox="1"/>
      </xdr:nvSpPr>
      <xdr:spPr>
        <a:xfrm>
          <a:off x="8483111" y="132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60571</xdr:rowOff>
    </xdr:from>
    <xdr:to>
      <xdr:col>41</xdr:col>
      <xdr:colOff>50800</xdr:colOff>
      <xdr:row>78</xdr:row>
      <xdr:rowOff>50121</xdr:rowOff>
    </xdr:to>
    <xdr:cxnSp macro="">
      <xdr:nvCxnSpPr>
        <xdr:cNvPr id="421" name="直線コネクタ 420"/>
        <xdr:cNvCxnSpPr/>
      </xdr:nvCxnSpPr>
      <xdr:spPr>
        <a:xfrm>
          <a:off x="6972300" y="13262221"/>
          <a:ext cx="889000" cy="16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23" name="テキスト ボックス 422"/>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4" name="フローチャート: 判断 423"/>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114746</xdr:rowOff>
    </xdr:from>
    <xdr:ext cx="534377" cy="259045"/>
    <xdr:sp macro="" textlink="">
      <xdr:nvSpPr>
        <xdr:cNvPr id="425" name="テキスト ボックス 424"/>
        <xdr:cNvSpPr txBox="1"/>
      </xdr:nvSpPr>
      <xdr:spPr>
        <a:xfrm>
          <a:off x="6705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166591</xdr:rowOff>
    </xdr:from>
    <xdr:to>
      <xdr:col>55</xdr:col>
      <xdr:colOff>50800</xdr:colOff>
      <xdr:row>70</xdr:row>
      <xdr:rowOff>96741</xdr:rowOff>
    </xdr:to>
    <xdr:sp macro="" textlink="">
      <xdr:nvSpPr>
        <xdr:cNvPr id="431" name="楕円 430"/>
        <xdr:cNvSpPr/>
      </xdr:nvSpPr>
      <xdr:spPr>
        <a:xfrm>
          <a:off x="10426700" y="1199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119618</xdr:rowOff>
    </xdr:from>
    <xdr:ext cx="534377" cy="259045"/>
    <xdr:sp macro="" textlink="">
      <xdr:nvSpPr>
        <xdr:cNvPr id="432" name="普通建設事業費 （ うち新規整備　）該当値テキスト"/>
        <xdr:cNvSpPr txBox="1"/>
      </xdr:nvSpPr>
      <xdr:spPr>
        <a:xfrm>
          <a:off x="10528300" y="1194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62415</xdr:rowOff>
    </xdr:from>
    <xdr:to>
      <xdr:col>50</xdr:col>
      <xdr:colOff>165100</xdr:colOff>
      <xdr:row>71</xdr:row>
      <xdr:rowOff>164015</xdr:rowOff>
    </xdr:to>
    <xdr:sp macro="" textlink="">
      <xdr:nvSpPr>
        <xdr:cNvPr id="433" name="楕円 432"/>
        <xdr:cNvSpPr/>
      </xdr:nvSpPr>
      <xdr:spPr>
        <a:xfrm>
          <a:off x="9588500" y="1223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9092</xdr:rowOff>
    </xdr:from>
    <xdr:ext cx="534377" cy="259045"/>
    <xdr:sp macro="" textlink="">
      <xdr:nvSpPr>
        <xdr:cNvPr id="434" name="テキスト ボックス 433"/>
        <xdr:cNvSpPr txBox="1"/>
      </xdr:nvSpPr>
      <xdr:spPr>
        <a:xfrm>
          <a:off x="9372111" y="1201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148303</xdr:rowOff>
    </xdr:from>
    <xdr:to>
      <xdr:col>46</xdr:col>
      <xdr:colOff>38100</xdr:colOff>
      <xdr:row>76</xdr:row>
      <xdr:rowOff>78453</xdr:rowOff>
    </xdr:to>
    <xdr:sp macro="" textlink="">
      <xdr:nvSpPr>
        <xdr:cNvPr id="435" name="楕円 434"/>
        <xdr:cNvSpPr/>
      </xdr:nvSpPr>
      <xdr:spPr>
        <a:xfrm>
          <a:off x="8699500" y="1300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94980</xdr:rowOff>
    </xdr:from>
    <xdr:ext cx="534377" cy="259045"/>
    <xdr:sp macro="" textlink="">
      <xdr:nvSpPr>
        <xdr:cNvPr id="436" name="テキスト ボックス 435"/>
        <xdr:cNvSpPr txBox="1"/>
      </xdr:nvSpPr>
      <xdr:spPr>
        <a:xfrm>
          <a:off x="8483111" y="127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170771</xdr:rowOff>
    </xdr:from>
    <xdr:to>
      <xdr:col>41</xdr:col>
      <xdr:colOff>101600</xdr:colOff>
      <xdr:row>78</xdr:row>
      <xdr:rowOff>100921</xdr:rowOff>
    </xdr:to>
    <xdr:sp macro="" textlink="">
      <xdr:nvSpPr>
        <xdr:cNvPr id="437" name="楕円 436"/>
        <xdr:cNvSpPr/>
      </xdr:nvSpPr>
      <xdr:spPr>
        <a:xfrm>
          <a:off x="7810500" y="133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92048</xdr:rowOff>
    </xdr:from>
    <xdr:ext cx="469744" cy="259045"/>
    <xdr:sp macro="" textlink="">
      <xdr:nvSpPr>
        <xdr:cNvPr id="438" name="テキスト ボックス 437"/>
        <xdr:cNvSpPr txBox="1"/>
      </xdr:nvSpPr>
      <xdr:spPr>
        <a:xfrm>
          <a:off x="7626428" y="1346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9771</xdr:rowOff>
    </xdr:from>
    <xdr:to>
      <xdr:col>36</xdr:col>
      <xdr:colOff>165100</xdr:colOff>
      <xdr:row>77</xdr:row>
      <xdr:rowOff>111371</xdr:rowOff>
    </xdr:to>
    <xdr:sp macro="" textlink="">
      <xdr:nvSpPr>
        <xdr:cNvPr id="439" name="楕円 438"/>
        <xdr:cNvSpPr/>
      </xdr:nvSpPr>
      <xdr:spPr>
        <a:xfrm>
          <a:off x="6921500" y="1321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127898</xdr:rowOff>
    </xdr:from>
    <xdr:ext cx="534377" cy="259045"/>
    <xdr:sp macro="" textlink="">
      <xdr:nvSpPr>
        <xdr:cNvPr id="440" name="テキスト ボックス 439"/>
        <xdr:cNvSpPr txBox="1"/>
      </xdr:nvSpPr>
      <xdr:spPr>
        <a:xfrm>
          <a:off x="6705111" y="1298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104020</xdr:rowOff>
    </xdr:from>
    <xdr:to>
      <xdr:col>55</xdr:col>
      <xdr:colOff>0</xdr:colOff>
      <xdr:row>95</xdr:row>
      <xdr:rowOff>123737</xdr:rowOff>
    </xdr:to>
    <xdr:cxnSp macro="">
      <xdr:nvCxnSpPr>
        <xdr:cNvPr id="469" name="直線コネクタ 468"/>
        <xdr:cNvCxnSpPr/>
      </xdr:nvCxnSpPr>
      <xdr:spPr>
        <a:xfrm>
          <a:off x="9639300" y="16391770"/>
          <a:ext cx="8382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168712</xdr:rowOff>
    </xdr:from>
    <xdr:ext cx="534377" cy="259045"/>
    <xdr:sp macro="" textlink="">
      <xdr:nvSpPr>
        <xdr:cNvPr id="470" name="普通建設事業費 （ うち更新整備　）平均値テキスト"/>
        <xdr:cNvSpPr txBox="1"/>
      </xdr:nvSpPr>
      <xdr:spPr>
        <a:xfrm>
          <a:off x="10528300" y="1645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108516</xdr:rowOff>
    </xdr:from>
    <xdr:to>
      <xdr:col>50</xdr:col>
      <xdr:colOff>114300</xdr:colOff>
      <xdr:row>95</xdr:row>
      <xdr:rowOff>104020</xdr:rowOff>
    </xdr:to>
    <xdr:cxnSp macro="">
      <xdr:nvCxnSpPr>
        <xdr:cNvPr id="472" name="直線コネクタ 471"/>
        <xdr:cNvCxnSpPr/>
      </xdr:nvCxnSpPr>
      <xdr:spPr>
        <a:xfrm>
          <a:off x="8750300" y="16224816"/>
          <a:ext cx="889000" cy="16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74985</xdr:rowOff>
    </xdr:from>
    <xdr:ext cx="534377" cy="259045"/>
    <xdr:sp macro="" textlink="">
      <xdr:nvSpPr>
        <xdr:cNvPr id="474" name="テキスト ボックス 473"/>
        <xdr:cNvSpPr txBox="1"/>
      </xdr:nvSpPr>
      <xdr:spPr>
        <a:xfrm>
          <a:off x="9372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108516</xdr:rowOff>
    </xdr:from>
    <xdr:to>
      <xdr:col>45</xdr:col>
      <xdr:colOff>177800</xdr:colOff>
      <xdr:row>96</xdr:row>
      <xdr:rowOff>58376</xdr:rowOff>
    </xdr:to>
    <xdr:cxnSp macro="">
      <xdr:nvCxnSpPr>
        <xdr:cNvPr id="475" name="直線コネクタ 474"/>
        <xdr:cNvCxnSpPr/>
      </xdr:nvCxnSpPr>
      <xdr:spPr>
        <a:xfrm flipV="1">
          <a:off x="7861300" y="16224816"/>
          <a:ext cx="889000" cy="29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57402</xdr:rowOff>
    </xdr:from>
    <xdr:ext cx="534377" cy="259045"/>
    <xdr:sp macro="" textlink="">
      <xdr:nvSpPr>
        <xdr:cNvPr id="477" name="テキスト ボックス 476"/>
        <xdr:cNvSpPr txBox="1"/>
      </xdr:nvSpPr>
      <xdr:spPr>
        <a:xfrm>
          <a:off x="8483111" y="165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58376</xdr:rowOff>
    </xdr:from>
    <xdr:to>
      <xdr:col>41</xdr:col>
      <xdr:colOff>50800</xdr:colOff>
      <xdr:row>96</xdr:row>
      <xdr:rowOff>142481</xdr:rowOff>
    </xdr:to>
    <xdr:cxnSp macro="">
      <xdr:nvCxnSpPr>
        <xdr:cNvPr id="478" name="直線コネクタ 477"/>
        <xdr:cNvCxnSpPr/>
      </xdr:nvCxnSpPr>
      <xdr:spPr>
        <a:xfrm flipV="1">
          <a:off x="6972300" y="16517576"/>
          <a:ext cx="889000" cy="8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105808</xdr:rowOff>
    </xdr:from>
    <xdr:ext cx="534377" cy="259045"/>
    <xdr:sp macro="" textlink="">
      <xdr:nvSpPr>
        <xdr:cNvPr id="480" name="テキスト ボックス 479"/>
        <xdr:cNvSpPr txBox="1"/>
      </xdr:nvSpPr>
      <xdr:spPr>
        <a:xfrm>
          <a:off x="759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1" name="フローチャート: 判断 480"/>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150620</xdr:rowOff>
    </xdr:from>
    <xdr:ext cx="534377" cy="259045"/>
    <xdr:sp macro="" textlink="">
      <xdr:nvSpPr>
        <xdr:cNvPr id="482" name="テキスト ボックス 481"/>
        <xdr:cNvSpPr txBox="1"/>
      </xdr:nvSpPr>
      <xdr:spPr>
        <a:xfrm>
          <a:off x="6705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72937</xdr:rowOff>
    </xdr:from>
    <xdr:to>
      <xdr:col>55</xdr:col>
      <xdr:colOff>50800</xdr:colOff>
      <xdr:row>96</xdr:row>
      <xdr:rowOff>3087</xdr:rowOff>
    </xdr:to>
    <xdr:sp macro="" textlink="">
      <xdr:nvSpPr>
        <xdr:cNvPr id="488" name="楕円 487"/>
        <xdr:cNvSpPr/>
      </xdr:nvSpPr>
      <xdr:spPr>
        <a:xfrm>
          <a:off x="10426700" y="1636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95814</xdr:rowOff>
    </xdr:from>
    <xdr:ext cx="534377" cy="259045"/>
    <xdr:sp macro="" textlink="">
      <xdr:nvSpPr>
        <xdr:cNvPr id="489" name="普通建設事業費 （ うち更新整備　）該当値テキスト"/>
        <xdr:cNvSpPr txBox="1"/>
      </xdr:nvSpPr>
      <xdr:spPr>
        <a:xfrm>
          <a:off x="10528300" y="1621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53220</xdr:rowOff>
    </xdr:from>
    <xdr:to>
      <xdr:col>50</xdr:col>
      <xdr:colOff>165100</xdr:colOff>
      <xdr:row>95</xdr:row>
      <xdr:rowOff>154820</xdr:rowOff>
    </xdr:to>
    <xdr:sp macro="" textlink="">
      <xdr:nvSpPr>
        <xdr:cNvPr id="490" name="楕円 489"/>
        <xdr:cNvSpPr/>
      </xdr:nvSpPr>
      <xdr:spPr>
        <a:xfrm>
          <a:off x="9588500" y="163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171347</xdr:rowOff>
    </xdr:from>
    <xdr:ext cx="534377" cy="259045"/>
    <xdr:sp macro="" textlink="">
      <xdr:nvSpPr>
        <xdr:cNvPr id="491" name="テキスト ボックス 490"/>
        <xdr:cNvSpPr txBox="1"/>
      </xdr:nvSpPr>
      <xdr:spPr>
        <a:xfrm>
          <a:off x="9372111" y="161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57716</xdr:rowOff>
    </xdr:from>
    <xdr:to>
      <xdr:col>46</xdr:col>
      <xdr:colOff>38100</xdr:colOff>
      <xdr:row>94</xdr:row>
      <xdr:rowOff>159316</xdr:rowOff>
    </xdr:to>
    <xdr:sp macro="" textlink="">
      <xdr:nvSpPr>
        <xdr:cNvPr id="492" name="楕円 491"/>
        <xdr:cNvSpPr/>
      </xdr:nvSpPr>
      <xdr:spPr>
        <a:xfrm>
          <a:off x="8699500" y="1617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4393</xdr:rowOff>
    </xdr:from>
    <xdr:ext cx="534377" cy="259045"/>
    <xdr:sp macro="" textlink="">
      <xdr:nvSpPr>
        <xdr:cNvPr id="493" name="テキスト ボックス 492"/>
        <xdr:cNvSpPr txBox="1"/>
      </xdr:nvSpPr>
      <xdr:spPr>
        <a:xfrm>
          <a:off x="8483111" y="159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7576</xdr:rowOff>
    </xdr:from>
    <xdr:to>
      <xdr:col>41</xdr:col>
      <xdr:colOff>101600</xdr:colOff>
      <xdr:row>96</xdr:row>
      <xdr:rowOff>109176</xdr:rowOff>
    </xdr:to>
    <xdr:sp macro="" textlink="">
      <xdr:nvSpPr>
        <xdr:cNvPr id="494" name="楕円 493"/>
        <xdr:cNvSpPr/>
      </xdr:nvSpPr>
      <xdr:spPr>
        <a:xfrm>
          <a:off x="7810500" y="164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125703</xdr:rowOff>
    </xdr:from>
    <xdr:ext cx="534377" cy="259045"/>
    <xdr:sp macro="" textlink="">
      <xdr:nvSpPr>
        <xdr:cNvPr id="495" name="テキスト ボックス 494"/>
        <xdr:cNvSpPr txBox="1"/>
      </xdr:nvSpPr>
      <xdr:spPr>
        <a:xfrm>
          <a:off x="7594111" y="1624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91681</xdr:rowOff>
    </xdr:from>
    <xdr:to>
      <xdr:col>36</xdr:col>
      <xdr:colOff>165100</xdr:colOff>
      <xdr:row>97</xdr:row>
      <xdr:rowOff>21831</xdr:rowOff>
    </xdr:to>
    <xdr:sp macro="" textlink="">
      <xdr:nvSpPr>
        <xdr:cNvPr id="496" name="楕円 495"/>
        <xdr:cNvSpPr/>
      </xdr:nvSpPr>
      <xdr:spPr>
        <a:xfrm>
          <a:off x="6921500" y="165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12958</xdr:rowOff>
    </xdr:from>
    <xdr:ext cx="534377" cy="259045"/>
    <xdr:sp macro="" textlink="">
      <xdr:nvSpPr>
        <xdr:cNvPr id="497" name="テキスト ボックス 496"/>
        <xdr:cNvSpPr txBox="1"/>
      </xdr:nvSpPr>
      <xdr:spPr>
        <a:xfrm>
          <a:off x="6705111" y="1664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6929</xdr:rowOff>
    </xdr:from>
    <xdr:to>
      <xdr:col>85</xdr:col>
      <xdr:colOff>127000</xdr:colOff>
      <xdr:row>38</xdr:row>
      <xdr:rowOff>23023</xdr:rowOff>
    </xdr:to>
    <xdr:cxnSp macro="">
      <xdr:nvCxnSpPr>
        <xdr:cNvPr id="524" name="直線コネクタ 523"/>
        <xdr:cNvCxnSpPr/>
      </xdr:nvCxnSpPr>
      <xdr:spPr>
        <a:xfrm>
          <a:off x="15481300" y="6522029"/>
          <a:ext cx="838200" cy="1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5788</xdr:rowOff>
    </xdr:from>
    <xdr:ext cx="469744" cy="259045"/>
    <xdr:sp macro="" textlink="">
      <xdr:nvSpPr>
        <xdr:cNvPr id="525" name="災害復旧事業費平均値テキスト"/>
        <xdr:cNvSpPr txBox="1"/>
      </xdr:nvSpPr>
      <xdr:spPr>
        <a:xfrm>
          <a:off x="16370300" y="6520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6929</xdr:rowOff>
    </xdr:from>
    <xdr:to>
      <xdr:col>81</xdr:col>
      <xdr:colOff>50800</xdr:colOff>
      <xdr:row>38</xdr:row>
      <xdr:rowOff>118257</xdr:rowOff>
    </xdr:to>
    <xdr:cxnSp macro="">
      <xdr:nvCxnSpPr>
        <xdr:cNvPr id="527" name="直線コネクタ 526"/>
        <xdr:cNvCxnSpPr/>
      </xdr:nvCxnSpPr>
      <xdr:spPr>
        <a:xfrm flipV="1">
          <a:off x="14592300" y="6522029"/>
          <a:ext cx="8890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9" name="テキスト ボックス 528"/>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112406</xdr:rowOff>
    </xdr:from>
    <xdr:to>
      <xdr:col>76</xdr:col>
      <xdr:colOff>114300</xdr:colOff>
      <xdr:row>38</xdr:row>
      <xdr:rowOff>118257</xdr:rowOff>
    </xdr:to>
    <xdr:cxnSp macro="">
      <xdr:nvCxnSpPr>
        <xdr:cNvPr id="530" name="直線コネクタ 529"/>
        <xdr:cNvCxnSpPr/>
      </xdr:nvCxnSpPr>
      <xdr:spPr>
        <a:xfrm>
          <a:off x="13703300" y="6627506"/>
          <a:ext cx="889000" cy="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2" name="テキスト ボックス 531"/>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112406</xdr:rowOff>
    </xdr:from>
    <xdr:to>
      <xdr:col>71</xdr:col>
      <xdr:colOff>177800</xdr:colOff>
      <xdr:row>38</xdr:row>
      <xdr:rowOff>130739</xdr:rowOff>
    </xdr:to>
    <xdr:cxnSp macro="">
      <xdr:nvCxnSpPr>
        <xdr:cNvPr id="533" name="直線コネクタ 532"/>
        <xdr:cNvCxnSpPr/>
      </xdr:nvCxnSpPr>
      <xdr:spPr>
        <a:xfrm flipV="1">
          <a:off x="12814300" y="6627506"/>
          <a:ext cx="889000" cy="1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5" name="テキスト ボックス 534"/>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6" name="フローチャート: 判断 535"/>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7" name="テキスト ボックス 536"/>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143673</xdr:rowOff>
    </xdr:from>
    <xdr:to>
      <xdr:col>85</xdr:col>
      <xdr:colOff>177800</xdr:colOff>
      <xdr:row>38</xdr:row>
      <xdr:rowOff>73823</xdr:rowOff>
    </xdr:to>
    <xdr:sp macro="" textlink="">
      <xdr:nvSpPr>
        <xdr:cNvPr id="543" name="楕円 542"/>
        <xdr:cNvSpPr/>
      </xdr:nvSpPr>
      <xdr:spPr>
        <a:xfrm>
          <a:off x="16268700" y="648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103050</xdr:rowOff>
    </xdr:from>
    <xdr:ext cx="469744" cy="259045"/>
    <xdr:sp macro="" textlink="">
      <xdr:nvSpPr>
        <xdr:cNvPr id="544" name="災害復旧事業費該当値テキスト"/>
        <xdr:cNvSpPr txBox="1"/>
      </xdr:nvSpPr>
      <xdr:spPr>
        <a:xfrm>
          <a:off x="16370300" y="627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127579</xdr:rowOff>
    </xdr:from>
    <xdr:to>
      <xdr:col>81</xdr:col>
      <xdr:colOff>101600</xdr:colOff>
      <xdr:row>38</xdr:row>
      <xdr:rowOff>57729</xdr:rowOff>
    </xdr:to>
    <xdr:sp macro="" textlink="">
      <xdr:nvSpPr>
        <xdr:cNvPr id="545" name="楕円 544"/>
        <xdr:cNvSpPr/>
      </xdr:nvSpPr>
      <xdr:spPr>
        <a:xfrm>
          <a:off x="15430500" y="647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48856</xdr:rowOff>
    </xdr:from>
    <xdr:ext cx="469744" cy="259045"/>
    <xdr:sp macro="" textlink="">
      <xdr:nvSpPr>
        <xdr:cNvPr id="546" name="テキスト ボックス 545"/>
        <xdr:cNvSpPr txBox="1"/>
      </xdr:nvSpPr>
      <xdr:spPr>
        <a:xfrm>
          <a:off x="15246428" y="65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67457</xdr:rowOff>
    </xdr:from>
    <xdr:to>
      <xdr:col>76</xdr:col>
      <xdr:colOff>165100</xdr:colOff>
      <xdr:row>38</xdr:row>
      <xdr:rowOff>169057</xdr:rowOff>
    </xdr:to>
    <xdr:sp macro="" textlink="">
      <xdr:nvSpPr>
        <xdr:cNvPr id="547" name="楕円 546"/>
        <xdr:cNvSpPr/>
      </xdr:nvSpPr>
      <xdr:spPr>
        <a:xfrm>
          <a:off x="14541500" y="658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160184</xdr:rowOff>
    </xdr:from>
    <xdr:ext cx="378565" cy="259045"/>
    <xdr:sp macro="" textlink="">
      <xdr:nvSpPr>
        <xdr:cNvPr id="548" name="テキスト ボックス 547"/>
        <xdr:cNvSpPr txBox="1"/>
      </xdr:nvSpPr>
      <xdr:spPr>
        <a:xfrm>
          <a:off x="14403017" y="6675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61606</xdr:rowOff>
    </xdr:from>
    <xdr:to>
      <xdr:col>72</xdr:col>
      <xdr:colOff>38100</xdr:colOff>
      <xdr:row>38</xdr:row>
      <xdr:rowOff>163206</xdr:rowOff>
    </xdr:to>
    <xdr:sp macro="" textlink="">
      <xdr:nvSpPr>
        <xdr:cNvPr id="549" name="楕円 548"/>
        <xdr:cNvSpPr/>
      </xdr:nvSpPr>
      <xdr:spPr>
        <a:xfrm>
          <a:off x="13652500" y="657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154333</xdr:rowOff>
    </xdr:from>
    <xdr:ext cx="378565" cy="259045"/>
    <xdr:sp macro="" textlink="">
      <xdr:nvSpPr>
        <xdr:cNvPr id="550" name="テキスト ボックス 549"/>
        <xdr:cNvSpPr txBox="1"/>
      </xdr:nvSpPr>
      <xdr:spPr>
        <a:xfrm>
          <a:off x="13514017" y="6669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79939</xdr:rowOff>
    </xdr:from>
    <xdr:to>
      <xdr:col>67</xdr:col>
      <xdr:colOff>101600</xdr:colOff>
      <xdr:row>39</xdr:row>
      <xdr:rowOff>10089</xdr:rowOff>
    </xdr:to>
    <xdr:sp macro="" textlink="">
      <xdr:nvSpPr>
        <xdr:cNvPr id="551" name="楕円 550"/>
        <xdr:cNvSpPr/>
      </xdr:nvSpPr>
      <xdr:spPr>
        <a:xfrm>
          <a:off x="12763500" y="659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1216</xdr:rowOff>
    </xdr:from>
    <xdr:ext cx="378565" cy="259045"/>
    <xdr:sp macro="" textlink="">
      <xdr:nvSpPr>
        <xdr:cNvPr id="552" name="テキスト ボックス 551"/>
        <xdr:cNvSpPr txBox="1"/>
      </xdr:nvSpPr>
      <xdr:spPr>
        <a:xfrm>
          <a:off x="12625017" y="6687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129356</xdr:rowOff>
    </xdr:from>
    <xdr:to>
      <xdr:col>85</xdr:col>
      <xdr:colOff>127000</xdr:colOff>
      <xdr:row>72</xdr:row>
      <xdr:rowOff>59261</xdr:rowOff>
    </xdr:to>
    <xdr:cxnSp macro="">
      <xdr:nvCxnSpPr>
        <xdr:cNvPr id="635" name="直線コネクタ 634"/>
        <xdr:cNvCxnSpPr/>
      </xdr:nvCxnSpPr>
      <xdr:spPr>
        <a:xfrm flipV="1">
          <a:off x="15481300" y="12302306"/>
          <a:ext cx="838200" cy="10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6" name="公債費平均値テキスト"/>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59261</xdr:rowOff>
    </xdr:from>
    <xdr:to>
      <xdr:col>81</xdr:col>
      <xdr:colOff>50800</xdr:colOff>
      <xdr:row>72</xdr:row>
      <xdr:rowOff>133471</xdr:rowOff>
    </xdr:to>
    <xdr:cxnSp macro="">
      <xdr:nvCxnSpPr>
        <xdr:cNvPr id="638" name="直線コネクタ 637"/>
        <xdr:cNvCxnSpPr/>
      </xdr:nvCxnSpPr>
      <xdr:spPr>
        <a:xfrm flipV="1">
          <a:off x="14592300" y="12403661"/>
          <a:ext cx="889000" cy="7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macro="" textlink="">
      <xdr:nvSpPr>
        <xdr:cNvPr id="640" name="テキスト ボックス 639"/>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121383</xdr:rowOff>
    </xdr:from>
    <xdr:to>
      <xdr:col>76</xdr:col>
      <xdr:colOff>114300</xdr:colOff>
      <xdr:row>72</xdr:row>
      <xdr:rowOff>133471</xdr:rowOff>
    </xdr:to>
    <xdr:cxnSp macro="">
      <xdr:nvCxnSpPr>
        <xdr:cNvPr id="641" name="直線コネクタ 640"/>
        <xdr:cNvCxnSpPr/>
      </xdr:nvCxnSpPr>
      <xdr:spPr>
        <a:xfrm>
          <a:off x="13703300" y="12122883"/>
          <a:ext cx="889000" cy="35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84158</xdr:rowOff>
    </xdr:from>
    <xdr:ext cx="534377" cy="259045"/>
    <xdr:sp macro="" textlink="">
      <xdr:nvSpPr>
        <xdr:cNvPr id="643" name="テキスト ボックス 642"/>
        <xdr:cNvSpPr txBox="1"/>
      </xdr:nvSpPr>
      <xdr:spPr>
        <a:xfrm>
          <a:off x="14325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121383</xdr:rowOff>
    </xdr:from>
    <xdr:to>
      <xdr:col>71</xdr:col>
      <xdr:colOff>177800</xdr:colOff>
      <xdr:row>72</xdr:row>
      <xdr:rowOff>122012</xdr:rowOff>
    </xdr:to>
    <xdr:cxnSp macro="">
      <xdr:nvCxnSpPr>
        <xdr:cNvPr id="644" name="直線コネクタ 643"/>
        <xdr:cNvCxnSpPr/>
      </xdr:nvCxnSpPr>
      <xdr:spPr>
        <a:xfrm flipV="1">
          <a:off x="12814300" y="12122883"/>
          <a:ext cx="889000" cy="34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67241</xdr:rowOff>
    </xdr:from>
    <xdr:ext cx="534377" cy="259045"/>
    <xdr:sp macro="" textlink="">
      <xdr:nvSpPr>
        <xdr:cNvPr id="646" name="テキスト ボックス 645"/>
        <xdr:cNvSpPr txBox="1"/>
      </xdr:nvSpPr>
      <xdr:spPr>
        <a:xfrm>
          <a:off x="13436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7" name="フローチャート: 判断 646"/>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66070</xdr:rowOff>
    </xdr:from>
    <xdr:ext cx="534377" cy="259045"/>
    <xdr:sp macro="" textlink="">
      <xdr:nvSpPr>
        <xdr:cNvPr id="648" name="テキスト ボックス 647"/>
        <xdr:cNvSpPr txBox="1"/>
      </xdr:nvSpPr>
      <xdr:spPr>
        <a:xfrm>
          <a:off x="12547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78556</xdr:rowOff>
    </xdr:from>
    <xdr:to>
      <xdr:col>85</xdr:col>
      <xdr:colOff>177800</xdr:colOff>
      <xdr:row>72</xdr:row>
      <xdr:rowOff>8706</xdr:rowOff>
    </xdr:to>
    <xdr:sp macro="" textlink="">
      <xdr:nvSpPr>
        <xdr:cNvPr id="654" name="楕円 653"/>
        <xdr:cNvSpPr/>
      </xdr:nvSpPr>
      <xdr:spPr>
        <a:xfrm>
          <a:off x="16268700" y="122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101433</xdr:rowOff>
    </xdr:from>
    <xdr:ext cx="534377" cy="259045"/>
    <xdr:sp macro="" textlink="">
      <xdr:nvSpPr>
        <xdr:cNvPr id="655" name="公債費該当値テキスト"/>
        <xdr:cNvSpPr txBox="1"/>
      </xdr:nvSpPr>
      <xdr:spPr>
        <a:xfrm>
          <a:off x="16370300" y="1210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8461</xdr:rowOff>
    </xdr:from>
    <xdr:to>
      <xdr:col>81</xdr:col>
      <xdr:colOff>101600</xdr:colOff>
      <xdr:row>72</xdr:row>
      <xdr:rowOff>110061</xdr:rowOff>
    </xdr:to>
    <xdr:sp macro="" textlink="">
      <xdr:nvSpPr>
        <xdr:cNvPr id="656" name="楕円 655"/>
        <xdr:cNvSpPr/>
      </xdr:nvSpPr>
      <xdr:spPr>
        <a:xfrm>
          <a:off x="15430500" y="123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126588</xdr:rowOff>
    </xdr:from>
    <xdr:ext cx="534377" cy="259045"/>
    <xdr:sp macro="" textlink="">
      <xdr:nvSpPr>
        <xdr:cNvPr id="657" name="テキスト ボックス 656"/>
        <xdr:cNvSpPr txBox="1"/>
      </xdr:nvSpPr>
      <xdr:spPr>
        <a:xfrm>
          <a:off x="15214111" y="1212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82671</xdr:rowOff>
    </xdr:from>
    <xdr:to>
      <xdr:col>76</xdr:col>
      <xdr:colOff>165100</xdr:colOff>
      <xdr:row>73</xdr:row>
      <xdr:rowOff>12821</xdr:rowOff>
    </xdr:to>
    <xdr:sp macro="" textlink="">
      <xdr:nvSpPr>
        <xdr:cNvPr id="658" name="楕円 657"/>
        <xdr:cNvSpPr/>
      </xdr:nvSpPr>
      <xdr:spPr>
        <a:xfrm>
          <a:off x="14541500" y="1242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29348</xdr:rowOff>
    </xdr:from>
    <xdr:ext cx="534377" cy="259045"/>
    <xdr:sp macro="" textlink="">
      <xdr:nvSpPr>
        <xdr:cNvPr id="659" name="テキスト ボックス 658"/>
        <xdr:cNvSpPr txBox="1"/>
      </xdr:nvSpPr>
      <xdr:spPr>
        <a:xfrm>
          <a:off x="14325111" y="1220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70583</xdr:rowOff>
    </xdr:from>
    <xdr:to>
      <xdr:col>72</xdr:col>
      <xdr:colOff>38100</xdr:colOff>
      <xdr:row>71</xdr:row>
      <xdr:rowOff>733</xdr:rowOff>
    </xdr:to>
    <xdr:sp macro="" textlink="">
      <xdr:nvSpPr>
        <xdr:cNvPr id="660" name="楕円 659"/>
        <xdr:cNvSpPr/>
      </xdr:nvSpPr>
      <xdr:spPr>
        <a:xfrm>
          <a:off x="13652500" y="1207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17260</xdr:rowOff>
    </xdr:from>
    <xdr:ext cx="534377" cy="259045"/>
    <xdr:sp macro="" textlink="">
      <xdr:nvSpPr>
        <xdr:cNvPr id="661" name="テキスト ボックス 660"/>
        <xdr:cNvSpPr txBox="1"/>
      </xdr:nvSpPr>
      <xdr:spPr>
        <a:xfrm>
          <a:off x="13436111" y="1184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71212</xdr:rowOff>
    </xdr:from>
    <xdr:to>
      <xdr:col>67</xdr:col>
      <xdr:colOff>101600</xdr:colOff>
      <xdr:row>73</xdr:row>
      <xdr:rowOff>1362</xdr:rowOff>
    </xdr:to>
    <xdr:sp macro="" textlink="">
      <xdr:nvSpPr>
        <xdr:cNvPr id="662" name="楕円 661"/>
        <xdr:cNvSpPr/>
      </xdr:nvSpPr>
      <xdr:spPr>
        <a:xfrm>
          <a:off x="12763500" y="124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17889</xdr:rowOff>
    </xdr:from>
    <xdr:ext cx="534377" cy="259045"/>
    <xdr:sp macro="" textlink="">
      <xdr:nvSpPr>
        <xdr:cNvPr id="663" name="テキスト ボックス 662"/>
        <xdr:cNvSpPr txBox="1"/>
      </xdr:nvSpPr>
      <xdr:spPr>
        <a:xfrm>
          <a:off x="12547111" y="1219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57938</xdr:rowOff>
    </xdr:from>
    <xdr:to>
      <xdr:col>85</xdr:col>
      <xdr:colOff>127000</xdr:colOff>
      <xdr:row>96</xdr:row>
      <xdr:rowOff>100648</xdr:rowOff>
    </xdr:to>
    <xdr:cxnSp macro="">
      <xdr:nvCxnSpPr>
        <xdr:cNvPr id="692" name="直線コネクタ 691"/>
        <xdr:cNvCxnSpPr/>
      </xdr:nvCxnSpPr>
      <xdr:spPr>
        <a:xfrm flipV="1">
          <a:off x="15481300" y="16517138"/>
          <a:ext cx="838200" cy="4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93" name="積立金平均値テキスト"/>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100648</xdr:rowOff>
    </xdr:from>
    <xdr:to>
      <xdr:col>81</xdr:col>
      <xdr:colOff>50800</xdr:colOff>
      <xdr:row>98</xdr:row>
      <xdr:rowOff>66815</xdr:rowOff>
    </xdr:to>
    <xdr:cxnSp macro="">
      <xdr:nvCxnSpPr>
        <xdr:cNvPr id="695" name="直線コネクタ 694"/>
        <xdr:cNvCxnSpPr/>
      </xdr:nvCxnSpPr>
      <xdr:spPr>
        <a:xfrm flipV="1">
          <a:off x="14592300" y="16559848"/>
          <a:ext cx="889000" cy="30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139983</xdr:rowOff>
    </xdr:from>
    <xdr:ext cx="469744" cy="259045"/>
    <xdr:sp macro="" textlink="">
      <xdr:nvSpPr>
        <xdr:cNvPr id="697" name="テキスト ボックス 696"/>
        <xdr:cNvSpPr txBox="1"/>
      </xdr:nvSpPr>
      <xdr:spPr>
        <a:xfrm>
          <a:off x="15246428" y="167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29400</xdr:rowOff>
    </xdr:from>
    <xdr:to>
      <xdr:col>76</xdr:col>
      <xdr:colOff>114300</xdr:colOff>
      <xdr:row>98</xdr:row>
      <xdr:rowOff>66815</xdr:rowOff>
    </xdr:to>
    <xdr:cxnSp macro="">
      <xdr:nvCxnSpPr>
        <xdr:cNvPr id="698" name="直線コネクタ 697"/>
        <xdr:cNvCxnSpPr/>
      </xdr:nvCxnSpPr>
      <xdr:spPr>
        <a:xfrm>
          <a:off x="13703300" y="16831500"/>
          <a:ext cx="889000" cy="3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700" name="テキスト ボックス 699"/>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29400</xdr:rowOff>
    </xdr:from>
    <xdr:to>
      <xdr:col>71</xdr:col>
      <xdr:colOff>177800</xdr:colOff>
      <xdr:row>98</xdr:row>
      <xdr:rowOff>36982</xdr:rowOff>
    </xdr:to>
    <xdr:cxnSp macro="">
      <xdr:nvCxnSpPr>
        <xdr:cNvPr id="701" name="直線コネクタ 700"/>
        <xdr:cNvCxnSpPr/>
      </xdr:nvCxnSpPr>
      <xdr:spPr>
        <a:xfrm flipV="1">
          <a:off x="12814300" y="16831500"/>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macro="" textlink="">
      <xdr:nvSpPr>
        <xdr:cNvPr id="703" name="テキスト ボックス 702"/>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4" name="フローチャート: 判断 703"/>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68496</xdr:rowOff>
    </xdr:from>
    <xdr:ext cx="469744" cy="259045"/>
    <xdr:sp macro="" textlink="">
      <xdr:nvSpPr>
        <xdr:cNvPr id="705" name="テキスト ボックス 704"/>
        <xdr:cNvSpPr txBox="1"/>
      </xdr:nvSpPr>
      <xdr:spPr>
        <a:xfrm>
          <a:off x="12579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7138</xdr:rowOff>
    </xdr:from>
    <xdr:to>
      <xdr:col>85</xdr:col>
      <xdr:colOff>177800</xdr:colOff>
      <xdr:row>96</xdr:row>
      <xdr:rowOff>108738</xdr:rowOff>
    </xdr:to>
    <xdr:sp macro="" textlink="">
      <xdr:nvSpPr>
        <xdr:cNvPr id="711" name="楕円 710"/>
        <xdr:cNvSpPr/>
      </xdr:nvSpPr>
      <xdr:spPr>
        <a:xfrm>
          <a:off x="16268700" y="1646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30015</xdr:rowOff>
    </xdr:from>
    <xdr:ext cx="534377" cy="259045"/>
    <xdr:sp macro="" textlink="">
      <xdr:nvSpPr>
        <xdr:cNvPr id="712" name="積立金該当値テキスト"/>
        <xdr:cNvSpPr txBox="1"/>
      </xdr:nvSpPr>
      <xdr:spPr>
        <a:xfrm>
          <a:off x="16370300" y="1631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49848</xdr:rowOff>
    </xdr:from>
    <xdr:to>
      <xdr:col>81</xdr:col>
      <xdr:colOff>101600</xdr:colOff>
      <xdr:row>96</xdr:row>
      <xdr:rowOff>151448</xdr:rowOff>
    </xdr:to>
    <xdr:sp macro="" textlink="">
      <xdr:nvSpPr>
        <xdr:cNvPr id="713" name="楕円 712"/>
        <xdr:cNvSpPr/>
      </xdr:nvSpPr>
      <xdr:spPr>
        <a:xfrm>
          <a:off x="15430500" y="1650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167975</xdr:rowOff>
    </xdr:from>
    <xdr:ext cx="534377" cy="259045"/>
    <xdr:sp macro="" textlink="">
      <xdr:nvSpPr>
        <xdr:cNvPr id="714" name="テキスト ボックス 713"/>
        <xdr:cNvSpPr txBox="1"/>
      </xdr:nvSpPr>
      <xdr:spPr>
        <a:xfrm>
          <a:off x="15214111" y="1628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16015</xdr:rowOff>
    </xdr:from>
    <xdr:to>
      <xdr:col>76</xdr:col>
      <xdr:colOff>165100</xdr:colOff>
      <xdr:row>98</xdr:row>
      <xdr:rowOff>117615</xdr:rowOff>
    </xdr:to>
    <xdr:sp macro="" textlink="">
      <xdr:nvSpPr>
        <xdr:cNvPr id="715" name="楕円 714"/>
        <xdr:cNvSpPr/>
      </xdr:nvSpPr>
      <xdr:spPr>
        <a:xfrm>
          <a:off x="14541500" y="168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108742</xdr:rowOff>
    </xdr:from>
    <xdr:ext cx="469744" cy="259045"/>
    <xdr:sp macro="" textlink="">
      <xdr:nvSpPr>
        <xdr:cNvPr id="716" name="テキスト ボックス 715"/>
        <xdr:cNvSpPr txBox="1"/>
      </xdr:nvSpPr>
      <xdr:spPr>
        <a:xfrm>
          <a:off x="14357428" y="169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150050</xdr:rowOff>
    </xdr:from>
    <xdr:to>
      <xdr:col>72</xdr:col>
      <xdr:colOff>38100</xdr:colOff>
      <xdr:row>98</xdr:row>
      <xdr:rowOff>80200</xdr:rowOff>
    </xdr:to>
    <xdr:sp macro="" textlink="">
      <xdr:nvSpPr>
        <xdr:cNvPr id="717" name="楕円 716"/>
        <xdr:cNvSpPr/>
      </xdr:nvSpPr>
      <xdr:spPr>
        <a:xfrm>
          <a:off x="13652500" y="167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71327</xdr:rowOff>
    </xdr:from>
    <xdr:ext cx="469744" cy="259045"/>
    <xdr:sp macro="" textlink="">
      <xdr:nvSpPr>
        <xdr:cNvPr id="718" name="テキスト ボックス 717"/>
        <xdr:cNvSpPr txBox="1"/>
      </xdr:nvSpPr>
      <xdr:spPr>
        <a:xfrm>
          <a:off x="13468428" y="168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157632</xdr:rowOff>
    </xdr:from>
    <xdr:to>
      <xdr:col>67</xdr:col>
      <xdr:colOff>101600</xdr:colOff>
      <xdr:row>98</xdr:row>
      <xdr:rowOff>87782</xdr:rowOff>
    </xdr:to>
    <xdr:sp macro="" textlink="">
      <xdr:nvSpPr>
        <xdr:cNvPr id="719" name="楕円 718"/>
        <xdr:cNvSpPr/>
      </xdr:nvSpPr>
      <xdr:spPr>
        <a:xfrm>
          <a:off x="12763500" y="167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78909</xdr:rowOff>
    </xdr:from>
    <xdr:ext cx="469744" cy="259045"/>
    <xdr:sp macro="" textlink="">
      <xdr:nvSpPr>
        <xdr:cNvPr id="720" name="テキスト ボックス 719"/>
        <xdr:cNvSpPr txBox="1"/>
      </xdr:nvSpPr>
      <xdr:spPr>
        <a:xfrm>
          <a:off x="12579428" y="1688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149497</xdr:rowOff>
    </xdr:from>
    <xdr:to>
      <xdr:col>116</xdr:col>
      <xdr:colOff>63500</xdr:colOff>
      <xdr:row>34</xdr:row>
      <xdr:rowOff>17726</xdr:rowOff>
    </xdr:to>
    <xdr:cxnSp macro="">
      <xdr:nvCxnSpPr>
        <xdr:cNvPr id="751" name="直線コネクタ 750"/>
        <xdr:cNvCxnSpPr/>
      </xdr:nvCxnSpPr>
      <xdr:spPr>
        <a:xfrm flipV="1">
          <a:off x="21323300" y="5807347"/>
          <a:ext cx="838200" cy="3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55570</xdr:rowOff>
    </xdr:from>
    <xdr:ext cx="469744" cy="259045"/>
    <xdr:sp macro="" textlink="">
      <xdr:nvSpPr>
        <xdr:cNvPr id="752" name="投資及び出資金平均値テキスト"/>
        <xdr:cNvSpPr txBox="1"/>
      </xdr:nvSpPr>
      <xdr:spPr>
        <a:xfrm>
          <a:off x="22212300" y="6399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39279</xdr:rowOff>
    </xdr:from>
    <xdr:to>
      <xdr:col>111</xdr:col>
      <xdr:colOff>177800</xdr:colOff>
      <xdr:row>34</xdr:row>
      <xdr:rowOff>17726</xdr:rowOff>
    </xdr:to>
    <xdr:cxnSp macro="">
      <xdr:nvCxnSpPr>
        <xdr:cNvPr id="754" name="直線コネクタ 753"/>
        <xdr:cNvCxnSpPr/>
      </xdr:nvCxnSpPr>
      <xdr:spPr>
        <a:xfrm>
          <a:off x="20434300" y="5697129"/>
          <a:ext cx="889000" cy="14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170360</xdr:rowOff>
    </xdr:from>
    <xdr:ext cx="469744" cy="259045"/>
    <xdr:sp macro="" textlink="">
      <xdr:nvSpPr>
        <xdr:cNvPr id="756" name="テキスト ボックス 755"/>
        <xdr:cNvSpPr txBox="1"/>
      </xdr:nvSpPr>
      <xdr:spPr>
        <a:xfrm>
          <a:off x="21088428" y="651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30788</xdr:rowOff>
    </xdr:from>
    <xdr:to>
      <xdr:col>107</xdr:col>
      <xdr:colOff>50800</xdr:colOff>
      <xdr:row>33</xdr:row>
      <xdr:rowOff>39279</xdr:rowOff>
    </xdr:to>
    <xdr:cxnSp macro="">
      <xdr:nvCxnSpPr>
        <xdr:cNvPr id="757" name="直線コネクタ 756"/>
        <xdr:cNvCxnSpPr/>
      </xdr:nvCxnSpPr>
      <xdr:spPr>
        <a:xfrm>
          <a:off x="19545300" y="5688638"/>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148807</xdr:rowOff>
    </xdr:from>
    <xdr:ext cx="469744" cy="259045"/>
    <xdr:sp macro="" textlink="">
      <xdr:nvSpPr>
        <xdr:cNvPr id="759" name="テキスト ボックス 758"/>
        <xdr:cNvSpPr txBox="1"/>
      </xdr:nvSpPr>
      <xdr:spPr>
        <a:xfrm>
          <a:off x="20199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30788</xdr:rowOff>
    </xdr:from>
    <xdr:to>
      <xdr:col>102</xdr:col>
      <xdr:colOff>114300</xdr:colOff>
      <xdr:row>33</xdr:row>
      <xdr:rowOff>66385</xdr:rowOff>
    </xdr:to>
    <xdr:cxnSp macro="">
      <xdr:nvCxnSpPr>
        <xdr:cNvPr id="760" name="直線コネクタ 759"/>
        <xdr:cNvCxnSpPr/>
      </xdr:nvCxnSpPr>
      <xdr:spPr>
        <a:xfrm flipV="1">
          <a:off x="18656300" y="5688638"/>
          <a:ext cx="889000" cy="3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143908</xdr:rowOff>
    </xdr:from>
    <xdr:ext cx="469744" cy="259045"/>
    <xdr:sp macro="" textlink="">
      <xdr:nvSpPr>
        <xdr:cNvPr id="762" name="テキスト ボックス 761"/>
        <xdr:cNvSpPr txBox="1"/>
      </xdr:nvSpPr>
      <xdr:spPr>
        <a:xfrm>
          <a:off x="19310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3" name="フローチャート: 判断 762"/>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167258</xdr:rowOff>
    </xdr:from>
    <xdr:ext cx="469744" cy="259045"/>
    <xdr:sp macro="" textlink="">
      <xdr:nvSpPr>
        <xdr:cNvPr id="764" name="テキスト ボックス 763"/>
        <xdr:cNvSpPr txBox="1"/>
      </xdr:nvSpPr>
      <xdr:spPr>
        <a:xfrm>
          <a:off x="18421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98697</xdr:rowOff>
    </xdr:from>
    <xdr:to>
      <xdr:col>116</xdr:col>
      <xdr:colOff>114300</xdr:colOff>
      <xdr:row>34</xdr:row>
      <xdr:rowOff>28847</xdr:rowOff>
    </xdr:to>
    <xdr:sp macro="" textlink="">
      <xdr:nvSpPr>
        <xdr:cNvPr id="770" name="楕円 769"/>
        <xdr:cNvSpPr/>
      </xdr:nvSpPr>
      <xdr:spPr>
        <a:xfrm>
          <a:off x="22110700" y="57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121574</xdr:rowOff>
    </xdr:from>
    <xdr:ext cx="469744" cy="259045"/>
    <xdr:sp macro="" textlink="">
      <xdr:nvSpPr>
        <xdr:cNvPr id="771" name="投資及び出資金該当値テキスト"/>
        <xdr:cNvSpPr txBox="1"/>
      </xdr:nvSpPr>
      <xdr:spPr>
        <a:xfrm>
          <a:off x="22212300" y="560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138376</xdr:rowOff>
    </xdr:from>
    <xdr:to>
      <xdr:col>112</xdr:col>
      <xdr:colOff>38100</xdr:colOff>
      <xdr:row>34</xdr:row>
      <xdr:rowOff>68526</xdr:rowOff>
    </xdr:to>
    <xdr:sp macro="" textlink="">
      <xdr:nvSpPr>
        <xdr:cNvPr id="772" name="楕円 771"/>
        <xdr:cNvSpPr/>
      </xdr:nvSpPr>
      <xdr:spPr>
        <a:xfrm>
          <a:off x="21272500" y="579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85053</xdr:rowOff>
    </xdr:from>
    <xdr:ext cx="469744" cy="259045"/>
    <xdr:sp macro="" textlink="">
      <xdr:nvSpPr>
        <xdr:cNvPr id="773" name="テキスト ボックス 772"/>
        <xdr:cNvSpPr txBox="1"/>
      </xdr:nvSpPr>
      <xdr:spPr>
        <a:xfrm>
          <a:off x="21088428" y="557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159929</xdr:rowOff>
    </xdr:from>
    <xdr:to>
      <xdr:col>107</xdr:col>
      <xdr:colOff>101600</xdr:colOff>
      <xdr:row>33</xdr:row>
      <xdr:rowOff>90079</xdr:rowOff>
    </xdr:to>
    <xdr:sp macro="" textlink="">
      <xdr:nvSpPr>
        <xdr:cNvPr id="774" name="楕円 773"/>
        <xdr:cNvSpPr/>
      </xdr:nvSpPr>
      <xdr:spPr>
        <a:xfrm>
          <a:off x="20383500" y="564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106606</xdr:rowOff>
    </xdr:from>
    <xdr:ext cx="469744" cy="259045"/>
    <xdr:sp macro="" textlink="">
      <xdr:nvSpPr>
        <xdr:cNvPr id="775" name="テキスト ボックス 774"/>
        <xdr:cNvSpPr txBox="1"/>
      </xdr:nvSpPr>
      <xdr:spPr>
        <a:xfrm>
          <a:off x="20199428" y="542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151438</xdr:rowOff>
    </xdr:from>
    <xdr:to>
      <xdr:col>102</xdr:col>
      <xdr:colOff>165100</xdr:colOff>
      <xdr:row>33</xdr:row>
      <xdr:rowOff>81588</xdr:rowOff>
    </xdr:to>
    <xdr:sp macro="" textlink="">
      <xdr:nvSpPr>
        <xdr:cNvPr id="776" name="楕円 775"/>
        <xdr:cNvSpPr/>
      </xdr:nvSpPr>
      <xdr:spPr>
        <a:xfrm>
          <a:off x="19494500" y="563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98115</xdr:rowOff>
    </xdr:from>
    <xdr:ext cx="469744" cy="259045"/>
    <xdr:sp macro="" textlink="">
      <xdr:nvSpPr>
        <xdr:cNvPr id="777" name="テキスト ボックス 776"/>
        <xdr:cNvSpPr txBox="1"/>
      </xdr:nvSpPr>
      <xdr:spPr>
        <a:xfrm>
          <a:off x="19310428" y="541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15585</xdr:rowOff>
    </xdr:from>
    <xdr:to>
      <xdr:col>98</xdr:col>
      <xdr:colOff>38100</xdr:colOff>
      <xdr:row>33</xdr:row>
      <xdr:rowOff>117185</xdr:rowOff>
    </xdr:to>
    <xdr:sp macro="" textlink="">
      <xdr:nvSpPr>
        <xdr:cNvPr id="778" name="楕円 777"/>
        <xdr:cNvSpPr/>
      </xdr:nvSpPr>
      <xdr:spPr>
        <a:xfrm>
          <a:off x="18605500" y="56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133712</xdr:rowOff>
    </xdr:from>
    <xdr:ext cx="469744" cy="259045"/>
    <xdr:sp macro="" textlink="">
      <xdr:nvSpPr>
        <xdr:cNvPr id="779" name="テキスト ボックス 778"/>
        <xdr:cNvSpPr txBox="1"/>
      </xdr:nvSpPr>
      <xdr:spPr>
        <a:xfrm>
          <a:off x="18421428" y="544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54966</xdr:rowOff>
    </xdr:from>
    <xdr:to>
      <xdr:col>116</xdr:col>
      <xdr:colOff>63500</xdr:colOff>
      <xdr:row>59</xdr:row>
      <xdr:rowOff>197</xdr:rowOff>
    </xdr:to>
    <xdr:cxnSp macro="">
      <xdr:nvCxnSpPr>
        <xdr:cNvPr id="808" name="直線コネクタ 807"/>
        <xdr:cNvCxnSpPr/>
      </xdr:nvCxnSpPr>
      <xdr:spPr>
        <a:xfrm>
          <a:off x="21323300" y="9999066"/>
          <a:ext cx="838200" cy="11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9" name="貸付金平均値テキスト"/>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54966</xdr:rowOff>
    </xdr:from>
    <xdr:to>
      <xdr:col>111</xdr:col>
      <xdr:colOff>177800</xdr:colOff>
      <xdr:row>58</xdr:row>
      <xdr:rowOff>148101</xdr:rowOff>
    </xdr:to>
    <xdr:cxnSp macro="">
      <xdr:nvCxnSpPr>
        <xdr:cNvPr id="811" name="直線コネクタ 810"/>
        <xdr:cNvCxnSpPr/>
      </xdr:nvCxnSpPr>
      <xdr:spPr>
        <a:xfrm flipV="1">
          <a:off x="20434300" y="9999066"/>
          <a:ext cx="889000" cy="9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3" name="テキスト ボックス 812"/>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29610</xdr:rowOff>
    </xdr:from>
    <xdr:to>
      <xdr:col>107</xdr:col>
      <xdr:colOff>50800</xdr:colOff>
      <xdr:row>58</xdr:row>
      <xdr:rowOff>148101</xdr:rowOff>
    </xdr:to>
    <xdr:cxnSp macro="">
      <xdr:nvCxnSpPr>
        <xdr:cNvPr id="814" name="直線コネクタ 813"/>
        <xdr:cNvCxnSpPr/>
      </xdr:nvCxnSpPr>
      <xdr:spPr>
        <a:xfrm>
          <a:off x="19545300" y="9973710"/>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6" name="テキスト ボックス 815"/>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29610</xdr:rowOff>
    </xdr:from>
    <xdr:to>
      <xdr:col>102</xdr:col>
      <xdr:colOff>114300</xdr:colOff>
      <xdr:row>58</xdr:row>
      <xdr:rowOff>50317</xdr:rowOff>
    </xdr:to>
    <xdr:cxnSp macro="">
      <xdr:nvCxnSpPr>
        <xdr:cNvPr id="817" name="直線コネクタ 816"/>
        <xdr:cNvCxnSpPr/>
      </xdr:nvCxnSpPr>
      <xdr:spPr>
        <a:xfrm flipV="1">
          <a:off x="18656300" y="9973710"/>
          <a:ext cx="8890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130287</xdr:rowOff>
    </xdr:from>
    <xdr:ext cx="469744" cy="259045"/>
    <xdr:sp macro="" textlink="">
      <xdr:nvSpPr>
        <xdr:cNvPr id="819" name="テキスト ボックス 818"/>
        <xdr:cNvSpPr txBox="1"/>
      </xdr:nvSpPr>
      <xdr:spPr>
        <a:xfrm>
          <a:off x="19310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0" name="フローチャート: 判断 819"/>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122324</xdr:rowOff>
    </xdr:from>
    <xdr:ext cx="469744" cy="259045"/>
    <xdr:sp macro="" textlink="">
      <xdr:nvSpPr>
        <xdr:cNvPr id="821" name="テキスト ボックス 820"/>
        <xdr:cNvSpPr txBox="1"/>
      </xdr:nvSpPr>
      <xdr:spPr>
        <a:xfrm>
          <a:off x="18421428" y="1006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120847</xdr:rowOff>
    </xdr:from>
    <xdr:to>
      <xdr:col>116</xdr:col>
      <xdr:colOff>114300</xdr:colOff>
      <xdr:row>59</xdr:row>
      <xdr:rowOff>50997</xdr:rowOff>
    </xdr:to>
    <xdr:sp macro="" textlink="">
      <xdr:nvSpPr>
        <xdr:cNvPr id="827" name="楕円 826"/>
        <xdr:cNvSpPr/>
      </xdr:nvSpPr>
      <xdr:spPr>
        <a:xfrm>
          <a:off x="22110700" y="1006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35774</xdr:rowOff>
    </xdr:from>
    <xdr:ext cx="469744" cy="259045"/>
    <xdr:sp macro="" textlink="">
      <xdr:nvSpPr>
        <xdr:cNvPr id="828" name="貸付金該当値テキスト"/>
        <xdr:cNvSpPr txBox="1"/>
      </xdr:nvSpPr>
      <xdr:spPr>
        <a:xfrm>
          <a:off x="22212300" y="997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4166</xdr:rowOff>
    </xdr:from>
    <xdr:to>
      <xdr:col>112</xdr:col>
      <xdr:colOff>38100</xdr:colOff>
      <xdr:row>58</xdr:row>
      <xdr:rowOff>105766</xdr:rowOff>
    </xdr:to>
    <xdr:sp macro="" textlink="">
      <xdr:nvSpPr>
        <xdr:cNvPr id="829" name="楕円 828"/>
        <xdr:cNvSpPr/>
      </xdr:nvSpPr>
      <xdr:spPr>
        <a:xfrm>
          <a:off x="21272500" y="994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96893</xdr:rowOff>
    </xdr:from>
    <xdr:ext cx="469744" cy="259045"/>
    <xdr:sp macro="" textlink="">
      <xdr:nvSpPr>
        <xdr:cNvPr id="830" name="テキスト ボックス 829"/>
        <xdr:cNvSpPr txBox="1"/>
      </xdr:nvSpPr>
      <xdr:spPr>
        <a:xfrm>
          <a:off x="21088428" y="1004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97301</xdr:rowOff>
    </xdr:from>
    <xdr:to>
      <xdr:col>107</xdr:col>
      <xdr:colOff>101600</xdr:colOff>
      <xdr:row>59</xdr:row>
      <xdr:rowOff>27451</xdr:rowOff>
    </xdr:to>
    <xdr:sp macro="" textlink="">
      <xdr:nvSpPr>
        <xdr:cNvPr id="831" name="楕円 830"/>
        <xdr:cNvSpPr/>
      </xdr:nvSpPr>
      <xdr:spPr>
        <a:xfrm>
          <a:off x="20383500" y="100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18578</xdr:rowOff>
    </xdr:from>
    <xdr:ext cx="469744" cy="259045"/>
    <xdr:sp macro="" textlink="">
      <xdr:nvSpPr>
        <xdr:cNvPr id="832" name="テキスト ボックス 831"/>
        <xdr:cNvSpPr txBox="1"/>
      </xdr:nvSpPr>
      <xdr:spPr>
        <a:xfrm>
          <a:off x="20199428" y="1013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150260</xdr:rowOff>
    </xdr:from>
    <xdr:to>
      <xdr:col>102</xdr:col>
      <xdr:colOff>165100</xdr:colOff>
      <xdr:row>58</xdr:row>
      <xdr:rowOff>80410</xdr:rowOff>
    </xdr:to>
    <xdr:sp macro="" textlink="">
      <xdr:nvSpPr>
        <xdr:cNvPr id="833" name="楕円 832"/>
        <xdr:cNvSpPr/>
      </xdr:nvSpPr>
      <xdr:spPr>
        <a:xfrm>
          <a:off x="19494500" y="99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96937</xdr:rowOff>
    </xdr:from>
    <xdr:ext cx="469744" cy="259045"/>
    <xdr:sp macro="" textlink="">
      <xdr:nvSpPr>
        <xdr:cNvPr id="834" name="テキスト ボックス 833"/>
        <xdr:cNvSpPr txBox="1"/>
      </xdr:nvSpPr>
      <xdr:spPr>
        <a:xfrm>
          <a:off x="19310428" y="969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170967</xdr:rowOff>
    </xdr:from>
    <xdr:to>
      <xdr:col>98</xdr:col>
      <xdr:colOff>38100</xdr:colOff>
      <xdr:row>58</xdr:row>
      <xdr:rowOff>101117</xdr:rowOff>
    </xdr:to>
    <xdr:sp macro="" textlink="">
      <xdr:nvSpPr>
        <xdr:cNvPr id="835" name="楕円 834"/>
        <xdr:cNvSpPr/>
      </xdr:nvSpPr>
      <xdr:spPr>
        <a:xfrm>
          <a:off x="18605500" y="99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117644</xdr:rowOff>
    </xdr:from>
    <xdr:ext cx="469744" cy="259045"/>
    <xdr:sp macro="" textlink="">
      <xdr:nvSpPr>
        <xdr:cNvPr id="836" name="テキスト ボックス 835"/>
        <xdr:cNvSpPr txBox="1"/>
      </xdr:nvSpPr>
      <xdr:spPr>
        <a:xfrm>
          <a:off x="18421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79311</xdr:rowOff>
    </xdr:from>
    <xdr:to>
      <xdr:col>116</xdr:col>
      <xdr:colOff>63500</xdr:colOff>
      <xdr:row>72</xdr:row>
      <xdr:rowOff>153416</xdr:rowOff>
    </xdr:to>
    <xdr:cxnSp macro="">
      <xdr:nvCxnSpPr>
        <xdr:cNvPr id="866" name="直線コネクタ 865"/>
        <xdr:cNvCxnSpPr/>
      </xdr:nvCxnSpPr>
      <xdr:spPr>
        <a:xfrm flipV="1">
          <a:off x="21323300" y="12423711"/>
          <a:ext cx="838200" cy="7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25569</xdr:rowOff>
    </xdr:from>
    <xdr:ext cx="534377" cy="259045"/>
    <xdr:sp macro="" textlink="">
      <xdr:nvSpPr>
        <xdr:cNvPr id="867" name="繰出金平均値テキスト"/>
        <xdr:cNvSpPr txBox="1"/>
      </xdr:nvSpPr>
      <xdr:spPr>
        <a:xfrm>
          <a:off x="22212300" y="12884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153416</xdr:rowOff>
    </xdr:from>
    <xdr:to>
      <xdr:col>111</xdr:col>
      <xdr:colOff>177800</xdr:colOff>
      <xdr:row>73</xdr:row>
      <xdr:rowOff>30849</xdr:rowOff>
    </xdr:to>
    <xdr:cxnSp macro="">
      <xdr:nvCxnSpPr>
        <xdr:cNvPr id="869" name="直線コネクタ 868"/>
        <xdr:cNvCxnSpPr/>
      </xdr:nvCxnSpPr>
      <xdr:spPr>
        <a:xfrm flipV="1">
          <a:off x="20434300" y="12497816"/>
          <a:ext cx="889000" cy="4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156557</xdr:rowOff>
    </xdr:from>
    <xdr:ext cx="534377" cy="259045"/>
    <xdr:sp macro="" textlink="">
      <xdr:nvSpPr>
        <xdr:cNvPr id="871" name="テキスト ボックス 870"/>
        <xdr:cNvSpPr txBox="1"/>
      </xdr:nvSpPr>
      <xdr:spPr>
        <a:xfrm>
          <a:off x="21056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137261</xdr:rowOff>
    </xdr:from>
    <xdr:to>
      <xdr:col>107</xdr:col>
      <xdr:colOff>50800</xdr:colOff>
      <xdr:row>73</xdr:row>
      <xdr:rowOff>30849</xdr:rowOff>
    </xdr:to>
    <xdr:cxnSp macro="">
      <xdr:nvCxnSpPr>
        <xdr:cNvPr id="872" name="直線コネクタ 871"/>
        <xdr:cNvCxnSpPr/>
      </xdr:nvCxnSpPr>
      <xdr:spPr>
        <a:xfrm>
          <a:off x="19545300" y="12481661"/>
          <a:ext cx="889000" cy="6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161777</xdr:rowOff>
    </xdr:from>
    <xdr:ext cx="534377" cy="259045"/>
    <xdr:sp macro="" textlink="">
      <xdr:nvSpPr>
        <xdr:cNvPr id="874" name="テキスト ボックス 873"/>
        <xdr:cNvSpPr txBox="1"/>
      </xdr:nvSpPr>
      <xdr:spPr>
        <a:xfrm>
          <a:off x="20167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137261</xdr:rowOff>
    </xdr:from>
    <xdr:to>
      <xdr:col>102</xdr:col>
      <xdr:colOff>114300</xdr:colOff>
      <xdr:row>73</xdr:row>
      <xdr:rowOff>89751</xdr:rowOff>
    </xdr:to>
    <xdr:cxnSp macro="">
      <xdr:nvCxnSpPr>
        <xdr:cNvPr id="875" name="直線コネクタ 874"/>
        <xdr:cNvCxnSpPr/>
      </xdr:nvCxnSpPr>
      <xdr:spPr>
        <a:xfrm flipV="1">
          <a:off x="18656300" y="12481661"/>
          <a:ext cx="889000" cy="12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4500</xdr:rowOff>
    </xdr:from>
    <xdr:ext cx="534377" cy="259045"/>
    <xdr:sp macro="" textlink="">
      <xdr:nvSpPr>
        <xdr:cNvPr id="877" name="テキスト ボックス 876"/>
        <xdr:cNvSpPr txBox="1"/>
      </xdr:nvSpPr>
      <xdr:spPr>
        <a:xfrm>
          <a:off x="19278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8" name="フローチャート: 判断 877"/>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144784</xdr:rowOff>
    </xdr:from>
    <xdr:ext cx="534377" cy="259045"/>
    <xdr:sp macro="" textlink="">
      <xdr:nvSpPr>
        <xdr:cNvPr id="879" name="テキスト ボックス 878"/>
        <xdr:cNvSpPr txBox="1"/>
      </xdr:nvSpPr>
      <xdr:spPr>
        <a:xfrm>
          <a:off x="18389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28511</xdr:rowOff>
    </xdr:from>
    <xdr:to>
      <xdr:col>116</xdr:col>
      <xdr:colOff>114300</xdr:colOff>
      <xdr:row>72</xdr:row>
      <xdr:rowOff>130111</xdr:rowOff>
    </xdr:to>
    <xdr:sp macro="" textlink="">
      <xdr:nvSpPr>
        <xdr:cNvPr id="885" name="楕円 884"/>
        <xdr:cNvSpPr/>
      </xdr:nvSpPr>
      <xdr:spPr>
        <a:xfrm>
          <a:off x="22110700" y="123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114888</xdr:rowOff>
    </xdr:from>
    <xdr:ext cx="534377" cy="259045"/>
    <xdr:sp macro="" textlink="">
      <xdr:nvSpPr>
        <xdr:cNvPr id="886" name="繰出金該当値テキスト"/>
        <xdr:cNvSpPr txBox="1"/>
      </xdr:nvSpPr>
      <xdr:spPr>
        <a:xfrm>
          <a:off x="22212300" y="122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102616</xdr:rowOff>
    </xdr:from>
    <xdr:to>
      <xdr:col>112</xdr:col>
      <xdr:colOff>38100</xdr:colOff>
      <xdr:row>73</xdr:row>
      <xdr:rowOff>32766</xdr:rowOff>
    </xdr:to>
    <xdr:sp macro="" textlink="">
      <xdr:nvSpPr>
        <xdr:cNvPr id="887" name="楕円 886"/>
        <xdr:cNvSpPr/>
      </xdr:nvSpPr>
      <xdr:spPr>
        <a:xfrm>
          <a:off x="21272500" y="1244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49293</xdr:rowOff>
    </xdr:from>
    <xdr:ext cx="534377" cy="259045"/>
    <xdr:sp macro="" textlink="">
      <xdr:nvSpPr>
        <xdr:cNvPr id="888" name="テキスト ボックス 887"/>
        <xdr:cNvSpPr txBox="1"/>
      </xdr:nvSpPr>
      <xdr:spPr>
        <a:xfrm>
          <a:off x="21056111" y="1222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151499</xdr:rowOff>
    </xdr:from>
    <xdr:to>
      <xdr:col>107</xdr:col>
      <xdr:colOff>101600</xdr:colOff>
      <xdr:row>73</xdr:row>
      <xdr:rowOff>81649</xdr:rowOff>
    </xdr:to>
    <xdr:sp macro="" textlink="">
      <xdr:nvSpPr>
        <xdr:cNvPr id="889" name="楕円 888"/>
        <xdr:cNvSpPr/>
      </xdr:nvSpPr>
      <xdr:spPr>
        <a:xfrm>
          <a:off x="20383500" y="124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98176</xdr:rowOff>
    </xdr:from>
    <xdr:ext cx="534377" cy="259045"/>
    <xdr:sp macro="" textlink="">
      <xdr:nvSpPr>
        <xdr:cNvPr id="890" name="テキスト ボックス 889"/>
        <xdr:cNvSpPr txBox="1"/>
      </xdr:nvSpPr>
      <xdr:spPr>
        <a:xfrm>
          <a:off x="20167111" y="122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86461</xdr:rowOff>
    </xdr:from>
    <xdr:to>
      <xdr:col>102</xdr:col>
      <xdr:colOff>165100</xdr:colOff>
      <xdr:row>73</xdr:row>
      <xdr:rowOff>16611</xdr:rowOff>
    </xdr:to>
    <xdr:sp macro="" textlink="">
      <xdr:nvSpPr>
        <xdr:cNvPr id="891" name="楕円 890"/>
        <xdr:cNvSpPr/>
      </xdr:nvSpPr>
      <xdr:spPr>
        <a:xfrm>
          <a:off x="19494500" y="1243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33138</xdr:rowOff>
    </xdr:from>
    <xdr:ext cx="534377" cy="259045"/>
    <xdr:sp macro="" textlink="">
      <xdr:nvSpPr>
        <xdr:cNvPr id="892" name="テキスト ボックス 891"/>
        <xdr:cNvSpPr txBox="1"/>
      </xdr:nvSpPr>
      <xdr:spPr>
        <a:xfrm>
          <a:off x="19278111" y="1220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38951</xdr:rowOff>
    </xdr:from>
    <xdr:to>
      <xdr:col>98</xdr:col>
      <xdr:colOff>38100</xdr:colOff>
      <xdr:row>73</xdr:row>
      <xdr:rowOff>140551</xdr:rowOff>
    </xdr:to>
    <xdr:sp macro="" textlink="">
      <xdr:nvSpPr>
        <xdr:cNvPr id="893" name="楕円 892"/>
        <xdr:cNvSpPr/>
      </xdr:nvSpPr>
      <xdr:spPr>
        <a:xfrm>
          <a:off x="18605500" y="1255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157078</xdr:rowOff>
    </xdr:from>
    <xdr:ext cx="534377" cy="259045"/>
    <xdr:sp macro="" textlink="">
      <xdr:nvSpPr>
        <xdr:cNvPr id="894" name="テキスト ボックス 893"/>
        <xdr:cNvSpPr txBox="1"/>
      </xdr:nvSpPr>
      <xdr:spPr>
        <a:xfrm>
          <a:off x="18389111" y="1233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628,147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主な構成項目である人件費は、住民一人当たり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64,060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同程度である。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212,131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円となっており、原爆被爆関連経費等により類似都市と比較して高い水準で推移している。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58,362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臨時財政対策債に係る元金償還が増となったこと等により、令和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類似都市と比較して高い水準で推移している。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95,228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新市庁舎建設事業の増などにより、令和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円の増となっており、類似都市と比較して高い水準で推移している。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406,116
403,262
405.86
262,301,512
255,100,662
2,904,975
103,033,192
274,873,584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75692</xdr:rowOff>
    </xdr:from>
    <xdr:to>
      <xdr:col>24</xdr:col>
      <xdr:colOff>63500</xdr:colOff>
      <xdr:row>35</xdr:row>
      <xdr:rowOff>75692</xdr:rowOff>
    </xdr:to>
    <xdr:cxnSp macro="">
      <xdr:nvCxnSpPr>
        <xdr:cNvPr id="61" name="直線コネクタ 60"/>
        <xdr:cNvCxnSpPr/>
      </xdr:nvCxnSpPr>
      <xdr:spPr>
        <a:xfrm>
          <a:off x="3797300" y="60764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39116</xdr:rowOff>
    </xdr:from>
    <xdr:to>
      <xdr:col>19</xdr:col>
      <xdr:colOff>177800</xdr:colOff>
      <xdr:row>35</xdr:row>
      <xdr:rowOff>75692</xdr:rowOff>
    </xdr:to>
    <xdr:cxnSp macro="">
      <xdr:nvCxnSpPr>
        <xdr:cNvPr id="64" name="直線コネクタ 63"/>
        <xdr:cNvCxnSpPr/>
      </xdr:nvCxnSpPr>
      <xdr:spPr>
        <a:xfrm>
          <a:off x="2908300" y="603986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macro="" textlink="">
      <xdr:nvSpPr>
        <xdr:cNvPr id="66" name="テキスト ボックス 65"/>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39116</xdr:rowOff>
    </xdr:from>
    <xdr:to>
      <xdr:col>15</xdr:col>
      <xdr:colOff>50800</xdr:colOff>
      <xdr:row>35</xdr:row>
      <xdr:rowOff>74168</xdr:rowOff>
    </xdr:to>
    <xdr:cxnSp macro="">
      <xdr:nvCxnSpPr>
        <xdr:cNvPr id="67" name="直線コネクタ 66"/>
        <xdr:cNvCxnSpPr/>
      </xdr:nvCxnSpPr>
      <xdr:spPr>
        <a:xfrm flipV="1">
          <a:off x="2019300" y="6039866"/>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113809</xdr:rowOff>
    </xdr:from>
    <xdr:ext cx="469744" cy="259045"/>
    <xdr:sp macro="" textlink="">
      <xdr:nvSpPr>
        <xdr:cNvPr id="69" name="テキスト ボックス 68"/>
        <xdr:cNvSpPr txBox="1"/>
      </xdr:nvSpPr>
      <xdr:spPr>
        <a:xfrm>
          <a:off x="2673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50546</xdr:rowOff>
    </xdr:from>
    <xdr:to>
      <xdr:col>10</xdr:col>
      <xdr:colOff>114300</xdr:colOff>
      <xdr:row>35</xdr:row>
      <xdr:rowOff>74168</xdr:rowOff>
    </xdr:to>
    <xdr:cxnSp macro="">
      <xdr:nvCxnSpPr>
        <xdr:cNvPr id="70" name="直線コネクタ 69"/>
        <xdr:cNvCxnSpPr/>
      </xdr:nvCxnSpPr>
      <xdr:spPr>
        <a:xfrm>
          <a:off x="1130300" y="6051296"/>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122191</xdr:rowOff>
    </xdr:from>
    <xdr:ext cx="469744" cy="259045"/>
    <xdr:sp macro="" textlink="">
      <xdr:nvSpPr>
        <xdr:cNvPr id="72" name="テキスト ボックス 71"/>
        <xdr:cNvSpPr txBox="1"/>
      </xdr:nvSpPr>
      <xdr:spPr>
        <a:xfrm>
          <a:off x="1784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24892</xdr:rowOff>
    </xdr:from>
    <xdr:to>
      <xdr:col>24</xdr:col>
      <xdr:colOff>114300</xdr:colOff>
      <xdr:row>35</xdr:row>
      <xdr:rowOff>126492</xdr:rowOff>
    </xdr:to>
    <xdr:sp macro="" textlink="">
      <xdr:nvSpPr>
        <xdr:cNvPr id="80" name="楕円 79"/>
        <xdr:cNvSpPr/>
      </xdr:nvSpPr>
      <xdr:spPr>
        <a:xfrm>
          <a:off x="45847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47769</xdr:rowOff>
    </xdr:from>
    <xdr:ext cx="469744" cy="259045"/>
    <xdr:sp macro="" textlink="">
      <xdr:nvSpPr>
        <xdr:cNvPr id="81" name="議会費該当値テキスト"/>
        <xdr:cNvSpPr txBox="1"/>
      </xdr:nvSpPr>
      <xdr:spPr>
        <a:xfrm>
          <a:off x="4686300" y="587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24892</xdr:rowOff>
    </xdr:from>
    <xdr:to>
      <xdr:col>20</xdr:col>
      <xdr:colOff>38100</xdr:colOff>
      <xdr:row>35</xdr:row>
      <xdr:rowOff>126492</xdr:rowOff>
    </xdr:to>
    <xdr:sp macro="" textlink="">
      <xdr:nvSpPr>
        <xdr:cNvPr id="82" name="楕円 81"/>
        <xdr:cNvSpPr/>
      </xdr:nvSpPr>
      <xdr:spPr>
        <a:xfrm>
          <a:off x="37465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143019</xdr:rowOff>
    </xdr:from>
    <xdr:ext cx="469744" cy="259045"/>
    <xdr:sp macro="" textlink="">
      <xdr:nvSpPr>
        <xdr:cNvPr id="83" name="テキスト ボックス 82"/>
        <xdr:cNvSpPr txBox="1"/>
      </xdr:nvSpPr>
      <xdr:spPr>
        <a:xfrm>
          <a:off x="3562428" y="580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159766</xdr:rowOff>
    </xdr:from>
    <xdr:to>
      <xdr:col>15</xdr:col>
      <xdr:colOff>101600</xdr:colOff>
      <xdr:row>35</xdr:row>
      <xdr:rowOff>89916</xdr:rowOff>
    </xdr:to>
    <xdr:sp macro="" textlink="">
      <xdr:nvSpPr>
        <xdr:cNvPr id="84" name="楕円 83"/>
        <xdr:cNvSpPr/>
      </xdr:nvSpPr>
      <xdr:spPr>
        <a:xfrm>
          <a:off x="2857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106443</xdr:rowOff>
    </xdr:from>
    <xdr:ext cx="469744" cy="259045"/>
    <xdr:sp macro="" textlink="">
      <xdr:nvSpPr>
        <xdr:cNvPr id="85" name="テキスト ボックス 84"/>
        <xdr:cNvSpPr txBox="1"/>
      </xdr:nvSpPr>
      <xdr:spPr>
        <a:xfrm>
          <a:off x="2673428" y="57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23368</xdr:rowOff>
    </xdr:from>
    <xdr:to>
      <xdr:col>10</xdr:col>
      <xdr:colOff>165100</xdr:colOff>
      <xdr:row>35</xdr:row>
      <xdr:rowOff>124968</xdr:rowOff>
    </xdr:to>
    <xdr:sp macro="" textlink="">
      <xdr:nvSpPr>
        <xdr:cNvPr id="86" name="楕円 85"/>
        <xdr:cNvSpPr/>
      </xdr:nvSpPr>
      <xdr:spPr>
        <a:xfrm>
          <a:off x="1968500" y="60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141495</xdr:rowOff>
    </xdr:from>
    <xdr:ext cx="469744" cy="259045"/>
    <xdr:sp macro="" textlink="">
      <xdr:nvSpPr>
        <xdr:cNvPr id="87" name="テキスト ボックス 86"/>
        <xdr:cNvSpPr txBox="1"/>
      </xdr:nvSpPr>
      <xdr:spPr>
        <a:xfrm>
          <a:off x="1784428" y="579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171196</xdr:rowOff>
    </xdr:from>
    <xdr:to>
      <xdr:col>6</xdr:col>
      <xdr:colOff>38100</xdr:colOff>
      <xdr:row>35</xdr:row>
      <xdr:rowOff>101346</xdr:rowOff>
    </xdr:to>
    <xdr:sp macro="" textlink="">
      <xdr:nvSpPr>
        <xdr:cNvPr id="88" name="楕円 87"/>
        <xdr:cNvSpPr/>
      </xdr:nvSpPr>
      <xdr:spPr>
        <a:xfrm>
          <a:off x="1079500" y="60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117873</xdr:rowOff>
    </xdr:from>
    <xdr:ext cx="469744" cy="259045"/>
    <xdr:sp macro="" textlink="">
      <xdr:nvSpPr>
        <xdr:cNvPr id="89" name="テキスト ボックス 88"/>
        <xdr:cNvSpPr txBox="1"/>
      </xdr:nvSpPr>
      <xdr:spPr>
        <a:xfrm>
          <a:off x="895428" y="577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3" name="テキスト ボックス 102"/>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5" name="テキスト ボックス 104"/>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7" name="テキスト ボックス 106"/>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104277</xdr:rowOff>
    </xdr:from>
    <xdr:to>
      <xdr:col>24</xdr:col>
      <xdr:colOff>62865</xdr:colOff>
      <xdr:row>58</xdr:row>
      <xdr:rowOff>106467</xdr:rowOff>
    </xdr:to>
    <xdr:cxnSp macro="">
      <xdr:nvCxnSpPr>
        <xdr:cNvPr id="117" name="直線コネクタ 116"/>
        <xdr:cNvCxnSpPr/>
      </xdr:nvCxnSpPr>
      <xdr:spPr>
        <a:xfrm flipV="1">
          <a:off x="4633595" y="9534027"/>
          <a:ext cx="1270" cy="51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110294</xdr:rowOff>
    </xdr:from>
    <xdr:ext cx="534377" cy="259045"/>
    <xdr:sp macro="" textlink="">
      <xdr:nvSpPr>
        <xdr:cNvPr id="118" name="総務費最小値テキスト"/>
        <xdr:cNvSpPr txBox="1"/>
      </xdr:nvSpPr>
      <xdr:spPr>
        <a:xfrm>
          <a:off x="4686300" y="1005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106467</xdr:rowOff>
    </xdr:from>
    <xdr:to>
      <xdr:col>24</xdr:col>
      <xdr:colOff>152400</xdr:colOff>
      <xdr:row>58</xdr:row>
      <xdr:rowOff>106467</xdr:rowOff>
    </xdr:to>
    <xdr:cxnSp macro="">
      <xdr:nvCxnSpPr>
        <xdr:cNvPr id="119" name="直線コネクタ 118"/>
        <xdr:cNvCxnSpPr/>
      </xdr:nvCxnSpPr>
      <xdr:spPr>
        <a:xfrm>
          <a:off x="4546600" y="1005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50954</xdr:rowOff>
    </xdr:from>
    <xdr:ext cx="534377" cy="259045"/>
    <xdr:sp macro="" textlink="">
      <xdr:nvSpPr>
        <xdr:cNvPr id="120" name="総務費最大値テキスト"/>
        <xdr:cNvSpPr txBox="1"/>
      </xdr:nvSpPr>
      <xdr:spPr>
        <a:xfrm>
          <a:off x="4686300" y="930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104277</xdr:rowOff>
    </xdr:from>
    <xdr:to>
      <xdr:col>24</xdr:col>
      <xdr:colOff>152400</xdr:colOff>
      <xdr:row>55</xdr:row>
      <xdr:rowOff>104277</xdr:rowOff>
    </xdr:to>
    <xdr:cxnSp macro="">
      <xdr:nvCxnSpPr>
        <xdr:cNvPr id="121" name="直線コネクタ 120"/>
        <xdr:cNvCxnSpPr/>
      </xdr:nvCxnSpPr>
      <xdr:spPr>
        <a:xfrm>
          <a:off x="4546600" y="953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122069</xdr:rowOff>
    </xdr:from>
    <xdr:to>
      <xdr:col>24</xdr:col>
      <xdr:colOff>63500</xdr:colOff>
      <xdr:row>55</xdr:row>
      <xdr:rowOff>104277</xdr:rowOff>
    </xdr:to>
    <xdr:cxnSp macro="">
      <xdr:nvCxnSpPr>
        <xdr:cNvPr id="122" name="直線コネクタ 121"/>
        <xdr:cNvCxnSpPr/>
      </xdr:nvCxnSpPr>
      <xdr:spPr>
        <a:xfrm>
          <a:off x="3797300" y="8694569"/>
          <a:ext cx="838200" cy="83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153605</xdr:rowOff>
    </xdr:from>
    <xdr:ext cx="534377" cy="259045"/>
    <xdr:sp macro="" textlink="">
      <xdr:nvSpPr>
        <xdr:cNvPr id="123" name="総務費平均値テキスト"/>
        <xdr:cNvSpPr txBox="1"/>
      </xdr:nvSpPr>
      <xdr:spPr>
        <a:xfrm>
          <a:off x="4686300" y="975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3728</xdr:rowOff>
    </xdr:from>
    <xdr:to>
      <xdr:col>24</xdr:col>
      <xdr:colOff>114300</xdr:colOff>
      <xdr:row>57</xdr:row>
      <xdr:rowOff>105328</xdr:rowOff>
    </xdr:to>
    <xdr:sp macro="" textlink="">
      <xdr:nvSpPr>
        <xdr:cNvPr id="124" name="フローチャート: 判断 123"/>
        <xdr:cNvSpPr/>
      </xdr:nvSpPr>
      <xdr:spPr>
        <a:xfrm>
          <a:off x="4584700" y="97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122069</xdr:rowOff>
    </xdr:from>
    <xdr:to>
      <xdr:col>19</xdr:col>
      <xdr:colOff>177800</xdr:colOff>
      <xdr:row>57</xdr:row>
      <xdr:rowOff>84198</xdr:rowOff>
    </xdr:to>
    <xdr:cxnSp macro="">
      <xdr:nvCxnSpPr>
        <xdr:cNvPr id="125" name="直線コネクタ 124"/>
        <xdr:cNvCxnSpPr/>
      </xdr:nvCxnSpPr>
      <xdr:spPr>
        <a:xfrm flipV="1">
          <a:off x="2908300" y="8694569"/>
          <a:ext cx="889000" cy="116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115618</xdr:rowOff>
    </xdr:from>
    <xdr:to>
      <xdr:col>20</xdr:col>
      <xdr:colOff>38100</xdr:colOff>
      <xdr:row>52</xdr:row>
      <xdr:rowOff>45768</xdr:rowOff>
    </xdr:to>
    <xdr:sp macro="" textlink="">
      <xdr:nvSpPr>
        <xdr:cNvPr id="126" name="フローチャート: 判断 125"/>
        <xdr:cNvSpPr/>
      </xdr:nvSpPr>
      <xdr:spPr>
        <a:xfrm>
          <a:off x="3746500" y="885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36895</xdr:rowOff>
    </xdr:from>
    <xdr:ext cx="599010" cy="259045"/>
    <xdr:sp macro="" textlink="">
      <xdr:nvSpPr>
        <xdr:cNvPr id="127" name="テキスト ボックス 126"/>
        <xdr:cNvSpPr txBox="1"/>
      </xdr:nvSpPr>
      <xdr:spPr>
        <a:xfrm>
          <a:off x="3497795" y="895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80950</xdr:rowOff>
    </xdr:from>
    <xdr:to>
      <xdr:col>15</xdr:col>
      <xdr:colOff>50800</xdr:colOff>
      <xdr:row>57</xdr:row>
      <xdr:rowOff>84198</xdr:rowOff>
    </xdr:to>
    <xdr:cxnSp macro="">
      <xdr:nvCxnSpPr>
        <xdr:cNvPr id="128" name="直線コネクタ 127"/>
        <xdr:cNvCxnSpPr/>
      </xdr:nvCxnSpPr>
      <xdr:spPr>
        <a:xfrm>
          <a:off x="2019300" y="9853600"/>
          <a:ext cx="889000" cy="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69288</xdr:rowOff>
    </xdr:from>
    <xdr:to>
      <xdr:col>15</xdr:col>
      <xdr:colOff>101600</xdr:colOff>
      <xdr:row>57</xdr:row>
      <xdr:rowOff>170888</xdr:rowOff>
    </xdr:to>
    <xdr:sp macro="" textlink="">
      <xdr:nvSpPr>
        <xdr:cNvPr id="129" name="フローチャート: 判断 128"/>
        <xdr:cNvSpPr/>
      </xdr:nvSpPr>
      <xdr:spPr>
        <a:xfrm>
          <a:off x="2857500" y="984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162015</xdr:rowOff>
    </xdr:from>
    <xdr:ext cx="534377" cy="259045"/>
    <xdr:sp macro="" textlink="">
      <xdr:nvSpPr>
        <xdr:cNvPr id="130" name="テキスト ボックス 129"/>
        <xdr:cNvSpPr txBox="1"/>
      </xdr:nvSpPr>
      <xdr:spPr>
        <a:xfrm>
          <a:off x="2641111" y="993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80950</xdr:rowOff>
    </xdr:from>
    <xdr:to>
      <xdr:col>10</xdr:col>
      <xdr:colOff>114300</xdr:colOff>
      <xdr:row>57</xdr:row>
      <xdr:rowOff>93294</xdr:rowOff>
    </xdr:to>
    <xdr:cxnSp macro="">
      <xdr:nvCxnSpPr>
        <xdr:cNvPr id="131" name="直線コネクタ 130"/>
        <xdr:cNvCxnSpPr/>
      </xdr:nvCxnSpPr>
      <xdr:spPr>
        <a:xfrm flipV="1">
          <a:off x="1130300" y="9853600"/>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91443</xdr:rowOff>
    </xdr:from>
    <xdr:to>
      <xdr:col>10</xdr:col>
      <xdr:colOff>165100</xdr:colOff>
      <xdr:row>58</xdr:row>
      <xdr:rowOff>21593</xdr:rowOff>
    </xdr:to>
    <xdr:sp macro="" textlink="">
      <xdr:nvSpPr>
        <xdr:cNvPr id="132" name="フローチャート: 判断 131"/>
        <xdr:cNvSpPr/>
      </xdr:nvSpPr>
      <xdr:spPr>
        <a:xfrm>
          <a:off x="1968500" y="98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12720</xdr:rowOff>
    </xdr:from>
    <xdr:ext cx="534377" cy="259045"/>
    <xdr:sp macro="" textlink="">
      <xdr:nvSpPr>
        <xdr:cNvPr id="133" name="テキスト ボックス 132"/>
        <xdr:cNvSpPr txBox="1"/>
      </xdr:nvSpPr>
      <xdr:spPr>
        <a:xfrm>
          <a:off x="1752111" y="99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99473</xdr:rowOff>
    </xdr:from>
    <xdr:to>
      <xdr:col>6</xdr:col>
      <xdr:colOff>38100</xdr:colOff>
      <xdr:row>58</xdr:row>
      <xdr:rowOff>29623</xdr:rowOff>
    </xdr:to>
    <xdr:sp macro="" textlink="">
      <xdr:nvSpPr>
        <xdr:cNvPr id="134" name="フローチャート: 判断 133"/>
        <xdr:cNvSpPr/>
      </xdr:nvSpPr>
      <xdr:spPr>
        <a:xfrm>
          <a:off x="1079500" y="98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20750</xdr:rowOff>
    </xdr:from>
    <xdr:ext cx="534377" cy="259045"/>
    <xdr:sp macro="" textlink="">
      <xdr:nvSpPr>
        <xdr:cNvPr id="135" name="テキスト ボックス 134"/>
        <xdr:cNvSpPr txBox="1"/>
      </xdr:nvSpPr>
      <xdr:spPr>
        <a:xfrm>
          <a:off x="863111" y="996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53477</xdr:rowOff>
    </xdr:from>
    <xdr:to>
      <xdr:col>24</xdr:col>
      <xdr:colOff>114300</xdr:colOff>
      <xdr:row>55</xdr:row>
      <xdr:rowOff>155077</xdr:rowOff>
    </xdr:to>
    <xdr:sp macro="" textlink="">
      <xdr:nvSpPr>
        <xdr:cNvPr id="141" name="楕円 140"/>
        <xdr:cNvSpPr/>
      </xdr:nvSpPr>
      <xdr:spPr>
        <a:xfrm>
          <a:off x="4584700" y="948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6504</xdr:rowOff>
    </xdr:from>
    <xdr:ext cx="534377" cy="259045"/>
    <xdr:sp macro="" textlink="">
      <xdr:nvSpPr>
        <xdr:cNvPr id="142" name="総務費該当値テキスト"/>
        <xdr:cNvSpPr txBox="1"/>
      </xdr:nvSpPr>
      <xdr:spPr>
        <a:xfrm>
          <a:off x="4686300" y="94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71269</xdr:rowOff>
    </xdr:from>
    <xdr:to>
      <xdr:col>20</xdr:col>
      <xdr:colOff>38100</xdr:colOff>
      <xdr:row>51</xdr:row>
      <xdr:rowOff>1419</xdr:rowOff>
    </xdr:to>
    <xdr:sp macro="" textlink="">
      <xdr:nvSpPr>
        <xdr:cNvPr id="143" name="楕円 142"/>
        <xdr:cNvSpPr/>
      </xdr:nvSpPr>
      <xdr:spPr>
        <a:xfrm>
          <a:off x="3746500" y="864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17946</xdr:rowOff>
    </xdr:from>
    <xdr:ext cx="599010" cy="259045"/>
    <xdr:sp macro="" textlink="">
      <xdr:nvSpPr>
        <xdr:cNvPr id="144" name="テキスト ボックス 143"/>
        <xdr:cNvSpPr txBox="1"/>
      </xdr:nvSpPr>
      <xdr:spPr>
        <a:xfrm>
          <a:off x="3497795" y="84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33398</xdr:rowOff>
    </xdr:from>
    <xdr:to>
      <xdr:col>15</xdr:col>
      <xdr:colOff>101600</xdr:colOff>
      <xdr:row>57</xdr:row>
      <xdr:rowOff>134998</xdr:rowOff>
    </xdr:to>
    <xdr:sp macro="" textlink="">
      <xdr:nvSpPr>
        <xdr:cNvPr id="145" name="楕円 144"/>
        <xdr:cNvSpPr/>
      </xdr:nvSpPr>
      <xdr:spPr>
        <a:xfrm>
          <a:off x="2857500" y="980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151525</xdr:rowOff>
    </xdr:from>
    <xdr:ext cx="534377" cy="259045"/>
    <xdr:sp macro="" textlink="">
      <xdr:nvSpPr>
        <xdr:cNvPr id="146" name="テキスト ボックス 145"/>
        <xdr:cNvSpPr txBox="1"/>
      </xdr:nvSpPr>
      <xdr:spPr>
        <a:xfrm>
          <a:off x="2641111" y="958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30150</xdr:rowOff>
    </xdr:from>
    <xdr:to>
      <xdr:col>10</xdr:col>
      <xdr:colOff>165100</xdr:colOff>
      <xdr:row>57</xdr:row>
      <xdr:rowOff>131750</xdr:rowOff>
    </xdr:to>
    <xdr:sp macro="" textlink="">
      <xdr:nvSpPr>
        <xdr:cNvPr id="147" name="楕円 146"/>
        <xdr:cNvSpPr/>
      </xdr:nvSpPr>
      <xdr:spPr>
        <a:xfrm>
          <a:off x="1968500" y="98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148277</xdr:rowOff>
    </xdr:from>
    <xdr:ext cx="534377" cy="259045"/>
    <xdr:sp macro="" textlink="">
      <xdr:nvSpPr>
        <xdr:cNvPr id="148" name="テキスト ボックス 147"/>
        <xdr:cNvSpPr txBox="1"/>
      </xdr:nvSpPr>
      <xdr:spPr>
        <a:xfrm>
          <a:off x="1752111" y="957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42494</xdr:rowOff>
    </xdr:from>
    <xdr:to>
      <xdr:col>6</xdr:col>
      <xdr:colOff>38100</xdr:colOff>
      <xdr:row>57</xdr:row>
      <xdr:rowOff>144094</xdr:rowOff>
    </xdr:to>
    <xdr:sp macro="" textlink="">
      <xdr:nvSpPr>
        <xdr:cNvPr id="149" name="楕円 148"/>
        <xdr:cNvSpPr/>
      </xdr:nvSpPr>
      <xdr:spPr>
        <a:xfrm>
          <a:off x="1079500" y="98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160621</xdr:rowOff>
    </xdr:from>
    <xdr:ext cx="534377" cy="259045"/>
    <xdr:sp macro="" textlink="">
      <xdr:nvSpPr>
        <xdr:cNvPr id="150" name="テキスト ボックス 149"/>
        <xdr:cNvSpPr txBox="1"/>
      </xdr:nvSpPr>
      <xdr:spPr>
        <a:xfrm>
          <a:off x="863111" y="959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7" name="直線コネクタ 176"/>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8" name="民生費最小値テキスト"/>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9" name="直線コネクタ 178"/>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80" name="民生費最大値テキスト"/>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81" name="直線コネクタ 180"/>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104822</xdr:rowOff>
    </xdr:from>
    <xdr:to>
      <xdr:col>24</xdr:col>
      <xdr:colOff>63500</xdr:colOff>
      <xdr:row>75</xdr:row>
      <xdr:rowOff>87350</xdr:rowOff>
    </xdr:to>
    <xdr:cxnSp macro="">
      <xdr:nvCxnSpPr>
        <xdr:cNvPr id="182" name="直線コネクタ 181"/>
        <xdr:cNvCxnSpPr/>
      </xdr:nvCxnSpPr>
      <xdr:spPr>
        <a:xfrm flipV="1">
          <a:off x="3797300" y="12620672"/>
          <a:ext cx="838200" cy="32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163219</xdr:rowOff>
    </xdr:from>
    <xdr:ext cx="599010" cy="259045"/>
    <xdr:sp macro="" textlink="">
      <xdr:nvSpPr>
        <xdr:cNvPr id="183" name="民生費平均値テキスト"/>
        <xdr:cNvSpPr txBox="1"/>
      </xdr:nvSpPr>
      <xdr:spPr>
        <a:xfrm>
          <a:off x="4686300" y="13021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4" name="フローチャート: 判断 183"/>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87350</xdr:rowOff>
    </xdr:from>
    <xdr:to>
      <xdr:col>19</xdr:col>
      <xdr:colOff>177800</xdr:colOff>
      <xdr:row>76</xdr:row>
      <xdr:rowOff>27925</xdr:rowOff>
    </xdr:to>
    <xdr:cxnSp macro="">
      <xdr:nvCxnSpPr>
        <xdr:cNvPr id="185" name="直線コネクタ 184"/>
        <xdr:cNvCxnSpPr/>
      </xdr:nvCxnSpPr>
      <xdr:spPr>
        <a:xfrm flipV="1">
          <a:off x="2908300" y="12946100"/>
          <a:ext cx="889000" cy="1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6" name="フローチャート: 判断 185"/>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41811</xdr:rowOff>
    </xdr:from>
    <xdr:ext cx="599010" cy="259045"/>
    <xdr:sp macro="" textlink="">
      <xdr:nvSpPr>
        <xdr:cNvPr id="187" name="テキスト ボックス 186"/>
        <xdr:cNvSpPr txBox="1"/>
      </xdr:nvSpPr>
      <xdr:spPr>
        <a:xfrm>
          <a:off x="3497795" y="1341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27925</xdr:rowOff>
    </xdr:from>
    <xdr:to>
      <xdr:col>15</xdr:col>
      <xdr:colOff>50800</xdr:colOff>
      <xdr:row>76</xdr:row>
      <xdr:rowOff>117526</xdr:rowOff>
    </xdr:to>
    <xdr:cxnSp macro="">
      <xdr:nvCxnSpPr>
        <xdr:cNvPr id="188" name="直線コネクタ 187"/>
        <xdr:cNvCxnSpPr/>
      </xdr:nvCxnSpPr>
      <xdr:spPr>
        <a:xfrm flipV="1">
          <a:off x="2019300" y="13058125"/>
          <a:ext cx="889000" cy="8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9" name="フローチャート: 判断 188"/>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109661</xdr:rowOff>
    </xdr:from>
    <xdr:ext cx="599010" cy="259045"/>
    <xdr:sp macro="" textlink="">
      <xdr:nvSpPr>
        <xdr:cNvPr id="190" name="テキスト ボックス 189"/>
        <xdr:cNvSpPr txBox="1"/>
      </xdr:nvSpPr>
      <xdr:spPr>
        <a:xfrm>
          <a:off x="2608795" y="1348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102220</xdr:rowOff>
    </xdr:from>
    <xdr:to>
      <xdr:col>10</xdr:col>
      <xdr:colOff>114300</xdr:colOff>
      <xdr:row>76</xdr:row>
      <xdr:rowOff>117526</xdr:rowOff>
    </xdr:to>
    <xdr:cxnSp macro="">
      <xdr:nvCxnSpPr>
        <xdr:cNvPr id="191" name="直線コネクタ 190"/>
        <xdr:cNvCxnSpPr/>
      </xdr:nvCxnSpPr>
      <xdr:spPr>
        <a:xfrm>
          <a:off x="1130300" y="13132420"/>
          <a:ext cx="889000" cy="1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2" name="フローチャート: 判断 191"/>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167225</xdr:rowOff>
    </xdr:from>
    <xdr:ext cx="599010" cy="259045"/>
    <xdr:sp macro="" textlink="">
      <xdr:nvSpPr>
        <xdr:cNvPr id="193" name="テキスト ボックス 192"/>
        <xdr:cNvSpPr txBox="1"/>
      </xdr:nvSpPr>
      <xdr:spPr>
        <a:xfrm>
          <a:off x="1719795" y="1354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4" name="フローチャート: 判断 193"/>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4974</xdr:rowOff>
    </xdr:from>
    <xdr:ext cx="599010" cy="259045"/>
    <xdr:sp macro="" textlink="">
      <xdr:nvSpPr>
        <xdr:cNvPr id="195" name="テキスト ボックス 194"/>
        <xdr:cNvSpPr txBox="1"/>
      </xdr:nvSpPr>
      <xdr:spPr>
        <a:xfrm>
          <a:off x="830795" y="1354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54022</xdr:rowOff>
    </xdr:from>
    <xdr:to>
      <xdr:col>24</xdr:col>
      <xdr:colOff>114300</xdr:colOff>
      <xdr:row>73</xdr:row>
      <xdr:rowOff>155622</xdr:rowOff>
    </xdr:to>
    <xdr:sp macro="" textlink="">
      <xdr:nvSpPr>
        <xdr:cNvPr id="201" name="楕円 200"/>
        <xdr:cNvSpPr/>
      </xdr:nvSpPr>
      <xdr:spPr>
        <a:xfrm>
          <a:off x="4584700" y="1256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76899</xdr:rowOff>
    </xdr:from>
    <xdr:ext cx="599010" cy="259045"/>
    <xdr:sp macro="" textlink="">
      <xdr:nvSpPr>
        <xdr:cNvPr id="202" name="民生費該当値テキスト"/>
        <xdr:cNvSpPr txBox="1"/>
      </xdr:nvSpPr>
      <xdr:spPr>
        <a:xfrm>
          <a:off x="4686300" y="12421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36550</xdr:rowOff>
    </xdr:from>
    <xdr:to>
      <xdr:col>20</xdr:col>
      <xdr:colOff>38100</xdr:colOff>
      <xdr:row>75</xdr:row>
      <xdr:rowOff>138150</xdr:rowOff>
    </xdr:to>
    <xdr:sp macro="" textlink="">
      <xdr:nvSpPr>
        <xdr:cNvPr id="203" name="楕円 202"/>
        <xdr:cNvSpPr/>
      </xdr:nvSpPr>
      <xdr:spPr>
        <a:xfrm>
          <a:off x="3746500" y="128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154677</xdr:rowOff>
    </xdr:from>
    <xdr:ext cx="599010" cy="259045"/>
    <xdr:sp macro="" textlink="">
      <xdr:nvSpPr>
        <xdr:cNvPr id="204" name="テキスト ボックス 203"/>
        <xdr:cNvSpPr txBox="1"/>
      </xdr:nvSpPr>
      <xdr:spPr>
        <a:xfrm>
          <a:off x="3497795" y="1267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148575</xdr:rowOff>
    </xdr:from>
    <xdr:to>
      <xdr:col>15</xdr:col>
      <xdr:colOff>101600</xdr:colOff>
      <xdr:row>76</xdr:row>
      <xdr:rowOff>78725</xdr:rowOff>
    </xdr:to>
    <xdr:sp macro="" textlink="">
      <xdr:nvSpPr>
        <xdr:cNvPr id="205" name="楕円 204"/>
        <xdr:cNvSpPr/>
      </xdr:nvSpPr>
      <xdr:spPr>
        <a:xfrm>
          <a:off x="2857500" y="1300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95252</xdr:rowOff>
    </xdr:from>
    <xdr:ext cx="599010" cy="259045"/>
    <xdr:sp macro="" textlink="">
      <xdr:nvSpPr>
        <xdr:cNvPr id="206" name="テキスト ボックス 205"/>
        <xdr:cNvSpPr txBox="1"/>
      </xdr:nvSpPr>
      <xdr:spPr>
        <a:xfrm>
          <a:off x="2608795" y="1278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66726</xdr:rowOff>
    </xdr:from>
    <xdr:to>
      <xdr:col>10</xdr:col>
      <xdr:colOff>165100</xdr:colOff>
      <xdr:row>76</xdr:row>
      <xdr:rowOff>168326</xdr:rowOff>
    </xdr:to>
    <xdr:sp macro="" textlink="">
      <xdr:nvSpPr>
        <xdr:cNvPr id="207" name="楕円 206"/>
        <xdr:cNvSpPr/>
      </xdr:nvSpPr>
      <xdr:spPr>
        <a:xfrm>
          <a:off x="1968500" y="1309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13403</xdr:rowOff>
    </xdr:from>
    <xdr:ext cx="599010" cy="259045"/>
    <xdr:sp macro="" textlink="">
      <xdr:nvSpPr>
        <xdr:cNvPr id="208" name="テキスト ボックス 207"/>
        <xdr:cNvSpPr txBox="1"/>
      </xdr:nvSpPr>
      <xdr:spPr>
        <a:xfrm>
          <a:off x="1719795" y="1287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51420</xdr:rowOff>
    </xdr:from>
    <xdr:to>
      <xdr:col>6</xdr:col>
      <xdr:colOff>38100</xdr:colOff>
      <xdr:row>76</xdr:row>
      <xdr:rowOff>153020</xdr:rowOff>
    </xdr:to>
    <xdr:sp macro="" textlink="">
      <xdr:nvSpPr>
        <xdr:cNvPr id="209" name="楕円 208"/>
        <xdr:cNvSpPr/>
      </xdr:nvSpPr>
      <xdr:spPr>
        <a:xfrm>
          <a:off x="1079500" y="1308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169547</xdr:rowOff>
    </xdr:from>
    <xdr:ext cx="599010" cy="259045"/>
    <xdr:sp macro="" textlink="">
      <xdr:nvSpPr>
        <xdr:cNvPr id="210" name="テキスト ボックス 209"/>
        <xdr:cNvSpPr txBox="1"/>
      </xdr:nvSpPr>
      <xdr:spPr>
        <a:xfrm>
          <a:off x="830795" y="1285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3" name="テキスト ボックス 22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5" name="テキスト ボックス 22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7" name="テキスト ボックス 22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9" name="テキスト ボックス 22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3" name="直線コネクタ 232"/>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4" name="衛生費最小値テキスト"/>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5" name="直線コネクタ 234"/>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6" name="衛生費最大値テキスト"/>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7" name="直線コネクタ 236"/>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154398</xdr:rowOff>
    </xdr:from>
    <xdr:to>
      <xdr:col>24</xdr:col>
      <xdr:colOff>63500</xdr:colOff>
      <xdr:row>92</xdr:row>
      <xdr:rowOff>7821</xdr:rowOff>
    </xdr:to>
    <xdr:cxnSp macro="">
      <xdr:nvCxnSpPr>
        <xdr:cNvPr id="238" name="直線コネクタ 237"/>
        <xdr:cNvCxnSpPr/>
      </xdr:nvCxnSpPr>
      <xdr:spPr>
        <a:xfrm flipV="1">
          <a:off x="3797300" y="15584898"/>
          <a:ext cx="838200" cy="19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9" name="衛生費平均値テキスト"/>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40" name="フローチャート: 判断 239"/>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7821</xdr:rowOff>
    </xdr:from>
    <xdr:to>
      <xdr:col>19</xdr:col>
      <xdr:colOff>177800</xdr:colOff>
      <xdr:row>92</xdr:row>
      <xdr:rowOff>61221</xdr:rowOff>
    </xdr:to>
    <xdr:cxnSp macro="">
      <xdr:nvCxnSpPr>
        <xdr:cNvPr id="241" name="直線コネクタ 240"/>
        <xdr:cNvCxnSpPr/>
      </xdr:nvCxnSpPr>
      <xdr:spPr>
        <a:xfrm flipV="1">
          <a:off x="2908300" y="15781221"/>
          <a:ext cx="889000" cy="5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2" name="フローチャート: 判断 241"/>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166722</xdr:rowOff>
    </xdr:from>
    <xdr:ext cx="534377" cy="259045"/>
    <xdr:sp macro="" textlink="">
      <xdr:nvSpPr>
        <xdr:cNvPr id="243" name="テキスト ボックス 242"/>
        <xdr:cNvSpPr txBox="1"/>
      </xdr:nvSpPr>
      <xdr:spPr>
        <a:xfrm>
          <a:off x="3530111" y="1662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38545</xdr:rowOff>
    </xdr:from>
    <xdr:to>
      <xdr:col>15</xdr:col>
      <xdr:colOff>50800</xdr:colOff>
      <xdr:row>92</xdr:row>
      <xdr:rowOff>61221</xdr:rowOff>
    </xdr:to>
    <xdr:cxnSp macro="">
      <xdr:nvCxnSpPr>
        <xdr:cNvPr id="244" name="直線コネクタ 243"/>
        <xdr:cNvCxnSpPr/>
      </xdr:nvCxnSpPr>
      <xdr:spPr>
        <a:xfrm>
          <a:off x="2019300" y="15811945"/>
          <a:ext cx="889000" cy="2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5" name="フローチャート: 判断 244"/>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11206</xdr:rowOff>
    </xdr:from>
    <xdr:ext cx="534377" cy="259045"/>
    <xdr:sp macro="" textlink="">
      <xdr:nvSpPr>
        <xdr:cNvPr id="246" name="テキスト ボックス 245"/>
        <xdr:cNvSpPr txBox="1"/>
      </xdr:nvSpPr>
      <xdr:spPr>
        <a:xfrm>
          <a:off x="2641111" y="166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133437</xdr:rowOff>
    </xdr:from>
    <xdr:to>
      <xdr:col>10</xdr:col>
      <xdr:colOff>114300</xdr:colOff>
      <xdr:row>92</xdr:row>
      <xdr:rowOff>38545</xdr:rowOff>
    </xdr:to>
    <xdr:cxnSp macro="">
      <xdr:nvCxnSpPr>
        <xdr:cNvPr id="247" name="直線コネクタ 246"/>
        <xdr:cNvCxnSpPr/>
      </xdr:nvCxnSpPr>
      <xdr:spPr>
        <a:xfrm>
          <a:off x="1130300" y="15735387"/>
          <a:ext cx="889000" cy="7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8" name="フローチャート: 判断 247"/>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26477</xdr:rowOff>
    </xdr:from>
    <xdr:ext cx="534377" cy="259045"/>
    <xdr:sp macro="" textlink="">
      <xdr:nvSpPr>
        <xdr:cNvPr id="249" name="テキスト ボックス 248"/>
        <xdr:cNvSpPr txBox="1"/>
      </xdr:nvSpPr>
      <xdr:spPr>
        <a:xfrm>
          <a:off x="1752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50" name="フローチャート: 判断 249"/>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68195</xdr:rowOff>
    </xdr:from>
    <xdr:ext cx="534377" cy="259045"/>
    <xdr:sp macro="" textlink="">
      <xdr:nvSpPr>
        <xdr:cNvPr id="251" name="テキスト ボックス 250"/>
        <xdr:cNvSpPr txBox="1"/>
      </xdr:nvSpPr>
      <xdr:spPr>
        <a:xfrm>
          <a:off x="863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103598</xdr:rowOff>
    </xdr:from>
    <xdr:to>
      <xdr:col>24</xdr:col>
      <xdr:colOff>114300</xdr:colOff>
      <xdr:row>91</xdr:row>
      <xdr:rowOff>33748</xdr:rowOff>
    </xdr:to>
    <xdr:sp macro="" textlink="">
      <xdr:nvSpPr>
        <xdr:cNvPr id="257" name="楕円 256"/>
        <xdr:cNvSpPr/>
      </xdr:nvSpPr>
      <xdr:spPr>
        <a:xfrm>
          <a:off x="4584700" y="155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126475</xdr:rowOff>
    </xdr:from>
    <xdr:ext cx="534377" cy="259045"/>
    <xdr:sp macro="" textlink="">
      <xdr:nvSpPr>
        <xdr:cNvPr id="258" name="衛生費該当値テキスト"/>
        <xdr:cNvSpPr txBox="1"/>
      </xdr:nvSpPr>
      <xdr:spPr>
        <a:xfrm>
          <a:off x="4686300" y="1538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128471</xdr:rowOff>
    </xdr:from>
    <xdr:to>
      <xdr:col>20</xdr:col>
      <xdr:colOff>38100</xdr:colOff>
      <xdr:row>92</xdr:row>
      <xdr:rowOff>58621</xdr:rowOff>
    </xdr:to>
    <xdr:sp macro="" textlink="">
      <xdr:nvSpPr>
        <xdr:cNvPr id="259" name="楕円 258"/>
        <xdr:cNvSpPr/>
      </xdr:nvSpPr>
      <xdr:spPr>
        <a:xfrm>
          <a:off x="3746500" y="1573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75148</xdr:rowOff>
    </xdr:from>
    <xdr:ext cx="534377" cy="259045"/>
    <xdr:sp macro="" textlink="">
      <xdr:nvSpPr>
        <xdr:cNvPr id="260" name="テキスト ボックス 259"/>
        <xdr:cNvSpPr txBox="1"/>
      </xdr:nvSpPr>
      <xdr:spPr>
        <a:xfrm>
          <a:off x="3530111" y="1550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10421</xdr:rowOff>
    </xdr:from>
    <xdr:to>
      <xdr:col>15</xdr:col>
      <xdr:colOff>101600</xdr:colOff>
      <xdr:row>92</xdr:row>
      <xdr:rowOff>112021</xdr:rowOff>
    </xdr:to>
    <xdr:sp macro="" textlink="">
      <xdr:nvSpPr>
        <xdr:cNvPr id="261" name="楕円 260"/>
        <xdr:cNvSpPr/>
      </xdr:nvSpPr>
      <xdr:spPr>
        <a:xfrm>
          <a:off x="2857500" y="157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128548</xdr:rowOff>
    </xdr:from>
    <xdr:ext cx="534377" cy="259045"/>
    <xdr:sp macro="" textlink="">
      <xdr:nvSpPr>
        <xdr:cNvPr id="262" name="テキスト ボックス 261"/>
        <xdr:cNvSpPr txBox="1"/>
      </xdr:nvSpPr>
      <xdr:spPr>
        <a:xfrm>
          <a:off x="2641111" y="1555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159195</xdr:rowOff>
    </xdr:from>
    <xdr:to>
      <xdr:col>10</xdr:col>
      <xdr:colOff>165100</xdr:colOff>
      <xdr:row>92</xdr:row>
      <xdr:rowOff>89345</xdr:rowOff>
    </xdr:to>
    <xdr:sp macro="" textlink="">
      <xdr:nvSpPr>
        <xdr:cNvPr id="263" name="楕円 262"/>
        <xdr:cNvSpPr/>
      </xdr:nvSpPr>
      <xdr:spPr>
        <a:xfrm>
          <a:off x="1968500" y="1576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105872</xdr:rowOff>
    </xdr:from>
    <xdr:ext cx="534377" cy="259045"/>
    <xdr:sp macro="" textlink="">
      <xdr:nvSpPr>
        <xdr:cNvPr id="264" name="テキスト ボックス 263"/>
        <xdr:cNvSpPr txBox="1"/>
      </xdr:nvSpPr>
      <xdr:spPr>
        <a:xfrm>
          <a:off x="1752111" y="1553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82637</xdr:rowOff>
    </xdr:from>
    <xdr:to>
      <xdr:col>6</xdr:col>
      <xdr:colOff>38100</xdr:colOff>
      <xdr:row>92</xdr:row>
      <xdr:rowOff>12787</xdr:rowOff>
    </xdr:to>
    <xdr:sp macro="" textlink="">
      <xdr:nvSpPr>
        <xdr:cNvPr id="265" name="楕円 264"/>
        <xdr:cNvSpPr/>
      </xdr:nvSpPr>
      <xdr:spPr>
        <a:xfrm>
          <a:off x="1079500" y="156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29314</xdr:rowOff>
    </xdr:from>
    <xdr:ext cx="534377" cy="259045"/>
    <xdr:sp macro="" textlink="">
      <xdr:nvSpPr>
        <xdr:cNvPr id="266" name="テキスト ボックス 265"/>
        <xdr:cNvSpPr txBox="1"/>
      </xdr:nvSpPr>
      <xdr:spPr>
        <a:xfrm>
          <a:off x="863111" y="1545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8" name="直線コネクタ 287"/>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1"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2" name="直線コネクタ 291"/>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3" name="直線コネクタ 292"/>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4" name="労働費平均値テキスト"/>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5" name="フローチャート: 判断 294"/>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6" name="直線コネクタ 295"/>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7" name="フローチャート: 判断 296"/>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8" name="テキスト ボックス 297"/>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9" name="直線コネクタ 298"/>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300" name="フローチャート: 判断 299"/>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301" name="テキスト ボックス 300"/>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2" name="直線コネクタ 301"/>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3" name="フローチャート: 判断 302"/>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4" name="テキスト ボックス 303"/>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5" name="フローチャート: 判断 304"/>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6" name="テキスト ボックス 305"/>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2" name="楕円 311"/>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3"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4" name="楕円 313"/>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5" name="テキスト ボックス 314"/>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6" name="楕円 315"/>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7" name="テキスト ボックス 316"/>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8" name="楕円 317"/>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9" name="テキスト ボックス 318"/>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0" name="楕円 319"/>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1" name="テキスト ボックス 320"/>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41" name="直線コネクタ 340"/>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2" name="農林水産業費最小値テキスト"/>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3" name="直線コネクタ 342"/>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4" name="農林水産業費最大値テキスト"/>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5" name="直線コネクタ 344"/>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84322</xdr:rowOff>
    </xdr:from>
    <xdr:to>
      <xdr:col>55</xdr:col>
      <xdr:colOff>0</xdr:colOff>
      <xdr:row>55</xdr:row>
      <xdr:rowOff>122727</xdr:rowOff>
    </xdr:to>
    <xdr:cxnSp macro="">
      <xdr:nvCxnSpPr>
        <xdr:cNvPr id="346" name="直線コネクタ 345"/>
        <xdr:cNvCxnSpPr/>
      </xdr:nvCxnSpPr>
      <xdr:spPr>
        <a:xfrm>
          <a:off x="9639300" y="9514072"/>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7" name="農林水産業費平均値テキスト"/>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8" name="フローチャート: 判断 347"/>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84322</xdr:rowOff>
    </xdr:from>
    <xdr:to>
      <xdr:col>50</xdr:col>
      <xdr:colOff>114300</xdr:colOff>
      <xdr:row>55</xdr:row>
      <xdr:rowOff>93694</xdr:rowOff>
    </xdr:to>
    <xdr:cxnSp macro="">
      <xdr:nvCxnSpPr>
        <xdr:cNvPr id="349" name="直線コネクタ 348"/>
        <xdr:cNvCxnSpPr/>
      </xdr:nvCxnSpPr>
      <xdr:spPr>
        <a:xfrm flipV="1">
          <a:off x="8750300" y="9514072"/>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50" name="フローチャート: 判断 349"/>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86701</xdr:rowOff>
    </xdr:from>
    <xdr:ext cx="469744" cy="259045"/>
    <xdr:sp macro="" textlink="">
      <xdr:nvSpPr>
        <xdr:cNvPr id="351" name="テキスト ボックス 350"/>
        <xdr:cNvSpPr txBox="1"/>
      </xdr:nvSpPr>
      <xdr:spPr>
        <a:xfrm>
          <a:off x="9404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22085</xdr:rowOff>
    </xdr:from>
    <xdr:to>
      <xdr:col>45</xdr:col>
      <xdr:colOff>177800</xdr:colOff>
      <xdr:row>55</xdr:row>
      <xdr:rowOff>93694</xdr:rowOff>
    </xdr:to>
    <xdr:cxnSp macro="">
      <xdr:nvCxnSpPr>
        <xdr:cNvPr id="352" name="直線コネクタ 351"/>
        <xdr:cNvCxnSpPr/>
      </xdr:nvCxnSpPr>
      <xdr:spPr>
        <a:xfrm>
          <a:off x="7861300" y="9451835"/>
          <a:ext cx="889000" cy="7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3" name="フローチャート: 判断 352"/>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103846</xdr:rowOff>
    </xdr:from>
    <xdr:ext cx="469744" cy="259045"/>
    <xdr:sp macro="" textlink="">
      <xdr:nvSpPr>
        <xdr:cNvPr id="354" name="テキスト ボックス 353"/>
        <xdr:cNvSpPr txBox="1"/>
      </xdr:nvSpPr>
      <xdr:spPr>
        <a:xfrm>
          <a:off x="8515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138157</xdr:rowOff>
    </xdr:from>
    <xdr:to>
      <xdr:col>41</xdr:col>
      <xdr:colOff>50800</xdr:colOff>
      <xdr:row>55</xdr:row>
      <xdr:rowOff>22085</xdr:rowOff>
    </xdr:to>
    <xdr:cxnSp macro="">
      <xdr:nvCxnSpPr>
        <xdr:cNvPr id="355" name="直線コネクタ 354"/>
        <xdr:cNvCxnSpPr/>
      </xdr:nvCxnSpPr>
      <xdr:spPr>
        <a:xfrm>
          <a:off x="6972300" y="9396457"/>
          <a:ext cx="889000" cy="5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6" name="フローチャート: 判断 355"/>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107275</xdr:rowOff>
    </xdr:from>
    <xdr:ext cx="469744" cy="259045"/>
    <xdr:sp macro="" textlink="">
      <xdr:nvSpPr>
        <xdr:cNvPr id="357" name="テキスト ボックス 356"/>
        <xdr:cNvSpPr txBox="1"/>
      </xdr:nvSpPr>
      <xdr:spPr>
        <a:xfrm>
          <a:off x="7626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8" name="フローチャート: 判断 357"/>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133221</xdr:rowOff>
    </xdr:from>
    <xdr:ext cx="469744" cy="259045"/>
    <xdr:sp macro="" textlink="">
      <xdr:nvSpPr>
        <xdr:cNvPr id="359" name="テキスト ボックス 358"/>
        <xdr:cNvSpPr txBox="1"/>
      </xdr:nvSpPr>
      <xdr:spPr>
        <a:xfrm>
          <a:off x="6737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71927</xdr:rowOff>
    </xdr:from>
    <xdr:to>
      <xdr:col>55</xdr:col>
      <xdr:colOff>50800</xdr:colOff>
      <xdr:row>56</xdr:row>
      <xdr:rowOff>2077</xdr:rowOff>
    </xdr:to>
    <xdr:sp macro="" textlink="">
      <xdr:nvSpPr>
        <xdr:cNvPr id="365" name="楕円 364"/>
        <xdr:cNvSpPr/>
      </xdr:nvSpPr>
      <xdr:spPr>
        <a:xfrm>
          <a:off x="10426700" y="950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94804</xdr:rowOff>
    </xdr:from>
    <xdr:ext cx="469744" cy="259045"/>
    <xdr:sp macro="" textlink="">
      <xdr:nvSpPr>
        <xdr:cNvPr id="366" name="農林水産業費該当値テキスト"/>
        <xdr:cNvSpPr txBox="1"/>
      </xdr:nvSpPr>
      <xdr:spPr>
        <a:xfrm>
          <a:off x="10528300" y="935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33522</xdr:rowOff>
    </xdr:from>
    <xdr:to>
      <xdr:col>50</xdr:col>
      <xdr:colOff>165100</xdr:colOff>
      <xdr:row>55</xdr:row>
      <xdr:rowOff>135122</xdr:rowOff>
    </xdr:to>
    <xdr:sp macro="" textlink="">
      <xdr:nvSpPr>
        <xdr:cNvPr id="367" name="楕円 366"/>
        <xdr:cNvSpPr/>
      </xdr:nvSpPr>
      <xdr:spPr>
        <a:xfrm>
          <a:off x="9588500" y="94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151649</xdr:rowOff>
    </xdr:from>
    <xdr:ext cx="469744" cy="259045"/>
    <xdr:sp macro="" textlink="">
      <xdr:nvSpPr>
        <xdr:cNvPr id="368" name="テキスト ボックス 367"/>
        <xdr:cNvSpPr txBox="1"/>
      </xdr:nvSpPr>
      <xdr:spPr>
        <a:xfrm>
          <a:off x="9404428" y="92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42894</xdr:rowOff>
    </xdr:from>
    <xdr:to>
      <xdr:col>46</xdr:col>
      <xdr:colOff>38100</xdr:colOff>
      <xdr:row>55</xdr:row>
      <xdr:rowOff>144494</xdr:rowOff>
    </xdr:to>
    <xdr:sp macro="" textlink="">
      <xdr:nvSpPr>
        <xdr:cNvPr id="369" name="楕円 368"/>
        <xdr:cNvSpPr/>
      </xdr:nvSpPr>
      <xdr:spPr>
        <a:xfrm>
          <a:off x="8699500" y="94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161021</xdr:rowOff>
    </xdr:from>
    <xdr:ext cx="469744" cy="259045"/>
    <xdr:sp macro="" textlink="">
      <xdr:nvSpPr>
        <xdr:cNvPr id="370" name="テキスト ボックス 369"/>
        <xdr:cNvSpPr txBox="1"/>
      </xdr:nvSpPr>
      <xdr:spPr>
        <a:xfrm>
          <a:off x="8515428" y="924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142735</xdr:rowOff>
    </xdr:from>
    <xdr:to>
      <xdr:col>41</xdr:col>
      <xdr:colOff>101600</xdr:colOff>
      <xdr:row>55</xdr:row>
      <xdr:rowOff>72885</xdr:rowOff>
    </xdr:to>
    <xdr:sp macro="" textlink="">
      <xdr:nvSpPr>
        <xdr:cNvPr id="371" name="楕円 370"/>
        <xdr:cNvSpPr/>
      </xdr:nvSpPr>
      <xdr:spPr>
        <a:xfrm>
          <a:off x="7810500" y="940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89412</xdr:rowOff>
    </xdr:from>
    <xdr:ext cx="469744" cy="259045"/>
    <xdr:sp macro="" textlink="">
      <xdr:nvSpPr>
        <xdr:cNvPr id="372" name="テキスト ボックス 371"/>
        <xdr:cNvSpPr txBox="1"/>
      </xdr:nvSpPr>
      <xdr:spPr>
        <a:xfrm>
          <a:off x="7626428" y="917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87357</xdr:rowOff>
    </xdr:from>
    <xdr:to>
      <xdr:col>36</xdr:col>
      <xdr:colOff>165100</xdr:colOff>
      <xdr:row>55</xdr:row>
      <xdr:rowOff>17507</xdr:rowOff>
    </xdr:to>
    <xdr:sp macro="" textlink="">
      <xdr:nvSpPr>
        <xdr:cNvPr id="373" name="楕円 372"/>
        <xdr:cNvSpPr/>
      </xdr:nvSpPr>
      <xdr:spPr>
        <a:xfrm>
          <a:off x="6921500" y="93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34034</xdr:rowOff>
    </xdr:from>
    <xdr:ext cx="534377" cy="259045"/>
    <xdr:sp macro="" textlink="">
      <xdr:nvSpPr>
        <xdr:cNvPr id="374" name="テキスト ボックス 373"/>
        <xdr:cNvSpPr txBox="1"/>
      </xdr:nvSpPr>
      <xdr:spPr>
        <a:xfrm>
          <a:off x="6705111" y="912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400" name="直線コネクタ 399"/>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401" name="商工費最小値テキスト"/>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2" name="直線コネクタ 401"/>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3" name="商工費最大値テキスト"/>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4" name="直線コネクタ 403"/>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167230</xdr:rowOff>
    </xdr:from>
    <xdr:to>
      <xdr:col>55</xdr:col>
      <xdr:colOff>0</xdr:colOff>
      <xdr:row>75</xdr:row>
      <xdr:rowOff>107288</xdr:rowOff>
    </xdr:to>
    <xdr:cxnSp macro="">
      <xdr:nvCxnSpPr>
        <xdr:cNvPr id="405" name="直線コネクタ 404"/>
        <xdr:cNvCxnSpPr/>
      </xdr:nvCxnSpPr>
      <xdr:spPr>
        <a:xfrm flipV="1">
          <a:off x="9639300" y="12854530"/>
          <a:ext cx="838200" cy="11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73858</xdr:rowOff>
    </xdr:from>
    <xdr:ext cx="534377" cy="259045"/>
    <xdr:sp macro="" textlink="">
      <xdr:nvSpPr>
        <xdr:cNvPr id="406" name="商工費平均値テキスト"/>
        <xdr:cNvSpPr txBox="1"/>
      </xdr:nvSpPr>
      <xdr:spPr>
        <a:xfrm>
          <a:off x="10528300" y="13275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7" name="フローチャート: 判断 406"/>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107288</xdr:rowOff>
    </xdr:from>
    <xdr:to>
      <xdr:col>50</xdr:col>
      <xdr:colOff>114300</xdr:colOff>
      <xdr:row>77</xdr:row>
      <xdr:rowOff>158934</xdr:rowOff>
    </xdr:to>
    <xdr:cxnSp macro="">
      <xdr:nvCxnSpPr>
        <xdr:cNvPr id="408" name="直線コネクタ 407"/>
        <xdr:cNvCxnSpPr/>
      </xdr:nvCxnSpPr>
      <xdr:spPr>
        <a:xfrm flipV="1">
          <a:off x="8750300" y="12966038"/>
          <a:ext cx="889000" cy="39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9" name="フローチャート: 判断 408"/>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161641</xdr:rowOff>
    </xdr:from>
    <xdr:ext cx="534377" cy="259045"/>
    <xdr:sp macro="" textlink="">
      <xdr:nvSpPr>
        <xdr:cNvPr id="410" name="テキスト ボックス 409"/>
        <xdr:cNvSpPr txBox="1"/>
      </xdr:nvSpPr>
      <xdr:spPr>
        <a:xfrm>
          <a:off x="9372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158934</xdr:rowOff>
    </xdr:from>
    <xdr:to>
      <xdr:col>45</xdr:col>
      <xdr:colOff>177800</xdr:colOff>
      <xdr:row>78</xdr:row>
      <xdr:rowOff>63086</xdr:rowOff>
    </xdr:to>
    <xdr:cxnSp macro="">
      <xdr:nvCxnSpPr>
        <xdr:cNvPr id="411" name="直線コネクタ 410"/>
        <xdr:cNvCxnSpPr/>
      </xdr:nvCxnSpPr>
      <xdr:spPr>
        <a:xfrm flipV="1">
          <a:off x="7861300" y="13360584"/>
          <a:ext cx="889000" cy="7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2" name="フローチャート: 判断 411"/>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130861</xdr:rowOff>
    </xdr:from>
    <xdr:ext cx="534377" cy="259045"/>
    <xdr:sp macro="" textlink="">
      <xdr:nvSpPr>
        <xdr:cNvPr id="413" name="テキスト ボックス 412"/>
        <xdr:cNvSpPr txBox="1"/>
      </xdr:nvSpPr>
      <xdr:spPr>
        <a:xfrm>
          <a:off x="8483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63086</xdr:rowOff>
    </xdr:from>
    <xdr:to>
      <xdr:col>41</xdr:col>
      <xdr:colOff>50800</xdr:colOff>
      <xdr:row>78</xdr:row>
      <xdr:rowOff>99009</xdr:rowOff>
    </xdr:to>
    <xdr:cxnSp macro="">
      <xdr:nvCxnSpPr>
        <xdr:cNvPr id="414" name="直線コネクタ 413"/>
        <xdr:cNvCxnSpPr/>
      </xdr:nvCxnSpPr>
      <xdr:spPr>
        <a:xfrm flipV="1">
          <a:off x="6972300" y="1343618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5" name="フローチャート: 判断 414"/>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142194</xdr:rowOff>
    </xdr:from>
    <xdr:ext cx="534377" cy="259045"/>
    <xdr:sp macro="" textlink="">
      <xdr:nvSpPr>
        <xdr:cNvPr id="416" name="テキスト ボックス 415"/>
        <xdr:cNvSpPr txBox="1"/>
      </xdr:nvSpPr>
      <xdr:spPr>
        <a:xfrm>
          <a:off x="7594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7" name="フローチャート: 判断 416"/>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163267</xdr:rowOff>
    </xdr:from>
    <xdr:ext cx="534377" cy="259045"/>
    <xdr:sp macro="" textlink="">
      <xdr:nvSpPr>
        <xdr:cNvPr id="418" name="テキスト ボックス 417"/>
        <xdr:cNvSpPr txBox="1"/>
      </xdr:nvSpPr>
      <xdr:spPr>
        <a:xfrm>
          <a:off x="6705111" y="131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116430</xdr:rowOff>
    </xdr:from>
    <xdr:to>
      <xdr:col>55</xdr:col>
      <xdr:colOff>50800</xdr:colOff>
      <xdr:row>75</xdr:row>
      <xdr:rowOff>46580</xdr:rowOff>
    </xdr:to>
    <xdr:sp macro="" textlink="">
      <xdr:nvSpPr>
        <xdr:cNvPr id="424" name="楕円 423"/>
        <xdr:cNvSpPr/>
      </xdr:nvSpPr>
      <xdr:spPr>
        <a:xfrm>
          <a:off x="10426700" y="128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139307</xdr:rowOff>
    </xdr:from>
    <xdr:ext cx="534377" cy="259045"/>
    <xdr:sp macro="" textlink="">
      <xdr:nvSpPr>
        <xdr:cNvPr id="425" name="商工費該当値テキスト"/>
        <xdr:cNvSpPr txBox="1"/>
      </xdr:nvSpPr>
      <xdr:spPr>
        <a:xfrm>
          <a:off x="10528300" y="1265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56488</xdr:rowOff>
    </xdr:from>
    <xdr:to>
      <xdr:col>50</xdr:col>
      <xdr:colOff>165100</xdr:colOff>
      <xdr:row>75</xdr:row>
      <xdr:rowOff>158088</xdr:rowOff>
    </xdr:to>
    <xdr:sp macro="" textlink="">
      <xdr:nvSpPr>
        <xdr:cNvPr id="426" name="楕円 425"/>
        <xdr:cNvSpPr/>
      </xdr:nvSpPr>
      <xdr:spPr>
        <a:xfrm>
          <a:off x="9588500" y="129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3165</xdr:rowOff>
    </xdr:from>
    <xdr:ext cx="534377" cy="259045"/>
    <xdr:sp macro="" textlink="">
      <xdr:nvSpPr>
        <xdr:cNvPr id="427" name="テキスト ボックス 426"/>
        <xdr:cNvSpPr txBox="1"/>
      </xdr:nvSpPr>
      <xdr:spPr>
        <a:xfrm>
          <a:off x="9372111" y="1269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108134</xdr:rowOff>
    </xdr:from>
    <xdr:to>
      <xdr:col>46</xdr:col>
      <xdr:colOff>38100</xdr:colOff>
      <xdr:row>78</xdr:row>
      <xdr:rowOff>38284</xdr:rowOff>
    </xdr:to>
    <xdr:sp macro="" textlink="">
      <xdr:nvSpPr>
        <xdr:cNvPr id="428" name="楕円 427"/>
        <xdr:cNvSpPr/>
      </xdr:nvSpPr>
      <xdr:spPr>
        <a:xfrm>
          <a:off x="8699500" y="1330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54811</xdr:rowOff>
    </xdr:from>
    <xdr:ext cx="534377" cy="259045"/>
    <xdr:sp macro="" textlink="">
      <xdr:nvSpPr>
        <xdr:cNvPr id="429" name="テキスト ボックス 428"/>
        <xdr:cNvSpPr txBox="1"/>
      </xdr:nvSpPr>
      <xdr:spPr>
        <a:xfrm>
          <a:off x="8483111" y="1308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12286</xdr:rowOff>
    </xdr:from>
    <xdr:to>
      <xdr:col>41</xdr:col>
      <xdr:colOff>101600</xdr:colOff>
      <xdr:row>78</xdr:row>
      <xdr:rowOff>113886</xdr:rowOff>
    </xdr:to>
    <xdr:sp macro="" textlink="">
      <xdr:nvSpPr>
        <xdr:cNvPr id="430" name="楕円 429"/>
        <xdr:cNvSpPr/>
      </xdr:nvSpPr>
      <xdr:spPr>
        <a:xfrm>
          <a:off x="7810500" y="133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130413</xdr:rowOff>
    </xdr:from>
    <xdr:ext cx="534377" cy="259045"/>
    <xdr:sp macro="" textlink="">
      <xdr:nvSpPr>
        <xdr:cNvPr id="431" name="テキスト ボックス 430"/>
        <xdr:cNvSpPr txBox="1"/>
      </xdr:nvSpPr>
      <xdr:spPr>
        <a:xfrm>
          <a:off x="7594111" y="131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48209</xdr:rowOff>
    </xdr:from>
    <xdr:to>
      <xdr:col>36</xdr:col>
      <xdr:colOff>165100</xdr:colOff>
      <xdr:row>78</xdr:row>
      <xdr:rowOff>149809</xdr:rowOff>
    </xdr:to>
    <xdr:sp macro="" textlink="">
      <xdr:nvSpPr>
        <xdr:cNvPr id="432" name="楕円 431"/>
        <xdr:cNvSpPr/>
      </xdr:nvSpPr>
      <xdr:spPr>
        <a:xfrm>
          <a:off x="6921500" y="1342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140936</xdr:rowOff>
    </xdr:from>
    <xdr:ext cx="534377" cy="259045"/>
    <xdr:sp macro="" textlink="">
      <xdr:nvSpPr>
        <xdr:cNvPr id="433" name="テキスト ボックス 432"/>
        <xdr:cNvSpPr txBox="1"/>
      </xdr:nvSpPr>
      <xdr:spPr>
        <a:xfrm>
          <a:off x="6705111" y="1351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8" name="直線コネクタ 457"/>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9" name="土木費最小値テキスト"/>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60" name="直線コネクタ 459"/>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61" name="土木費最大値テキスト"/>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2" name="直線コネクタ 461"/>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12979</xdr:rowOff>
    </xdr:from>
    <xdr:to>
      <xdr:col>55</xdr:col>
      <xdr:colOff>0</xdr:colOff>
      <xdr:row>95</xdr:row>
      <xdr:rowOff>35058</xdr:rowOff>
    </xdr:to>
    <xdr:cxnSp macro="">
      <xdr:nvCxnSpPr>
        <xdr:cNvPr id="463" name="直線コネクタ 462"/>
        <xdr:cNvCxnSpPr/>
      </xdr:nvCxnSpPr>
      <xdr:spPr>
        <a:xfrm flipV="1">
          <a:off x="9639300" y="16300729"/>
          <a:ext cx="8382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47762</xdr:rowOff>
    </xdr:from>
    <xdr:ext cx="534377" cy="259045"/>
    <xdr:sp macro="" textlink="">
      <xdr:nvSpPr>
        <xdr:cNvPr id="464" name="土木費平均値テキスト"/>
        <xdr:cNvSpPr txBox="1"/>
      </xdr:nvSpPr>
      <xdr:spPr>
        <a:xfrm>
          <a:off x="10528300" y="16506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5" name="フローチャート: 判断 464"/>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165951</xdr:rowOff>
    </xdr:from>
    <xdr:to>
      <xdr:col>50</xdr:col>
      <xdr:colOff>114300</xdr:colOff>
      <xdr:row>95</xdr:row>
      <xdr:rowOff>35058</xdr:rowOff>
    </xdr:to>
    <xdr:cxnSp macro="">
      <xdr:nvCxnSpPr>
        <xdr:cNvPr id="466" name="直線コネクタ 465"/>
        <xdr:cNvCxnSpPr/>
      </xdr:nvCxnSpPr>
      <xdr:spPr>
        <a:xfrm>
          <a:off x="8750300" y="16282251"/>
          <a:ext cx="889000" cy="4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7" name="フローチャート: 判断 466"/>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124438</xdr:rowOff>
    </xdr:from>
    <xdr:ext cx="534377" cy="259045"/>
    <xdr:sp macro="" textlink="">
      <xdr:nvSpPr>
        <xdr:cNvPr id="468" name="テキスト ボックス 467"/>
        <xdr:cNvSpPr txBox="1"/>
      </xdr:nvSpPr>
      <xdr:spPr>
        <a:xfrm>
          <a:off x="9372111" y="165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165951</xdr:rowOff>
    </xdr:from>
    <xdr:to>
      <xdr:col>45</xdr:col>
      <xdr:colOff>177800</xdr:colOff>
      <xdr:row>95</xdr:row>
      <xdr:rowOff>145414</xdr:rowOff>
    </xdr:to>
    <xdr:cxnSp macro="">
      <xdr:nvCxnSpPr>
        <xdr:cNvPr id="469" name="直線コネクタ 468"/>
        <xdr:cNvCxnSpPr/>
      </xdr:nvCxnSpPr>
      <xdr:spPr>
        <a:xfrm flipV="1">
          <a:off x="7861300" y="16282251"/>
          <a:ext cx="889000" cy="15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70" name="フローチャート: 判断 469"/>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150537</xdr:rowOff>
    </xdr:from>
    <xdr:ext cx="534377" cy="259045"/>
    <xdr:sp macro="" textlink="">
      <xdr:nvSpPr>
        <xdr:cNvPr id="471" name="テキスト ボックス 470"/>
        <xdr:cNvSpPr txBox="1"/>
      </xdr:nvSpPr>
      <xdr:spPr>
        <a:xfrm>
          <a:off x="8483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137452</xdr:rowOff>
    </xdr:from>
    <xdr:to>
      <xdr:col>41</xdr:col>
      <xdr:colOff>50800</xdr:colOff>
      <xdr:row>95</xdr:row>
      <xdr:rowOff>145414</xdr:rowOff>
    </xdr:to>
    <xdr:cxnSp macro="">
      <xdr:nvCxnSpPr>
        <xdr:cNvPr id="472" name="直線コネクタ 471"/>
        <xdr:cNvCxnSpPr/>
      </xdr:nvCxnSpPr>
      <xdr:spPr>
        <a:xfrm>
          <a:off x="6972300" y="16425202"/>
          <a:ext cx="8890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3" name="フローチャート: 判断 472"/>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156442</xdr:rowOff>
    </xdr:from>
    <xdr:ext cx="534377" cy="259045"/>
    <xdr:sp macro="" textlink="">
      <xdr:nvSpPr>
        <xdr:cNvPr id="474" name="テキスト ボックス 473"/>
        <xdr:cNvSpPr txBox="1"/>
      </xdr:nvSpPr>
      <xdr:spPr>
        <a:xfrm>
          <a:off x="7594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5" name="フローチャート: 判断 474"/>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138098</xdr:rowOff>
    </xdr:from>
    <xdr:ext cx="534377" cy="259045"/>
    <xdr:sp macro="" textlink="">
      <xdr:nvSpPr>
        <xdr:cNvPr id="476" name="テキスト ボックス 475"/>
        <xdr:cNvSpPr txBox="1"/>
      </xdr:nvSpPr>
      <xdr:spPr>
        <a:xfrm>
          <a:off x="6705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133629</xdr:rowOff>
    </xdr:from>
    <xdr:to>
      <xdr:col>55</xdr:col>
      <xdr:colOff>50800</xdr:colOff>
      <xdr:row>95</xdr:row>
      <xdr:rowOff>63779</xdr:rowOff>
    </xdr:to>
    <xdr:sp macro="" textlink="">
      <xdr:nvSpPr>
        <xdr:cNvPr id="482" name="楕円 481"/>
        <xdr:cNvSpPr/>
      </xdr:nvSpPr>
      <xdr:spPr>
        <a:xfrm>
          <a:off x="10426700" y="162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156506</xdr:rowOff>
    </xdr:from>
    <xdr:ext cx="534377" cy="259045"/>
    <xdr:sp macro="" textlink="">
      <xdr:nvSpPr>
        <xdr:cNvPr id="483" name="土木費該当値テキスト"/>
        <xdr:cNvSpPr txBox="1"/>
      </xdr:nvSpPr>
      <xdr:spPr>
        <a:xfrm>
          <a:off x="10528300" y="1610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155708</xdr:rowOff>
    </xdr:from>
    <xdr:to>
      <xdr:col>50</xdr:col>
      <xdr:colOff>165100</xdr:colOff>
      <xdr:row>95</xdr:row>
      <xdr:rowOff>85858</xdr:rowOff>
    </xdr:to>
    <xdr:sp macro="" textlink="">
      <xdr:nvSpPr>
        <xdr:cNvPr id="484" name="楕円 483"/>
        <xdr:cNvSpPr/>
      </xdr:nvSpPr>
      <xdr:spPr>
        <a:xfrm>
          <a:off x="9588500" y="1627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102385</xdr:rowOff>
    </xdr:from>
    <xdr:ext cx="534377" cy="259045"/>
    <xdr:sp macro="" textlink="">
      <xdr:nvSpPr>
        <xdr:cNvPr id="485" name="テキスト ボックス 484"/>
        <xdr:cNvSpPr txBox="1"/>
      </xdr:nvSpPr>
      <xdr:spPr>
        <a:xfrm>
          <a:off x="9372111" y="160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115151</xdr:rowOff>
    </xdr:from>
    <xdr:to>
      <xdr:col>46</xdr:col>
      <xdr:colOff>38100</xdr:colOff>
      <xdr:row>95</xdr:row>
      <xdr:rowOff>45301</xdr:rowOff>
    </xdr:to>
    <xdr:sp macro="" textlink="">
      <xdr:nvSpPr>
        <xdr:cNvPr id="486" name="楕円 485"/>
        <xdr:cNvSpPr/>
      </xdr:nvSpPr>
      <xdr:spPr>
        <a:xfrm>
          <a:off x="8699500" y="1623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61828</xdr:rowOff>
    </xdr:from>
    <xdr:ext cx="534377" cy="259045"/>
    <xdr:sp macro="" textlink="">
      <xdr:nvSpPr>
        <xdr:cNvPr id="487" name="テキスト ボックス 486"/>
        <xdr:cNvSpPr txBox="1"/>
      </xdr:nvSpPr>
      <xdr:spPr>
        <a:xfrm>
          <a:off x="8483111" y="160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94614</xdr:rowOff>
    </xdr:from>
    <xdr:to>
      <xdr:col>41</xdr:col>
      <xdr:colOff>101600</xdr:colOff>
      <xdr:row>96</xdr:row>
      <xdr:rowOff>24764</xdr:rowOff>
    </xdr:to>
    <xdr:sp macro="" textlink="">
      <xdr:nvSpPr>
        <xdr:cNvPr id="488" name="楕円 487"/>
        <xdr:cNvSpPr/>
      </xdr:nvSpPr>
      <xdr:spPr>
        <a:xfrm>
          <a:off x="7810500" y="1638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41291</xdr:rowOff>
    </xdr:from>
    <xdr:ext cx="534377" cy="259045"/>
    <xdr:sp macro="" textlink="">
      <xdr:nvSpPr>
        <xdr:cNvPr id="489" name="テキスト ボックス 488"/>
        <xdr:cNvSpPr txBox="1"/>
      </xdr:nvSpPr>
      <xdr:spPr>
        <a:xfrm>
          <a:off x="7594111" y="1615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86652</xdr:rowOff>
    </xdr:from>
    <xdr:to>
      <xdr:col>36</xdr:col>
      <xdr:colOff>165100</xdr:colOff>
      <xdr:row>96</xdr:row>
      <xdr:rowOff>16802</xdr:rowOff>
    </xdr:to>
    <xdr:sp macro="" textlink="">
      <xdr:nvSpPr>
        <xdr:cNvPr id="490" name="楕円 489"/>
        <xdr:cNvSpPr/>
      </xdr:nvSpPr>
      <xdr:spPr>
        <a:xfrm>
          <a:off x="6921500" y="1637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33329</xdr:rowOff>
    </xdr:from>
    <xdr:ext cx="534377" cy="259045"/>
    <xdr:sp macro="" textlink="">
      <xdr:nvSpPr>
        <xdr:cNvPr id="491" name="テキスト ボックス 490"/>
        <xdr:cNvSpPr txBox="1"/>
      </xdr:nvSpPr>
      <xdr:spPr>
        <a:xfrm>
          <a:off x="6705111" y="1614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8" name="直線コネクタ 517"/>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9" name="消防費最小値テキスト"/>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20" name="直線コネクタ 519"/>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21" name="消防費最大値テキスト"/>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2" name="直線コネクタ 521"/>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35197</xdr:rowOff>
    </xdr:from>
    <xdr:to>
      <xdr:col>85</xdr:col>
      <xdr:colOff>127000</xdr:colOff>
      <xdr:row>36</xdr:row>
      <xdr:rowOff>22624</xdr:rowOff>
    </xdr:to>
    <xdr:cxnSp macro="">
      <xdr:nvCxnSpPr>
        <xdr:cNvPr id="523" name="直線コネクタ 522"/>
        <xdr:cNvCxnSpPr/>
      </xdr:nvCxnSpPr>
      <xdr:spPr>
        <a:xfrm>
          <a:off x="15481300" y="5864497"/>
          <a:ext cx="838200" cy="3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4" name="消防費平均値テキスト"/>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5" name="フローチャート: 判断 524"/>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64425</xdr:rowOff>
    </xdr:from>
    <xdr:to>
      <xdr:col>81</xdr:col>
      <xdr:colOff>50800</xdr:colOff>
      <xdr:row>34</xdr:row>
      <xdr:rowOff>35197</xdr:rowOff>
    </xdr:to>
    <xdr:cxnSp macro="">
      <xdr:nvCxnSpPr>
        <xdr:cNvPr id="526" name="直線コネクタ 525"/>
        <xdr:cNvCxnSpPr/>
      </xdr:nvCxnSpPr>
      <xdr:spPr>
        <a:xfrm>
          <a:off x="14592300" y="5379375"/>
          <a:ext cx="889000" cy="48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7" name="フローチャート: 判断 526"/>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101454</xdr:rowOff>
    </xdr:from>
    <xdr:ext cx="534377" cy="259045"/>
    <xdr:sp macro="" textlink="">
      <xdr:nvSpPr>
        <xdr:cNvPr id="528" name="テキスト ボックス 527"/>
        <xdr:cNvSpPr txBox="1"/>
      </xdr:nvSpPr>
      <xdr:spPr>
        <a:xfrm>
          <a:off x="15214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64425</xdr:rowOff>
    </xdr:from>
    <xdr:to>
      <xdr:col>76</xdr:col>
      <xdr:colOff>114300</xdr:colOff>
      <xdr:row>36</xdr:row>
      <xdr:rowOff>132679</xdr:rowOff>
    </xdr:to>
    <xdr:cxnSp macro="">
      <xdr:nvCxnSpPr>
        <xdr:cNvPr id="529" name="直線コネクタ 528"/>
        <xdr:cNvCxnSpPr/>
      </xdr:nvCxnSpPr>
      <xdr:spPr>
        <a:xfrm flipV="1">
          <a:off x="13703300" y="5379375"/>
          <a:ext cx="889000" cy="92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30" name="フローチャート: 判断 529"/>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125947</xdr:rowOff>
    </xdr:from>
    <xdr:ext cx="534377" cy="259045"/>
    <xdr:sp macro="" textlink="">
      <xdr:nvSpPr>
        <xdr:cNvPr id="531" name="テキスト ボックス 530"/>
        <xdr:cNvSpPr txBox="1"/>
      </xdr:nvSpPr>
      <xdr:spPr>
        <a:xfrm>
          <a:off x="14325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132679</xdr:rowOff>
    </xdr:from>
    <xdr:to>
      <xdr:col>71</xdr:col>
      <xdr:colOff>177800</xdr:colOff>
      <xdr:row>37</xdr:row>
      <xdr:rowOff>52015</xdr:rowOff>
    </xdr:to>
    <xdr:cxnSp macro="">
      <xdr:nvCxnSpPr>
        <xdr:cNvPr id="532" name="直線コネクタ 531"/>
        <xdr:cNvCxnSpPr/>
      </xdr:nvCxnSpPr>
      <xdr:spPr>
        <a:xfrm flipV="1">
          <a:off x="12814300" y="6304879"/>
          <a:ext cx="889000" cy="9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3" name="フローチャート: 判断 532"/>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31658</xdr:rowOff>
    </xdr:from>
    <xdr:ext cx="534377" cy="259045"/>
    <xdr:sp macro="" textlink="">
      <xdr:nvSpPr>
        <xdr:cNvPr id="534" name="テキスト ボックス 533"/>
        <xdr:cNvSpPr txBox="1"/>
      </xdr:nvSpPr>
      <xdr:spPr>
        <a:xfrm>
          <a:off x="13436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5" name="フローチャート: 判断 534"/>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42435</xdr:rowOff>
    </xdr:from>
    <xdr:ext cx="534377" cy="259045"/>
    <xdr:sp macro="" textlink="">
      <xdr:nvSpPr>
        <xdr:cNvPr id="536" name="テキスト ボックス 535"/>
        <xdr:cNvSpPr txBox="1"/>
      </xdr:nvSpPr>
      <xdr:spPr>
        <a:xfrm>
          <a:off x="12547111" y="5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143274</xdr:rowOff>
    </xdr:from>
    <xdr:to>
      <xdr:col>85</xdr:col>
      <xdr:colOff>177800</xdr:colOff>
      <xdr:row>36</xdr:row>
      <xdr:rowOff>73424</xdr:rowOff>
    </xdr:to>
    <xdr:sp macro="" textlink="">
      <xdr:nvSpPr>
        <xdr:cNvPr id="542" name="楕円 541"/>
        <xdr:cNvSpPr/>
      </xdr:nvSpPr>
      <xdr:spPr>
        <a:xfrm>
          <a:off x="16268700" y="614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121701</xdr:rowOff>
    </xdr:from>
    <xdr:ext cx="534377" cy="259045"/>
    <xdr:sp macro="" textlink="">
      <xdr:nvSpPr>
        <xdr:cNvPr id="543" name="消防費該当値テキスト"/>
        <xdr:cNvSpPr txBox="1"/>
      </xdr:nvSpPr>
      <xdr:spPr>
        <a:xfrm>
          <a:off x="16370300" y="612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155847</xdr:rowOff>
    </xdr:from>
    <xdr:to>
      <xdr:col>81</xdr:col>
      <xdr:colOff>101600</xdr:colOff>
      <xdr:row>34</xdr:row>
      <xdr:rowOff>85997</xdr:rowOff>
    </xdr:to>
    <xdr:sp macro="" textlink="">
      <xdr:nvSpPr>
        <xdr:cNvPr id="544" name="楕円 543"/>
        <xdr:cNvSpPr/>
      </xdr:nvSpPr>
      <xdr:spPr>
        <a:xfrm>
          <a:off x="15430500" y="581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102524</xdr:rowOff>
    </xdr:from>
    <xdr:ext cx="534377" cy="259045"/>
    <xdr:sp macro="" textlink="">
      <xdr:nvSpPr>
        <xdr:cNvPr id="545" name="テキスト ボックス 544"/>
        <xdr:cNvSpPr txBox="1"/>
      </xdr:nvSpPr>
      <xdr:spPr>
        <a:xfrm>
          <a:off x="15214111" y="558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13625</xdr:rowOff>
    </xdr:from>
    <xdr:to>
      <xdr:col>76</xdr:col>
      <xdr:colOff>165100</xdr:colOff>
      <xdr:row>31</xdr:row>
      <xdr:rowOff>115225</xdr:rowOff>
    </xdr:to>
    <xdr:sp macro="" textlink="">
      <xdr:nvSpPr>
        <xdr:cNvPr id="546" name="楕円 545"/>
        <xdr:cNvSpPr/>
      </xdr:nvSpPr>
      <xdr:spPr>
        <a:xfrm>
          <a:off x="14541500" y="532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131752</xdr:rowOff>
    </xdr:from>
    <xdr:ext cx="534377" cy="259045"/>
    <xdr:sp macro="" textlink="">
      <xdr:nvSpPr>
        <xdr:cNvPr id="547" name="テキスト ボックス 546"/>
        <xdr:cNvSpPr txBox="1"/>
      </xdr:nvSpPr>
      <xdr:spPr>
        <a:xfrm>
          <a:off x="14325111" y="510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81879</xdr:rowOff>
    </xdr:from>
    <xdr:to>
      <xdr:col>72</xdr:col>
      <xdr:colOff>38100</xdr:colOff>
      <xdr:row>37</xdr:row>
      <xdr:rowOff>12029</xdr:rowOff>
    </xdr:to>
    <xdr:sp macro="" textlink="">
      <xdr:nvSpPr>
        <xdr:cNvPr id="548" name="楕円 547"/>
        <xdr:cNvSpPr/>
      </xdr:nvSpPr>
      <xdr:spPr>
        <a:xfrm>
          <a:off x="13652500" y="625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3156</xdr:rowOff>
    </xdr:from>
    <xdr:ext cx="534377" cy="259045"/>
    <xdr:sp macro="" textlink="">
      <xdr:nvSpPr>
        <xdr:cNvPr id="549" name="テキスト ボックス 548"/>
        <xdr:cNvSpPr txBox="1"/>
      </xdr:nvSpPr>
      <xdr:spPr>
        <a:xfrm>
          <a:off x="13436111" y="634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1215</xdr:rowOff>
    </xdr:from>
    <xdr:to>
      <xdr:col>67</xdr:col>
      <xdr:colOff>101600</xdr:colOff>
      <xdr:row>37</xdr:row>
      <xdr:rowOff>102815</xdr:rowOff>
    </xdr:to>
    <xdr:sp macro="" textlink="">
      <xdr:nvSpPr>
        <xdr:cNvPr id="550" name="楕円 549"/>
        <xdr:cNvSpPr/>
      </xdr:nvSpPr>
      <xdr:spPr>
        <a:xfrm>
          <a:off x="12763500" y="634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93942</xdr:rowOff>
    </xdr:from>
    <xdr:ext cx="534377" cy="259045"/>
    <xdr:sp macro="" textlink="">
      <xdr:nvSpPr>
        <xdr:cNvPr id="551" name="テキスト ボックス 550"/>
        <xdr:cNvSpPr txBox="1"/>
      </xdr:nvSpPr>
      <xdr:spPr>
        <a:xfrm>
          <a:off x="12547111" y="64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8" name="直線コネクタ 577"/>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9" name="教育費最小値テキスト"/>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80" name="直線コネクタ 579"/>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81" name="教育費最大値テキスト"/>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2" name="直線コネクタ 581"/>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110961</xdr:rowOff>
    </xdr:from>
    <xdr:to>
      <xdr:col>85</xdr:col>
      <xdr:colOff>127000</xdr:colOff>
      <xdr:row>57</xdr:row>
      <xdr:rowOff>142802</xdr:rowOff>
    </xdr:to>
    <xdr:cxnSp macro="">
      <xdr:nvCxnSpPr>
        <xdr:cNvPr id="583" name="直線コネクタ 582"/>
        <xdr:cNvCxnSpPr/>
      </xdr:nvCxnSpPr>
      <xdr:spPr>
        <a:xfrm flipV="1">
          <a:off x="15481300" y="9883611"/>
          <a:ext cx="83820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4" name="教育費平均値テキスト"/>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5" name="フローチャート: 判断 584"/>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47019</xdr:rowOff>
    </xdr:from>
    <xdr:to>
      <xdr:col>81</xdr:col>
      <xdr:colOff>50800</xdr:colOff>
      <xdr:row>57</xdr:row>
      <xdr:rowOff>142802</xdr:rowOff>
    </xdr:to>
    <xdr:cxnSp macro="">
      <xdr:nvCxnSpPr>
        <xdr:cNvPr id="586" name="直線コネクタ 585"/>
        <xdr:cNvCxnSpPr/>
      </xdr:nvCxnSpPr>
      <xdr:spPr>
        <a:xfrm>
          <a:off x="14592300" y="9819669"/>
          <a:ext cx="889000" cy="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7" name="フローチャート: 判断 586"/>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8" name="テキスト ボックス 587"/>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47019</xdr:rowOff>
    </xdr:from>
    <xdr:to>
      <xdr:col>76</xdr:col>
      <xdr:colOff>114300</xdr:colOff>
      <xdr:row>58</xdr:row>
      <xdr:rowOff>142541</xdr:rowOff>
    </xdr:to>
    <xdr:cxnSp macro="">
      <xdr:nvCxnSpPr>
        <xdr:cNvPr id="589" name="直線コネクタ 588"/>
        <xdr:cNvCxnSpPr/>
      </xdr:nvCxnSpPr>
      <xdr:spPr>
        <a:xfrm flipV="1">
          <a:off x="13703300" y="9819669"/>
          <a:ext cx="889000" cy="26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90" name="フローチャート: 判断 589"/>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91" name="テキスト ボックス 590"/>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142541</xdr:rowOff>
    </xdr:from>
    <xdr:to>
      <xdr:col>71</xdr:col>
      <xdr:colOff>177800</xdr:colOff>
      <xdr:row>59</xdr:row>
      <xdr:rowOff>122327</xdr:rowOff>
    </xdr:to>
    <xdr:cxnSp macro="">
      <xdr:nvCxnSpPr>
        <xdr:cNvPr id="592" name="直線コネクタ 591"/>
        <xdr:cNvCxnSpPr/>
      </xdr:nvCxnSpPr>
      <xdr:spPr>
        <a:xfrm flipV="1">
          <a:off x="12814300" y="10086641"/>
          <a:ext cx="889000" cy="15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3" name="フローチャート: 判断 592"/>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4" name="テキスト ボックス 593"/>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5" name="フローチャート: 判断 594"/>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135345</xdr:rowOff>
    </xdr:from>
    <xdr:ext cx="534377" cy="259045"/>
    <xdr:sp macro="" textlink="">
      <xdr:nvSpPr>
        <xdr:cNvPr id="596" name="テキスト ボックス 595"/>
        <xdr:cNvSpPr txBox="1"/>
      </xdr:nvSpPr>
      <xdr:spPr>
        <a:xfrm>
          <a:off x="12547111" y="95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60161</xdr:rowOff>
    </xdr:from>
    <xdr:to>
      <xdr:col>85</xdr:col>
      <xdr:colOff>177800</xdr:colOff>
      <xdr:row>57</xdr:row>
      <xdr:rowOff>161761</xdr:rowOff>
    </xdr:to>
    <xdr:sp macro="" textlink="">
      <xdr:nvSpPr>
        <xdr:cNvPr id="602" name="楕円 601"/>
        <xdr:cNvSpPr/>
      </xdr:nvSpPr>
      <xdr:spPr>
        <a:xfrm>
          <a:off x="16268700" y="983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38588</xdr:rowOff>
    </xdr:from>
    <xdr:ext cx="534377" cy="259045"/>
    <xdr:sp macro="" textlink="">
      <xdr:nvSpPr>
        <xdr:cNvPr id="603" name="教育費該当値テキスト"/>
        <xdr:cNvSpPr txBox="1"/>
      </xdr:nvSpPr>
      <xdr:spPr>
        <a:xfrm>
          <a:off x="16370300" y="981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92002</xdr:rowOff>
    </xdr:from>
    <xdr:to>
      <xdr:col>81</xdr:col>
      <xdr:colOff>101600</xdr:colOff>
      <xdr:row>58</xdr:row>
      <xdr:rowOff>22152</xdr:rowOff>
    </xdr:to>
    <xdr:sp macro="" textlink="">
      <xdr:nvSpPr>
        <xdr:cNvPr id="604" name="楕円 603"/>
        <xdr:cNvSpPr/>
      </xdr:nvSpPr>
      <xdr:spPr>
        <a:xfrm>
          <a:off x="15430500" y="986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13279</xdr:rowOff>
    </xdr:from>
    <xdr:ext cx="534377" cy="259045"/>
    <xdr:sp macro="" textlink="">
      <xdr:nvSpPr>
        <xdr:cNvPr id="605" name="テキスト ボックス 604"/>
        <xdr:cNvSpPr txBox="1"/>
      </xdr:nvSpPr>
      <xdr:spPr>
        <a:xfrm>
          <a:off x="15214111" y="995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167669</xdr:rowOff>
    </xdr:from>
    <xdr:to>
      <xdr:col>76</xdr:col>
      <xdr:colOff>165100</xdr:colOff>
      <xdr:row>57</xdr:row>
      <xdr:rowOff>97819</xdr:rowOff>
    </xdr:to>
    <xdr:sp macro="" textlink="">
      <xdr:nvSpPr>
        <xdr:cNvPr id="606" name="楕円 605"/>
        <xdr:cNvSpPr/>
      </xdr:nvSpPr>
      <xdr:spPr>
        <a:xfrm>
          <a:off x="14541500" y="97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88946</xdr:rowOff>
    </xdr:from>
    <xdr:ext cx="534377" cy="259045"/>
    <xdr:sp macro="" textlink="">
      <xdr:nvSpPr>
        <xdr:cNvPr id="607" name="テキスト ボックス 606"/>
        <xdr:cNvSpPr txBox="1"/>
      </xdr:nvSpPr>
      <xdr:spPr>
        <a:xfrm>
          <a:off x="14325111" y="98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91741</xdr:rowOff>
    </xdr:from>
    <xdr:to>
      <xdr:col>72</xdr:col>
      <xdr:colOff>38100</xdr:colOff>
      <xdr:row>59</xdr:row>
      <xdr:rowOff>21891</xdr:rowOff>
    </xdr:to>
    <xdr:sp macro="" textlink="">
      <xdr:nvSpPr>
        <xdr:cNvPr id="608" name="楕円 607"/>
        <xdr:cNvSpPr/>
      </xdr:nvSpPr>
      <xdr:spPr>
        <a:xfrm>
          <a:off x="13652500" y="1003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13018</xdr:rowOff>
    </xdr:from>
    <xdr:ext cx="534377" cy="259045"/>
    <xdr:sp macro="" textlink="">
      <xdr:nvSpPr>
        <xdr:cNvPr id="609" name="テキスト ボックス 608"/>
        <xdr:cNvSpPr txBox="1"/>
      </xdr:nvSpPr>
      <xdr:spPr>
        <a:xfrm>
          <a:off x="13436111" y="1012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71527</xdr:rowOff>
    </xdr:from>
    <xdr:to>
      <xdr:col>67</xdr:col>
      <xdr:colOff>101600</xdr:colOff>
      <xdr:row>60</xdr:row>
      <xdr:rowOff>1677</xdr:rowOff>
    </xdr:to>
    <xdr:sp macro="" textlink="">
      <xdr:nvSpPr>
        <xdr:cNvPr id="610" name="楕円 609"/>
        <xdr:cNvSpPr/>
      </xdr:nvSpPr>
      <xdr:spPr>
        <a:xfrm>
          <a:off x="12763500" y="1018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164254</xdr:rowOff>
    </xdr:from>
    <xdr:ext cx="534377" cy="259045"/>
    <xdr:sp macro="" textlink="">
      <xdr:nvSpPr>
        <xdr:cNvPr id="611" name="テキスト ボックス 610"/>
        <xdr:cNvSpPr txBox="1"/>
      </xdr:nvSpPr>
      <xdr:spPr>
        <a:xfrm>
          <a:off x="12547111" y="1027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3" name="直線コネクタ 632"/>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6" name="災害復旧費最大値テキスト"/>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7" name="直線コネクタ 636"/>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6930</xdr:rowOff>
    </xdr:from>
    <xdr:to>
      <xdr:col>85</xdr:col>
      <xdr:colOff>127000</xdr:colOff>
      <xdr:row>78</xdr:row>
      <xdr:rowOff>23022</xdr:rowOff>
    </xdr:to>
    <xdr:cxnSp macro="">
      <xdr:nvCxnSpPr>
        <xdr:cNvPr id="638" name="直線コネクタ 637"/>
        <xdr:cNvCxnSpPr/>
      </xdr:nvCxnSpPr>
      <xdr:spPr>
        <a:xfrm>
          <a:off x="15481300" y="13380030"/>
          <a:ext cx="838200" cy="1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5788</xdr:rowOff>
    </xdr:from>
    <xdr:ext cx="469744" cy="259045"/>
    <xdr:sp macro="" textlink="">
      <xdr:nvSpPr>
        <xdr:cNvPr id="639" name="災害復旧費平均値テキスト"/>
        <xdr:cNvSpPr txBox="1"/>
      </xdr:nvSpPr>
      <xdr:spPr>
        <a:xfrm>
          <a:off x="16370300" y="1337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40" name="フローチャート: 判断 639"/>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6930</xdr:rowOff>
    </xdr:from>
    <xdr:to>
      <xdr:col>81</xdr:col>
      <xdr:colOff>50800</xdr:colOff>
      <xdr:row>78</xdr:row>
      <xdr:rowOff>118258</xdr:rowOff>
    </xdr:to>
    <xdr:cxnSp macro="">
      <xdr:nvCxnSpPr>
        <xdr:cNvPr id="641" name="直線コネクタ 640"/>
        <xdr:cNvCxnSpPr/>
      </xdr:nvCxnSpPr>
      <xdr:spPr>
        <a:xfrm flipV="1">
          <a:off x="14592300" y="13380030"/>
          <a:ext cx="8890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2" name="フローチャート: 判断 641"/>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3" name="テキスト ボックス 642"/>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112406</xdr:rowOff>
    </xdr:from>
    <xdr:to>
      <xdr:col>76</xdr:col>
      <xdr:colOff>114300</xdr:colOff>
      <xdr:row>78</xdr:row>
      <xdr:rowOff>118258</xdr:rowOff>
    </xdr:to>
    <xdr:cxnSp macro="">
      <xdr:nvCxnSpPr>
        <xdr:cNvPr id="644" name="直線コネクタ 643"/>
        <xdr:cNvCxnSpPr/>
      </xdr:nvCxnSpPr>
      <xdr:spPr>
        <a:xfrm>
          <a:off x="13703300" y="13485506"/>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5" name="フローチャート: 判断 644"/>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6" name="テキスト ボックス 645"/>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112406</xdr:rowOff>
    </xdr:from>
    <xdr:to>
      <xdr:col>71</xdr:col>
      <xdr:colOff>177800</xdr:colOff>
      <xdr:row>78</xdr:row>
      <xdr:rowOff>130739</xdr:rowOff>
    </xdr:to>
    <xdr:cxnSp macro="">
      <xdr:nvCxnSpPr>
        <xdr:cNvPr id="647" name="直線コネクタ 646"/>
        <xdr:cNvCxnSpPr/>
      </xdr:nvCxnSpPr>
      <xdr:spPr>
        <a:xfrm flipV="1">
          <a:off x="12814300" y="13485506"/>
          <a:ext cx="889000" cy="1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8" name="フローチャート: 判断 647"/>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9" name="テキスト ボックス 648"/>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50" name="フローチャート: 判断 649"/>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51" name="テキスト ボックス 650"/>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143672</xdr:rowOff>
    </xdr:from>
    <xdr:to>
      <xdr:col>85</xdr:col>
      <xdr:colOff>177800</xdr:colOff>
      <xdr:row>78</xdr:row>
      <xdr:rowOff>73822</xdr:rowOff>
    </xdr:to>
    <xdr:sp macro="" textlink="">
      <xdr:nvSpPr>
        <xdr:cNvPr id="657" name="楕円 656"/>
        <xdr:cNvSpPr/>
      </xdr:nvSpPr>
      <xdr:spPr>
        <a:xfrm>
          <a:off x="16268700" y="1334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103049</xdr:rowOff>
    </xdr:from>
    <xdr:ext cx="469744" cy="259045"/>
    <xdr:sp macro="" textlink="">
      <xdr:nvSpPr>
        <xdr:cNvPr id="658" name="災害復旧費該当値テキスト"/>
        <xdr:cNvSpPr txBox="1"/>
      </xdr:nvSpPr>
      <xdr:spPr>
        <a:xfrm>
          <a:off x="16370300" y="1313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127580</xdr:rowOff>
    </xdr:from>
    <xdr:to>
      <xdr:col>81</xdr:col>
      <xdr:colOff>101600</xdr:colOff>
      <xdr:row>78</xdr:row>
      <xdr:rowOff>57730</xdr:rowOff>
    </xdr:to>
    <xdr:sp macro="" textlink="">
      <xdr:nvSpPr>
        <xdr:cNvPr id="659" name="楕円 658"/>
        <xdr:cNvSpPr/>
      </xdr:nvSpPr>
      <xdr:spPr>
        <a:xfrm>
          <a:off x="15430500" y="1332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48857</xdr:rowOff>
    </xdr:from>
    <xdr:ext cx="469744" cy="259045"/>
    <xdr:sp macro="" textlink="">
      <xdr:nvSpPr>
        <xdr:cNvPr id="660" name="テキスト ボックス 659"/>
        <xdr:cNvSpPr txBox="1"/>
      </xdr:nvSpPr>
      <xdr:spPr>
        <a:xfrm>
          <a:off x="15246428" y="1342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67458</xdr:rowOff>
    </xdr:from>
    <xdr:to>
      <xdr:col>76</xdr:col>
      <xdr:colOff>165100</xdr:colOff>
      <xdr:row>78</xdr:row>
      <xdr:rowOff>169058</xdr:rowOff>
    </xdr:to>
    <xdr:sp macro="" textlink="">
      <xdr:nvSpPr>
        <xdr:cNvPr id="661" name="楕円 660"/>
        <xdr:cNvSpPr/>
      </xdr:nvSpPr>
      <xdr:spPr>
        <a:xfrm>
          <a:off x="14541500" y="1344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160185</xdr:rowOff>
    </xdr:from>
    <xdr:ext cx="378565" cy="259045"/>
    <xdr:sp macro="" textlink="">
      <xdr:nvSpPr>
        <xdr:cNvPr id="662" name="テキスト ボックス 661"/>
        <xdr:cNvSpPr txBox="1"/>
      </xdr:nvSpPr>
      <xdr:spPr>
        <a:xfrm>
          <a:off x="14403017" y="1353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61606</xdr:rowOff>
    </xdr:from>
    <xdr:to>
      <xdr:col>72</xdr:col>
      <xdr:colOff>38100</xdr:colOff>
      <xdr:row>78</xdr:row>
      <xdr:rowOff>163206</xdr:rowOff>
    </xdr:to>
    <xdr:sp macro="" textlink="">
      <xdr:nvSpPr>
        <xdr:cNvPr id="663" name="楕円 662"/>
        <xdr:cNvSpPr/>
      </xdr:nvSpPr>
      <xdr:spPr>
        <a:xfrm>
          <a:off x="13652500" y="1343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154333</xdr:rowOff>
    </xdr:from>
    <xdr:ext cx="378565" cy="259045"/>
    <xdr:sp macro="" textlink="">
      <xdr:nvSpPr>
        <xdr:cNvPr id="664" name="テキスト ボックス 663"/>
        <xdr:cNvSpPr txBox="1"/>
      </xdr:nvSpPr>
      <xdr:spPr>
        <a:xfrm>
          <a:off x="13514017" y="13527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79939</xdr:rowOff>
    </xdr:from>
    <xdr:to>
      <xdr:col>67</xdr:col>
      <xdr:colOff>101600</xdr:colOff>
      <xdr:row>79</xdr:row>
      <xdr:rowOff>10089</xdr:rowOff>
    </xdr:to>
    <xdr:sp macro="" textlink="">
      <xdr:nvSpPr>
        <xdr:cNvPr id="665" name="楕円 664"/>
        <xdr:cNvSpPr/>
      </xdr:nvSpPr>
      <xdr:spPr>
        <a:xfrm>
          <a:off x="12763500" y="134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1216</xdr:rowOff>
    </xdr:from>
    <xdr:ext cx="378565" cy="259045"/>
    <xdr:sp macro="" textlink="">
      <xdr:nvSpPr>
        <xdr:cNvPr id="666" name="テキスト ボックス 665"/>
        <xdr:cNvSpPr txBox="1"/>
      </xdr:nvSpPr>
      <xdr:spPr>
        <a:xfrm>
          <a:off x="12625017" y="13545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9" name="テキスト ボックス 678"/>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1" name="テキスト ボックス 680"/>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3" name="テキスト ボックス 682"/>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7" name="テキスト ボックス 686"/>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9" name="テキスト ボックス 688"/>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1" name="テキスト ボックス 690"/>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3" name="テキスト ボックス 69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5" name="直線コネクタ 694"/>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6" name="公債費最小値テキスト"/>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7" name="直線コネクタ 696"/>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8" name="公債費最大値テキスト"/>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9" name="直線コネクタ 698"/>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129356</xdr:rowOff>
    </xdr:from>
    <xdr:to>
      <xdr:col>85</xdr:col>
      <xdr:colOff>127000</xdr:colOff>
      <xdr:row>92</xdr:row>
      <xdr:rowOff>59261</xdr:rowOff>
    </xdr:to>
    <xdr:cxnSp macro="">
      <xdr:nvCxnSpPr>
        <xdr:cNvPr id="700" name="直線コネクタ 699"/>
        <xdr:cNvCxnSpPr/>
      </xdr:nvCxnSpPr>
      <xdr:spPr>
        <a:xfrm flipV="1">
          <a:off x="15481300" y="15731306"/>
          <a:ext cx="838200" cy="10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701" name="公債費平均値テキスト"/>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2" name="フローチャート: 判断 701"/>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59261</xdr:rowOff>
    </xdr:from>
    <xdr:to>
      <xdr:col>81</xdr:col>
      <xdr:colOff>50800</xdr:colOff>
      <xdr:row>92</xdr:row>
      <xdr:rowOff>133471</xdr:rowOff>
    </xdr:to>
    <xdr:cxnSp macro="">
      <xdr:nvCxnSpPr>
        <xdr:cNvPr id="703" name="直線コネクタ 702"/>
        <xdr:cNvCxnSpPr/>
      </xdr:nvCxnSpPr>
      <xdr:spPr>
        <a:xfrm flipV="1">
          <a:off x="14592300" y="15832661"/>
          <a:ext cx="889000" cy="7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4" name="フローチャート: 判断 703"/>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macro="" textlink="">
      <xdr:nvSpPr>
        <xdr:cNvPr id="705" name="テキスト ボックス 704"/>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121383</xdr:rowOff>
    </xdr:from>
    <xdr:to>
      <xdr:col>76</xdr:col>
      <xdr:colOff>114300</xdr:colOff>
      <xdr:row>92</xdr:row>
      <xdr:rowOff>133471</xdr:rowOff>
    </xdr:to>
    <xdr:cxnSp macro="">
      <xdr:nvCxnSpPr>
        <xdr:cNvPr id="706" name="直線コネクタ 705"/>
        <xdr:cNvCxnSpPr/>
      </xdr:nvCxnSpPr>
      <xdr:spPr>
        <a:xfrm>
          <a:off x="13703300" y="15551883"/>
          <a:ext cx="889000" cy="35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7" name="フローチャート: 判断 706"/>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84129</xdr:rowOff>
    </xdr:from>
    <xdr:ext cx="534377" cy="259045"/>
    <xdr:sp macro="" textlink="">
      <xdr:nvSpPr>
        <xdr:cNvPr id="708" name="テキスト ボックス 707"/>
        <xdr:cNvSpPr txBox="1"/>
      </xdr:nvSpPr>
      <xdr:spPr>
        <a:xfrm>
          <a:off x="14325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121383</xdr:rowOff>
    </xdr:from>
    <xdr:to>
      <xdr:col>71</xdr:col>
      <xdr:colOff>177800</xdr:colOff>
      <xdr:row>92</xdr:row>
      <xdr:rowOff>122013</xdr:rowOff>
    </xdr:to>
    <xdr:cxnSp macro="">
      <xdr:nvCxnSpPr>
        <xdr:cNvPr id="709" name="直線コネクタ 708"/>
        <xdr:cNvCxnSpPr/>
      </xdr:nvCxnSpPr>
      <xdr:spPr>
        <a:xfrm flipV="1">
          <a:off x="12814300" y="15551883"/>
          <a:ext cx="889000" cy="34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10" name="フローチャート: 判断 709"/>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67070</xdr:rowOff>
    </xdr:from>
    <xdr:ext cx="534377" cy="259045"/>
    <xdr:sp macro="" textlink="">
      <xdr:nvSpPr>
        <xdr:cNvPr id="711" name="テキスト ボックス 710"/>
        <xdr:cNvSpPr txBox="1"/>
      </xdr:nvSpPr>
      <xdr:spPr>
        <a:xfrm>
          <a:off x="13436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2" name="フローチャート: 判断 711"/>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66042</xdr:rowOff>
    </xdr:from>
    <xdr:ext cx="534377" cy="259045"/>
    <xdr:sp macro="" textlink="">
      <xdr:nvSpPr>
        <xdr:cNvPr id="713" name="テキスト ボックス 712"/>
        <xdr:cNvSpPr txBox="1"/>
      </xdr:nvSpPr>
      <xdr:spPr>
        <a:xfrm>
          <a:off x="12547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78556</xdr:rowOff>
    </xdr:from>
    <xdr:to>
      <xdr:col>85</xdr:col>
      <xdr:colOff>177800</xdr:colOff>
      <xdr:row>92</xdr:row>
      <xdr:rowOff>8706</xdr:rowOff>
    </xdr:to>
    <xdr:sp macro="" textlink="">
      <xdr:nvSpPr>
        <xdr:cNvPr id="719" name="楕円 718"/>
        <xdr:cNvSpPr/>
      </xdr:nvSpPr>
      <xdr:spPr>
        <a:xfrm>
          <a:off x="16268700" y="156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101433</xdr:rowOff>
    </xdr:from>
    <xdr:ext cx="534377" cy="259045"/>
    <xdr:sp macro="" textlink="">
      <xdr:nvSpPr>
        <xdr:cNvPr id="720" name="公債費該当値テキスト"/>
        <xdr:cNvSpPr txBox="1"/>
      </xdr:nvSpPr>
      <xdr:spPr>
        <a:xfrm>
          <a:off x="16370300" y="1553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8461</xdr:rowOff>
    </xdr:from>
    <xdr:to>
      <xdr:col>81</xdr:col>
      <xdr:colOff>101600</xdr:colOff>
      <xdr:row>92</xdr:row>
      <xdr:rowOff>110061</xdr:rowOff>
    </xdr:to>
    <xdr:sp macro="" textlink="">
      <xdr:nvSpPr>
        <xdr:cNvPr id="721" name="楕円 720"/>
        <xdr:cNvSpPr/>
      </xdr:nvSpPr>
      <xdr:spPr>
        <a:xfrm>
          <a:off x="15430500" y="1578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126588</xdr:rowOff>
    </xdr:from>
    <xdr:ext cx="534377" cy="259045"/>
    <xdr:sp macro="" textlink="">
      <xdr:nvSpPr>
        <xdr:cNvPr id="722" name="テキスト ボックス 721"/>
        <xdr:cNvSpPr txBox="1"/>
      </xdr:nvSpPr>
      <xdr:spPr>
        <a:xfrm>
          <a:off x="15214111" y="155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82671</xdr:rowOff>
    </xdr:from>
    <xdr:to>
      <xdr:col>76</xdr:col>
      <xdr:colOff>165100</xdr:colOff>
      <xdr:row>93</xdr:row>
      <xdr:rowOff>12821</xdr:rowOff>
    </xdr:to>
    <xdr:sp macro="" textlink="">
      <xdr:nvSpPr>
        <xdr:cNvPr id="723" name="楕円 722"/>
        <xdr:cNvSpPr/>
      </xdr:nvSpPr>
      <xdr:spPr>
        <a:xfrm>
          <a:off x="14541500" y="158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29348</xdr:rowOff>
    </xdr:from>
    <xdr:ext cx="534377" cy="259045"/>
    <xdr:sp macro="" textlink="">
      <xdr:nvSpPr>
        <xdr:cNvPr id="724" name="テキスト ボックス 723"/>
        <xdr:cNvSpPr txBox="1"/>
      </xdr:nvSpPr>
      <xdr:spPr>
        <a:xfrm>
          <a:off x="14325111" y="156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70583</xdr:rowOff>
    </xdr:from>
    <xdr:to>
      <xdr:col>72</xdr:col>
      <xdr:colOff>38100</xdr:colOff>
      <xdr:row>91</xdr:row>
      <xdr:rowOff>733</xdr:rowOff>
    </xdr:to>
    <xdr:sp macro="" textlink="">
      <xdr:nvSpPr>
        <xdr:cNvPr id="725" name="楕円 724"/>
        <xdr:cNvSpPr/>
      </xdr:nvSpPr>
      <xdr:spPr>
        <a:xfrm>
          <a:off x="13652500" y="1550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17260</xdr:rowOff>
    </xdr:from>
    <xdr:ext cx="534377" cy="259045"/>
    <xdr:sp macro="" textlink="">
      <xdr:nvSpPr>
        <xdr:cNvPr id="726" name="テキスト ボックス 725"/>
        <xdr:cNvSpPr txBox="1"/>
      </xdr:nvSpPr>
      <xdr:spPr>
        <a:xfrm>
          <a:off x="13436111" y="1527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71213</xdr:rowOff>
    </xdr:from>
    <xdr:to>
      <xdr:col>67</xdr:col>
      <xdr:colOff>101600</xdr:colOff>
      <xdr:row>93</xdr:row>
      <xdr:rowOff>1363</xdr:rowOff>
    </xdr:to>
    <xdr:sp macro="" textlink="">
      <xdr:nvSpPr>
        <xdr:cNvPr id="727" name="楕円 726"/>
        <xdr:cNvSpPr/>
      </xdr:nvSpPr>
      <xdr:spPr>
        <a:xfrm>
          <a:off x="12763500" y="1584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17890</xdr:rowOff>
    </xdr:from>
    <xdr:ext cx="534377" cy="259045"/>
    <xdr:sp macro="" textlink="">
      <xdr:nvSpPr>
        <xdr:cNvPr id="728" name="テキスト ボックス 727"/>
        <xdr:cNvSpPr txBox="1"/>
      </xdr:nvSpPr>
      <xdr:spPr>
        <a:xfrm>
          <a:off x="12547111" y="1561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2" name="テキスト ボックス 74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2" name="直線コネクタ 751"/>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5" name="諸支出金最大値テキスト"/>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6" name="直線コネクタ 755"/>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34163</xdr:rowOff>
    </xdr:from>
    <xdr:to>
      <xdr:col>116</xdr:col>
      <xdr:colOff>63500</xdr:colOff>
      <xdr:row>36</xdr:row>
      <xdr:rowOff>50546</xdr:rowOff>
    </xdr:to>
    <xdr:cxnSp macro="">
      <xdr:nvCxnSpPr>
        <xdr:cNvPr id="757" name="直線コネクタ 756"/>
        <xdr:cNvCxnSpPr/>
      </xdr:nvCxnSpPr>
      <xdr:spPr>
        <a:xfrm>
          <a:off x="21323300" y="5863463"/>
          <a:ext cx="838200" cy="35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33418</xdr:rowOff>
    </xdr:from>
    <xdr:ext cx="378565" cy="259045"/>
    <xdr:sp macro="" textlink="">
      <xdr:nvSpPr>
        <xdr:cNvPr id="758" name="諸支出金平均値テキスト"/>
        <xdr:cNvSpPr txBox="1"/>
      </xdr:nvSpPr>
      <xdr:spPr>
        <a:xfrm>
          <a:off x="22212300" y="6548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9" name="フローチャート: 判断 758"/>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34163</xdr:rowOff>
    </xdr:from>
    <xdr:to>
      <xdr:col>111</xdr:col>
      <xdr:colOff>177800</xdr:colOff>
      <xdr:row>37</xdr:row>
      <xdr:rowOff>11684</xdr:rowOff>
    </xdr:to>
    <xdr:cxnSp macro="">
      <xdr:nvCxnSpPr>
        <xdr:cNvPr id="760" name="直線コネクタ 759"/>
        <xdr:cNvCxnSpPr/>
      </xdr:nvCxnSpPr>
      <xdr:spPr>
        <a:xfrm flipV="1">
          <a:off x="20434300" y="5863463"/>
          <a:ext cx="889000" cy="49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61" name="フローチャート: 判断 760"/>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150385</xdr:rowOff>
    </xdr:from>
    <xdr:ext cx="378565" cy="259045"/>
    <xdr:sp macro="" textlink="">
      <xdr:nvSpPr>
        <xdr:cNvPr id="762" name="テキスト ボックス 761"/>
        <xdr:cNvSpPr txBox="1"/>
      </xdr:nvSpPr>
      <xdr:spPr>
        <a:xfrm>
          <a:off x="21134017" y="6665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11684</xdr:rowOff>
    </xdr:from>
    <xdr:to>
      <xdr:col>107</xdr:col>
      <xdr:colOff>50800</xdr:colOff>
      <xdr:row>37</xdr:row>
      <xdr:rowOff>21590</xdr:rowOff>
    </xdr:to>
    <xdr:cxnSp macro="">
      <xdr:nvCxnSpPr>
        <xdr:cNvPr id="763" name="直線コネクタ 762"/>
        <xdr:cNvCxnSpPr/>
      </xdr:nvCxnSpPr>
      <xdr:spPr>
        <a:xfrm flipV="1">
          <a:off x="19545300" y="635533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4" name="フローチャート: 判断 763"/>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2938</xdr:rowOff>
    </xdr:from>
    <xdr:ext cx="378565" cy="259045"/>
    <xdr:sp macro="" textlink="">
      <xdr:nvSpPr>
        <xdr:cNvPr id="765" name="テキスト ボックス 764"/>
        <xdr:cNvSpPr txBox="1"/>
      </xdr:nvSpPr>
      <xdr:spPr>
        <a:xfrm>
          <a:off x="20245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21590</xdr:rowOff>
    </xdr:from>
    <xdr:to>
      <xdr:col>102</xdr:col>
      <xdr:colOff>114300</xdr:colOff>
      <xdr:row>37</xdr:row>
      <xdr:rowOff>54737</xdr:rowOff>
    </xdr:to>
    <xdr:cxnSp macro="">
      <xdr:nvCxnSpPr>
        <xdr:cNvPr id="766" name="直線コネクタ 765"/>
        <xdr:cNvCxnSpPr/>
      </xdr:nvCxnSpPr>
      <xdr:spPr>
        <a:xfrm flipV="1">
          <a:off x="18656300" y="6365240"/>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7" name="フローチャート: 判断 766"/>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146575</xdr:rowOff>
    </xdr:from>
    <xdr:ext cx="378565" cy="259045"/>
    <xdr:sp macro="" textlink="">
      <xdr:nvSpPr>
        <xdr:cNvPr id="768" name="テキスト ボックス 767"/>
        <xdr:cNvSpPr txBox="1"/>
      </xdr:nvSpPr>
      <xdr:spPr>
        <a:xfrm>
          <a:off x="19356017" y="666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9" name="フローチャート: 判断 768"/>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90187</xdr:rowOff>
    </xdr:from>
    <xdr:ext cx="378565" cy="259045"/>
    <xdr:sp macro="" textlink="">
      <xdr:nvSpPr>
        <xdr:cNvPr id="770" name="テキスト ボックス 769"/>
        <xdr:cNvSpPr txBox="1"/>
      </xdr:nvSpPr>
      <xdr:spPr>
        <a:xfrm>
          <a:off x="18467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171196</xdr:rowOff>
    </xdr:from>
    <xdr:to>
      <xdr:col>116</xdr:col>
      <xdr:colOff>114300</xdr:colOff>
      <xdr:row>36</xdr:row>
      <xdr:rowOff>101346</xdr:rowOff>
    </xdr:to>
    <xdr:sp macro="" textlink="">
      <xdr:nvSpPr>
        <xdr:cNvPr id="776" name="楕円 775"/>
        <xdr:cNvSpPr/>
      </xdr:nvSpPr>
      <xdr:spPr>
        <a:xfrm>
          <a:off x="221107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22623</xdr:rowOff>
    </xdr:from>
    <xdr:ext cx="469744" cy="259045"/>
    <xdr:sp macro="" textlink="">
      <xdr:nvSpPr>
        <xdr:cNvPr id="777" name="諸支出金該当値テキスト"/>
        <xdr:cNvSpPr txBox="1"/>
      </xdr:nvSpPr>
      <xdr:spPr>
        <a:xfrm>
          <a:off x="22212300" y="602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154813</xdr:rowOff>
    </xdr:from>
    <xdr:to>
      <xdr:col>112</xdr:col>
      <xdr:colOff>38100</xdr:colOff>
      <xdr:row>34</xdr:row>
      <xdr:rowOff>84963</xdr:rowOff>
    </xdr:to>
    <xdr:sp macro="" textlink="">
      <xdr:nvSpPr>
        <xdr:cNvPr id="778" name="楕円 777"/>
        <xdr:cNvSpPr/>
      </xdr:nvSpPr>
      <xdr:spPr>
        <a:xfrm>
          <a:off x="21272500" y="581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101490</xdr:rowOff>
    </xdr:from>
    <xdr:ext cx="469744" cy="259045"/>
    <xdr:sp macro="" textlink="">
      <xdr:nvSpPr>
        <xdr:cNvPr id="779" name="テキスト ボックス 778"/>
        <xdr:cNvSpPr txBox="1"/>
      </xdr:nvSpPr>
      <xdr:spPr>
        <a:xfrm>
          <a:off x="21088428" y="558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132334</xdr:rowOff>
    </xdr:from>
    <xdr:to>
      <xdr:col>107</xdr:col>
      <xdr:colOff>101600</xdr:colOff>
      <xdr:row>37</xdr:row>
      <xdr:rowOff>62484</xdr:rowOff>
    </xdr:to>
    <xdr:sp macro="" textlink="">
      <xdr:nvSpPr>
        <xdr:cNvPr id="780" name="楕円 779"/>
        <xdr:cNvSpPr/>
      </xdr:nvSpPr>
      <xdr:spPr>
        <a:xfrm>
          <a:off x="20383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81" name="テキスト ボックス 780"/>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142240</xdr:rowOff>
    </xdr:from>
    <xdr:to>
      <xdr:col>102</xdr:col>
      <xdr:colOff>165100</xdr:colOff>
      <xdr:row>37</xdr:row>
      <xdr:rowOff>72390</xdr:rowOff>
    </xdr:to>
    <xdr:sp macro="" textlink="">
      <xdr:nvSpPr>
        <xdr:cNvPr id="782" name="楕円 781"/>
        <xdr:cNvSpPr/>
      </xdr:nvSpPr>
      <xdr:spPr>
        <a:xfrm>
          <a:off x="19494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88917</xdr:rowOff>
    </xdr:from>
    <xdr:ext cx="378565" cy="259045"/>
    <xdr:sp macro="" textlink="">
      <xdr:nvSpPr>
        <xdr:cNvPr id="783" name="テキスト ボックス 782"/>
        <xdr:cNvSpPr txBox="1"/>
      </xdr:nvSpPr>
      <xdr:spPr>
        <a:xfrm>
          <a:off x="19356017" y="608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3937</xdr:rowOff>
    </xdr:from>
    <xdr:to>
      <xdr:col>98</xdr:col>
      <xdr:colOff>38100</xdr:colOff>
      <xdr:row>37</xdr:row>
      <xdr:rowOff>105537</xdr:rowOff>
    </xdr:to>
    <xdr:sp macro="" textlink="">
      <xdr:nvSpPr>
        <xdr:cNvPr id="784" name="楕円 783"/>
        <xdr:cNvSpPr/>
      </xdr:nvSpPr>
      <xdr:spPr>
        <a:xfrm>
          <a:off x="18605500" y="63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122064</xdr:rowOff>
    </xdr:from>
    <xdr:ext cx="378565" cy="259045"/>
    <xdr:sp macro="" textlink="">
      <xdr:nvSpPr>
        <xdr:cNvPr id="785" name="テキスト ボックス 784"/>
        <xdr:cNvSpPr txBox="1"/>
      </xdr:nvSpPr>
      <xdr:spPr>
        <a:xfrm>
          <a:off x="18467017" y="6122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75,719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円となっており、類似団体内で最も高くなっている。これは、新市庁舎建設事業に係る投資的経費が主な要因である。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243,954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円となっており、類似団体平均に比べ高い状況となっている。これは、生活保護にかかる被保護率が高く、生活保護費にかかる扶助費が高いことが主な要因である。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79,357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おり、類似団体平均に比べ高い状況となっている。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これは、原爆被爆関連経費等により類似都市と比較して高い水準で推移している。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58,362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臨時財政対策債に係る元金償還が増となったこと等により、令和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類似都市と比較して高い水準で推移している。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歳出において、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投資的経費が増となったものの、補助費等</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減など</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により前年度比</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203</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において地方交付税</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の増などにより歳出を上回ったことに伴い、</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実質収支・実質単年度収支ともに黒字となっている。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参考：直近の一般会計実質収支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2,774</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2,749</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3,355</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・水道事業</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給水収益の減により、事業規模が縮小した。また、現金・預金が増したものの、未払いの増により、資金剰余額が減少したことにより、前年度より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下水道使用料の減により、事業の規模が減少したものの、未払いの減及び現金・預金の増により、資金剰余額が増加したことにより、</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・介護保険事業</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保険給付費の増加などにより歳出が増加したことなどにより、前年度より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主な会計の主な要因について記載したが、全会計において赤字にはなっていない。</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O56"/>
  <sheetViews>
    <sheetView showGridLines="0" topLeftCell="A13" zoomScaleNormal="100" workbookViewId="0">
      <selection activeCell="Q27" sqref="Q27:V27"/>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79</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80</v>
      </c>
      <c r="C2" s="179"/>
      <c r="D2" s="180"/>
    </row>
    <row r="3" spans="1:119" ht="18.75" customHeight="1" thickBot="1" x14ac:dyDescent="0.2">
      <c r="A3" s="178"/>
      <c r="B3" s="596" t="s">
        <v>81</v>
      </c>
      <c r="C3" s="597"/>
      <c r="D3" s="597"/>
      <c r="E3" s="598"/>
      <c r="F3" s="598"/>
      <c r="G3" s="598"/>
      <c r="H3" s="598"/>
      <c r="I3" s="598"/>
      <c r="J3" s="598"/>
      <c r="K3" s="598"/>
      <c r="L3" s="598" t="s">
        <v>82</v>
      </c>
      <c r="M3" s="598"/>
      <c r="N3" s="598"/>
      <c r="O3" s="598"/>
      <c r="P3" s="598"/>
      <c r="Q3" s="598"/>
      <c r="R3" s="601"/>
      <c r="S3" s="601"/>
      <c r="T3" s="601"/>
      <c r="U3" s="601"/>
      <c r="V3" s="602"/>
      <c r="W3" s="492" t="s">
        <v>83</v>
      </c>
      <c r="X3" s="493"/>
      <c r="Y3" s="493"/>
      <c r="Z3" s="493"/>
      <c r="AA3" s="493"/>
      <c r="AB3" s="597"/>
      <c r="AC3" s="601" t="s">
        <v>84</v>
      </c>
      <c r="AD3" s="493"/>
      <c r="AE3" s="493"/>
      <c r="AF3" s="493"/>
      <c r="AG3" s="493"/>
      <c r="AH3" s="493"/>
      <c r="AI3" s="493"/>
      <c r="AJ3" s="493"/>
      <c r="AK3" s="493"/>
      <c r="AL3" s="563"/>
      <c r="AM3" s="492" t="s">
        <v>85</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86</v>
      </c>
      <c r="BO3" s="493"/>
      <c r="BP3" s="493"/>
      <c r="BQ3" s="493"/>
      <c r="BR3" s="493"/>
      <c r="BS3" s="493"/>
      <c r="BT3" s="493"/>
      <c r="BU3" s="563"/>
      <c r="BV3" s="492" t="s">
        <v>87</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88</v>
      </c>
      <c r="CU3" s="493"/>
      <c r="CV3" s="493"/>
      <c r="CW3" s="493"/>
      <c r="CX3" s="493"/>
      <c r="CY3" s="493"/>
      <c r="CZ3" s="493"/>
      <c r="DA3" s="563"/>
      <c r="DB3" s="492" t="s">
        <v>89</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90</v>
      </c>
      <c r="AZ4" s="450"/>
      <c r="BA4" s="450"/>
      <c r="BB4" s="450"/>
      <c r="BC4" s="450"/>
      <c r="BD4" s="450"/>
      <c r="BE4" s="450"/>
      <c r="BF4" s="450"/>
      <c r="BG4" s="450"/>
      <c r="BH4" s="450"/>
      <c r="BI4" s="450"/>
      <c r="BJ4" s="450"/>
      <c r="BK4" s="450"/>
      <c r="BL4" s="450"/>
      <c r="BM4" s="451"/>
      <c r="BN4" s="452">
        <v>262301512</v>
      </c>
      <c r="BO4" s="453"/>
      <c r="BP4" s="453"/>
      <c r="BQ4" s="453"/>
      <c r="BR4" s="453"/>
      <c r="BS4" s="453"/>
      <c r="BT4" s="453"/>
      <c r="BU4" s="454"/>
      <c r="BV4" s="452">
        <v>280911919</v>
      </c>
      <c r="BW4" s="453"/>
      <c r="BX4" s="453"/>
      <c r="BY4" s="453"/>
      <c r="BZ4" s="453"/>
      <c r="CA4" s="453"/>
      <c r="CB4" s="453"/>
      <c r="CC4" s="454"/>
      <c r="CD4" s="589" t="s">
        <v>91</v>
      </c>
      <c r="CE4" s="590"/>
      <c r="CF4" s="590"/>
      <c r="CG4" s="590"/>
      <c r="CH4" s="590"/>
      <c r="CI4" s="590"/>
      <c r="CJ4" s="590"/>
      <c r="CK4" s="590"/>
      <c r="CL4" s="590"/>
      <c r="CM4" s="590"/>
      <c r="CN4" s="590"/>
      <c r="CO4" s="590"/>
      <c r="CP4" s="590"/>
      <c r="CQ4" s="590"/>
      <c r="CR4" s="590"/>
      <c r="CS4" s="591"/>
      <c r="CT4" s="592">
        <v>2.8</v>
      </c>
      <c r="CU4" s="593"/>
      <c r="CV4" s="593"/>
      <c r="CW4" s="593"/>
      <c r="CX4" s="593"/>
      <c r="CY4" s="593"/>
      <c r="CZ4" s="593"/>
      <c r="DA4" s="594"/>
      <c r="DB4" s="592">
        <v>2.7</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92</v>
      </c>
      <c r="AN5" s="380"/>
      <c r="AO5" s="380"/>
      <c r="AP5" s="380"/>
      <c r="AQ5" s="380"/>
      <c r="AR5" s="380"/>
      <c r="AS5" s="380"/>
      <c r="AT5" s="381"/>
      <c r="AU5" s="481" t="s">
        <v>93</v>
      </c>
      <c r="AV5" s="482"/>
      <c r="AW5" s="482"/>
      <c r="AX5" s="482"/>
      <c r="AY5" s="437" t="s">
        <v>94</v>
      </c>
      <c r="AZ5" s="438"/>
      <c r="BA5" s="438"/>
      <c r="BB5" s="438"/>
      <c r="BC5" s="438"/>
      <c r="BD5" s="438"/>
      <c r="BE5" s="438"/>
      <c r="BF5" s="438"/>
      <c r="BG5" s="438"/>
      <c r="BH5" s="438"/>
      <c r="BI5" s="438"/>
      <c r="BJ5" s="438"/>
      <c r="BK5" s="438"/>
      <c r="BL5" s="438"/>
      <c r="BM5" s="439"/>
      <c r="BN5" s="423">
        <v>255100662</v>
      </c>
      <c r="BO5" s="424"/>
      <c r="BP5" s="424"/>
      <c r="BQ5" s="424"/>
      <c r="BR5" s="424"/>
      <c r="BS5" s="424"/>
      <c r="BT5" s="424"/>
      <c r="BU5" s="425"/>
      <c r="BV5" s="423">
        <v>275410157</v>
      </c>
      <c r="BW5" s="424"/>
      <c r="BX5" s="424"/>
      <c r="BY5" s="424"/>
      <c r="BZ5" s="424"/>
      <c r="CA5" s="424"/>
      <c r="CB5" s="424"/>
      <c r="CC5" s="425"/>
      <c r="CD5" s="463" t="s">
        <v>95</v>
      </c>
      <c r="CE5" s="383"/>
      <c r="CF5" s="383"/>
      <c r="CG5" s="383"/>
      <c r="CH5" s="383"/>
      <c r="CI5" s="383"/>
      <c r="CJ5" s="383"/>
      <c r="CK5" s="383"/>
      <c r="CL5" s="383"/>
      <c r="CM5" s="383"/>
      <c r="CN5" s="383"/>
      <c r="CO5" s="383"/>
      <c r="CP5" s="383"/>
      <c r="CQ5" s="383"/>
      <c r="CR5" s="383"/>
      <c r="CS5" s="464"/>
      <c r="CT5" s="420">
        <v>91.7</v>
      </c>
      <c r="CU5" s="421"/>
      <c r="CV5" s="421"/>
      <c r="CW5" s="421"/>
      <c r="CX5" s="421"/>
      <c r="CY5" s="421"/>
      <c r="CZ5" s="421"/>
      <c r="DA5" s="422"/>
      <c r="DB5" s="420">
        <v>97.4</v>
      </c>
      <c r="DC5" s="421"/>
      <c r="DD5" s="421"/>
      <c r="DE5" s="421"/>
      <c r="DF5" s="421"/>
      <c r="DG5" s="421"/>
      <c r="DH5" s="421"/>
      <c r="DI5" s="422"/>
    </row>
    <row r="6" spans="1:119" ht="18.75" customHeight="1" x14ac:dyDescent="0.15">
      <c r="A6" s="178"/>
      <c r="B6" s="569" t="s">
        <v>96</v>
      </c>
      <c r="C6" s="410"/>
      <c r="D6" s="410"/>
      <c r="E6" s="570"/>
      <c r="F6" s="570"/>
      <c r="G6" s="570"/>
      <c r="H6" s="570"/>
      <c r="I6" s="570"/>
      <c r="J6" s="570"/>
      <c r="K6" s="570"/>
      <c r="L6" s="570" t="s">
        <v>97</v>
      </c>
      <c r="M6" s="570"/>
      <c r="N6" s="570"/>
      <c r="O6" s="570"/>
      <c r="P6" s="570"/>
      <c r="Q6" s="570"/>
      <c r="R6" s="408"/>
      <c r="S6" s="408"/>
      <c r="T6" s="408"/>
      <c r="U6" s="408"/>
      <c r="V6" s="576"/>
      <c r="W6" s="513" t="s">
        <v>98</v>
      </c>
      <c r="X6" s="409"/>
      <c r="Y6" s="409"/>
      <c r="Z6" s="409"/>
      <c r="AA6" s="409"/>
      <c r="AB6" s="410"/>
      <c r="AC6" s="581" t="s">
        <v>99</v>
      </c>
      <c r="AD6" s="582"/>
      <c r="AE6" s="582"/>
      <c r="AF6" s="582"/>
      <c r="AG6" s="582"/>
      <c r="AH6" s="582"/>
      <c r="AI6" s="582"/>
      <c r="AJ6" s="582"/>
      <c r="AK6" s="582"/>
      <c r="AL6" s="583"/>
      <c r="AM6" s="480" t="s">
        <v>100</v>
      </c>
      <c r="AN6" s="380"/>
      <c r="AO6" s="380"/>
      <c r="AP6" s="380"/>
      <c r="AQ6" s="380"/>
      <c r="AR6" s="380"/>
      <c r="AS6" s="380"/>
      <c r="AT6" s="381"/>
      <c r="AU6" s="481" t="s">
        <v>101</v>
      </c>
      <c r="AV6" s="482"/>
      <c r="AW6" s="482"/>
      <c r="AX6" s="482"/>
      <c r="AY6" s="437" t="s">
        <v>102</v>
      </c>
      <c r="AZ6" s="438"/>
      <c r="BA6" s="438"/>
      <c r="BB6" s="438"/>
      <c r="BC6" s="438"/>
      <c r="BD6" s="438"/>
      <c r="BE6" s="438"/>
      <c r="BF6" s="438"/>
      <c r="BG6" s="438"/>
      <c r="BH6" s="438"/>
      <c r="BI6" s="438"/>
      <c r="BJ6" s="438"/>
      <c r="BK6" s="438"/>
      <c r="BL6" s="438"/>
      <c r="BM6" s="439"/>
      <c r="BN6" s="423">
        <v>7200850</v>
      </c>
      <c r="BO6" s="424"/>
      <c r="BP6" s="424"/>
      <c r="BQ6" s="424"/>
      <c r="BR6" s="424"/>
      <c r="BS6" s="424"/>
      <c r="BT6" s="424"/>
      <c r="BU6" s="425"/>
      <c r="BV6" s="423">
        <v>5501762</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98.7</v>
      </c>
      <c r="CU6" s="567"/>
      <c r="CV6" s="567"/>
      <c r="CW6" s="567"/>
      <c r="CX6" s="567"/>
      <c r="CY6" s="567"/>
      <c r="CZ6" s="567"/>
      <c r="DA6" s="568"/>
      <c r="DB6" s="566">
        <v>103.2</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105</v>
      </c>
      <c r="AV7" s="482"/>
      <c r="AW7" s="482"/>
      <c r="AX7" s="482"/>
      <c r="AY7" s="437" t="s">
        <v>106</v>
      </c>
      <c r="AZ7" s="438"/>
      <c r="BA7" s="438"/>
      <c r="BB7" s="438"/>
      <c r="BC7" s="438"/>
      <c r="BD7" s="438"/>
      <c r="BE7" s="438"/>
      <c r="BF7" s="438"/>
      <c r="BG7" s="438"/>
      <c r="BH7" s="438"/>
      <c r="BI7" s="438"/>
      <c r="BJ7" s="438"/>
      <c r="BK7" s="438"/>
      <c r="BL7" s="438"/>
      <c r="BM7" s="439"/>
      <c r="BN7" s="423">
        <v>4295875</v>
      </c>
      <c r="BO7" s="424"/>
      <c r="BP7" s="424"/>
      <c r="BQ7" s="424"/>
      <c r="BR7" s="424"/>
      <c r="BS7" s="424"/>
      <c r="BT7" s="424"/>
      <c r="BU7" s="425"/>
      <c r="BV7" s="423">
        <v>2752757</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103033192</v>
      </c>
      <c r="CU7" s="424"/>
      <c r="CV7" s="424"/>
      <c r="CW7" s="424"/>
      <c r="CX7" s="424"/>
      <c r="CY7" s="424"/>
      <c r="CZ7" s="424"/>
      <c r="DA7" s="425"/>
      <c r="DB7" s="423">
        <v>100200608</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109</v>
      </c>
      <c r="AV8" s="482"/>
      <c r="AW8" s="482"/>
      <c r="AX8" s="482"/>
      <c r="AY8" s="437" t="s">
        <v>110</v>
      </c>
      <c r="AZ8" s="438"/>
      <c r="BA8" s="438"/>
      <c r="BB8" s="438"/>
      <c r="BC8" s="438"/>
      <c r="BD8" s="438"/>
      <c r="BE8" s="438"/>
      <c r="BF8" s="438"/>
      <c r="BG8" s="438"/>
      <c r="BH8" s="438"/>
      <c r="BI8" s="438"/>
      <c r="BJ8" s="438"/>
      <c r="BK8" s="438"/>
      <c r="BL8" s="438"/>
      <c r="BM8" s="439"/>
      <c r="BN8" s="423">
        <v>2904975</v>
      </c>
      <c r="BO8" s="424"/>
      <c r="BP8" s="424"/>
      <c r="BQ8" s="424"/>
      <c r="BR8" s="424"/>
      <c r="BS8" s="424"/>
      <c r="BT8" s="424"/>
      <c r="BU8" s="425"/>
      <c r="BV8" s="423">
        <v>2749005</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0.57999999999999996</v>
      </c>
      <c r="CU8" s="527"/>
      <c r="CV8" s="527"/>
      <c r="CW8" s="527"/>
      <c r="CX8" s="527"/>
      <c r="CY8" s="527"/>
      <c r="CZ8" s="527"/>
      <c r="DA8" s="528"/>
      <c r="DB8" s="526">
        <v>0.59</v>
      </c>
      <c r="DC8" s="527"/>
      <c r="DD8" s="527"/>
      <c r="DE8" s="527"/>
      <c r="DF8" s="527"/>
      <c r="DG8" s="527"/>
      <c r="DH8" s="527"/>
      <c r="DI8" s="528"/>
    </row>
    <row r="9" spans="1:119" ht="18.75" customHeight="1" thickBot="1" x14ac:dyDescent="0.2">
      <c r="A9" s="178"/>
      <c r="B9" s="555" t="s">
        <v>112</v>
      </c>
      <c r="C9" s="556"/>
      <c r="D9" s="556"/>
      <c r="E9" s="556"/>
      <c r="F9" s="556"/>
      <c r="G9" s="556"/>
      <c r="H9" s="556"/>
      <c r="I9" s="556"/>
      <c r="J9" s="556"/>
      <c r="K9" s="474"/>
      <c r="L9" s="557" t="s">
        <v>113</v>
      </c>
      <c r="M9" s="558"/>
      <c r="N9" s="558"/>
      <c r="O9" s="558"/>
      <c r="P9" s="558"/>
      <c r="Q9" s="559"/>
      <c r="R9" s="560">
        <v>409118</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109</v>
      </c>
      <c r="AV9" s="482"/>
      <c r="AW9" s="482"/>
      <c r="AX9" s="482"/>
      <c r="AY9" s="437" t="s">
        <v>116</v>
      </c>
      <c r="AZ9" s="438"/>
      <c r="BA9" s="438"/>
      <c r="BB9" s="438"/>
      <c r="BC9" s="438"/>
      <c r="BD9" s="438"/>
      <c r="BE9" s="438"/>
      <c r="BF9" s="438"/>
      <c r="BG9" s="438"/>
      <c r="BH9" s="438"/>
      <c r="BI9" s="438"/>
      <c r="BJ9" s="438"/>
      <c r="BK9" s="438"/>
      <c r="BL9" s="438"/>
      <c r="BM9" s="439"/>
      <c r="BN9" s="423">
        <v>155970</v>
      </c>
      <c r="BO9" s="424"/>
      <c r="BP9" s="424"/>
      <c r="BQ9" s="424"/>
      <c r="BR9" s="424"/>
      <c r="BS9" s="424"/>
      <c r="BT9" s="424"/>
      <c r="BU9" s="425"/>
      <c r="BV9" s="423">
        <v>-605711</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17.5</v>
      </c>
      <c r="CU9" s="421"/>
      <c r="CV9" s="421"/>
      <c r="CW9" s="421"/>
      <c r="CX9" s="421"/>
      <c r="CY9" s="421"/>
      <c r="CZ9" s="421"/>
      <c r="DA9" s="422"/>
      <c r="DB9" s="420">
        <v>17.399999999999999</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118</v>
      </c>
      <c r="M10" s="380"/>
      <c r="N10" s="380"/>
      <c r="O10" s="380"/>
      <c r="P10" s="380"/>
      <c r="Q10" s="381"/>
      <c r="R10" s="376">
        <v>429508</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120</v>
      </c>
      <c r="AV10" s="482"/>
      <c r="AW10" s="482"/>
      <c r="AX10" s="482"/>
      <c r="AY10" s="437" t="s">
        <v>121</v>
      </c>
      <c r="AZ10" s="438"/>
      <c r="BA10" s="438"/>
      <c r="BB10" s="438"/>
      <c r="BC10" s="438"/>
      <c r="BD10" s="438"/>
      <c r="BE10" s="438"/>
      <c r="BF10" s="438"/>
      <c r="BG10" s="438"/>
      <c r="BH10" s="438"/>
      <c r="BI10" s="438"/>
      <c r="BJ10" s="438"/>
      <c r="BK10" s="438"/>
      <c r="BL10" s="438"/>
      <c r="BM10" s="439"/>
      <c r="BN10" s="423">
        <v>2271559</v>
      </c>
      <c r="BO10" s="424"/>
      <c r="BP10" s="424"/>
      <c r="BQ10" s="424"/>
      <c r="BR10" s="424"/>
      <c r="BS10" s="424"/>
      <c r="BT10" s="424"/>
      <c r="BU10" s="425"/>
      <c r="BV10" s="423">
        <v>4219682</v>
      </c>
      <c r="BW10" s="424"/>
      <c r="BX10" s="424"/>
      <c r="BY10" s="424"/>
      <c r="BZ10" s="424"/>
      <c r="CA10" s="424"/>
      <c r="CB10" s="424"/>
      <c r="CC10" s="42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123</v>
      </c>
      <c r="M11" s="385"/>
      <c r="N11" s="385"/>
      <c r="O11" s="385"/>
      <c r="P11" s="385"/>
      <c r="Q11" s="386"/>
      <c r="R11" s="552" t="s">
        <v>124</v>
      </c>
      <c r="S11" s="553"/>
      <c r="T11" s="553"/>
      <c r="U11" s="553"/>
      <c r="V11" s="554"/>
      <c r="W11" s="564"/>
      <c r="X11" s="374"/>
      <c r="Y11" s="374"/>
      <c r="Z11" s="374"/>
      <c r="AA11" s="374"/>
      <c r="AB11" s="374"/>
      <c r="AC11" s="374"/>
      <c r="AD11" s="374"/>
      <c r="AE11" s="374"/>
      <c r="AF11" s="374"/>
      <c r="AG11" s="374"/>
      <c r="AH11" s="374"/>
      <c r="AI11" s="374"/>
      <c r="AJ11" s="374"/>
      <c r="AK11" s="374"/>
      <c r="AL11" s="565"/>
      <c r="AM11" s="480" t="s">
        <v>125</v>
      </c>
      <c r="AN11" s="380"/>
      <c r="AO11" s="380"/>
      <c r="AP11" s="380"/>
      <c r="AQ11" s="380"/>
      <c r="AR11" s="380"/>
      <c r="AS11" s="380"/>
      <c r="AT11" s="381"/>
      <c r="AU11" s="481" t="s">
        <v>93</v>
      </c>
      <c r="AV11" s="482"/>
      <c r="AW11" s="482"/>
      <c r="AX11" s="482"/>
      <c r="AY11" s="437" t="s">
        <v>126</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128</v>
      </c>
      <c r="DC11" s="527"/>
      <c r="DD11" s="527"/>
      <c r="DE11" s="527"/>
      <c r="DF11" s="527"/>
      <c r="DG11" s="527"/>
      <c r="DH11" s="527"/>
      <c r="DI11" s="528"/>
    </row>
    <row r="12" spans="1:119" ht="18.75" customHeight="1" x14ac:dyDescent="0.15">
      <c r="A12" s="178"/>
      <c r="B12" s="529" t="s">
        <v>129</v>
      </c>
      <c r="C12" s="530"/>
      <c r="D12" s="530"/>
      <c r="E12" s="530"/>
      <c r="F12" s="530"/>
      <c r="G12" s="530"/>
      <c r="H12" s="530"/>
      <c r="I12" s="530"/>
      <c r="J12" s="530"/>
      <c r="K12" s="531"/>
      <c r="L12" s="538" t="s">
        <v>130</v>
      </c>
      <c r="M12" s="539"/>
      <c r="N12" s="539"/>
      <c r="O12" s="539"/>
      <c r="P12" s="539"/>
      <c r="Q12" s="540"/>
      <c r="R12" s="541">
        <v>406116</v>
      </c>
      <c r="S12" s="542"/>
      <c r="T12" s="542"/>
      <c r="U12" s="542"/>
      <c r="V12" s="543"/>
      <c r="W12" s="544" t="s">
        <v>1</v>
      </c>
      <c r="X12" s="482"/>
      <c r="Y12" s="482"/>
      <c r="Z12" s="482"/>
      <c r="AA12" s="482"/>
      <c r="AB12" s="545"/>
      <c r="AC12" s="546" t="s">
        <v>131</v>
      </c>
      <c r="AD12" s="547"/>
      <c r="AE12" s="547"/>
      <c r="AF12" s="547"/>
      <c r="AG12" s="548"/>
      <c r="AH12" s="546" t="s">
        <v>132</v>
      </c>
      <c r="AI12" s="547"/>
      <c r="AJ12" s="547"/>
      <c r="AK12" s="547"/>
      <c r="AL12" s="549"/>
      <c r="AM12" s="480" t="s">
        <v>133</v>
      </c>
      <c r="AN12" s="380"/>
      <c r="AO12" s="380"/>
      <c r="AP12" s="380"/>
      <c r="AQ12" s="380"/>
      <c r="AR12" s="380"/>
      <c r="AS12" s="380"/>
      <c r="AT12" s="381"/>
      <c r="AU12" s="481" t="s">
        <v>93</v>
      </c>
      <c r="AV12" s="482"/>
      <c r="AW12" s="482"/>
      <c r="AX12" s="482"/>
      <c r="AY12" s="437" t="s">
        <v>134</v>
      </c>
      <c r="AZ12" s="438"/>
      <c r="BA12" s="438"/>
      <c r="BB12" s="438"/>
      <c r="BC12" s="438"/>
      <c r="BD12" s="438"/>
      <c r="BE12" s="438"/>
      <c r="BF12" s="438"/>
      <c r="BG12" s="438"/>
      <c r="BH12" s="438"/>
      <c r="BI12" s="438"/>
      <c r="BJ12" s="438"/>
      <c r="BK12" s="438"/>
      <c r="BL12" s="438"/>
      <c r="BM12" s="439"/>
      <c r="BN12" s="423">
        <v>1347141</v>
      </c>
      <c r="BO12" s="424"/>
      <c r="BP12" s="424"/>
      <c r="BQ12" s="424"/>
      <c r="BR12" s="424"/>
      <c r="BS12" s="424"/>
      <c r="BT12" s="424"/>
      <c r="BU12" s="425"/>
      <c r="BV12" s="423">
        <v>5229163</v>
      </c>
      <c r="BW12" s="424"/>
      <c r="BX12" s="424"/>
      <c r="BY12" s="424"/>
      <c r="BZ12" s="424"/>
      <c r="CA12" s="424"/>
      <c r="CB12" s="424"/>
      <c r="CC12" s="425"/>
      <c r="CD12" s="463" t="s">
        <v>135</v>
      </c>
      <c r="CE12" s="383"/>
      <c r="CF12" s="383"/>
      <c r="CG12" s="383"/>
      <c r="CH12" s="383"/>
      <c r="CI12" s="383"/>
      <c r="CJ12" s="383"/>
      <c r="CK12" s="383"/>
      <c r="CL12" s="383"/>
      <c r="CM12" s="383"/>
      <c r="CN12" s="383"/>
      <c r="CO12" s="383"/>
      <c r="CP12" s="383"/>
      <c r="CQ12" s="383"/>
      <c r="CR12" s="383"/>
      <c r="CS12" s="464"/>
      <c r="CT12" s="526" t="s">
        <v>136</v>
      </c>
      <c r="CU12" s="527"/>
      <c r="CV12" s="527"/>
      <c r="CW12" s="527"/>
      <c r="CX12" s="527"/>
      <c r="CY12" s="527"/>
      <c r="CZ12" s="527"/>
      <c r="DA12" s="528"/>
      <c r="DB12" s="526" t="s">
        <v>128</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137</v>
      </c>
      <c r="N13" s="508"/>
      <c r="O13" s="508"/>
      <c r="P13" s="508"/>
      <c r="Q13" s="509"/>
      <c r="R13" s="510">
        <v>403262</v>
      </c>
      <c r="S13" s="511"/>
      <c r="T13" s="511"/>
      <c r="U13" s="511"/>
      <c r="V13" s="512"/>
      <c r="W13" s="513" t="s">
        <v>138</v>
      </c>
      <c r="X13" s="409"/>
      <c r="Y13" s="409"/>
      <c r="Z13" s="409"/>
      <c r="AA13" s="409"/>
      <c r="AB13" s="410"/>
      <c r="AC13" s="376">
        <v>3011</v>
      </c>
      <c r="AD13" s="377"/>
      <c r="AE13" s="377"/>
      <c r="AF13" s="377"/>
      <c r="AG13" s="378"/>
      <c r="AH13" s="376">
        <v>3658</v>
      </c>
      <c r="AI13" s="377"/>
      <c r="AJ13" s="377"/>
      <c r="AK13" s="377"/>
      <c r="AL13" s="436"/>
      <c r="AM13" s="480" t="s">
        <v>139</v>
      </c>
      <c r="AN13" s="380"/>
      <c r="AO13" s="380"/>
      <c r="AP13" s="380"/>
      <c r="AQ13" s="380"/>
      <c r="AR13" s="380"/>
      <c r="AS13" s="380"/>
      <c r="AT13" s="381"/>
      <c r="AU13" s="481" t="s">
        <v>140</v>
      </c>
      <c r="AV13" s="482"/>
      <c r="AW13" s="482"/>
      <c r="AX13" s="482"/>
      <c r="AY13" s="437" t="s">
        <v>141</v>
      </c>
      <c r="AZ13" s="438"/>
      <c r="BA13" s="438"/>
      <c r="BB13" s="438"/>
      <c r="BC13" s="438"/>
      <c r="BD13" s="438"/>
      <c r="BE13" s="438"/>
      <c r="BF13" s="438"/>
      <c r="BG13" s="438"/>
      <c r="BH13" s="438"/>
      <c r="BI13" s="438"/>
      <c r="BJ13" s="438"/>
      <c r="BK13" s="438"/>
      <c r="BL13" s="438"/>
      <c r="BM13" s="439"/>
      <c r="BN13" s="423">
        <v>1080388</v>
      </c>
      <c r="BO13" s="424"/>
      <c r="BP13" s="424"/>
      <c r="BQ13" s="424"/>
      <c r="BR13" s="424"/>
      <c r="BS13" s="424"/>
      <c r="BT13" s="424"/>
      <c r="BU13" s="425"/>
      <c r="BV13" s="423">
        <v>-1615192</v>
      </c>
      <c r="BW13" s="424"/>
      <c r="BX13" s="424"/>
      <c r="BY13" s="424"/>
      <c r="BZ13" s="424"/>
      <c r="CA13" s="424"/>
      <c r="CB13" s="424"/>
      <c r="CC13" s="425"/>
      <c r="CD13" s="463" t="s">
        <v>142</v>
      </c>
      <c r="CE13" s="383"/>
      <c r="CF13" s="383"/>
      <c r="CG13" s="383"/>
      <c r="CH13" s="383"/>
      <c r="CI13" s="383"/>
      <c r="CJ13" s="383"/>
      <c r="CK13" s="383"/>
      <c r="CL13" s="383"/>
      <c r="CM13" s="383"/>
      <c r="CN13" s="383"/>
      <c r="CO13" s="383"/>
      <c r="CP13" s="383"/>
      <c r="CQ13" s="383"/>
      <c r="CR13" s="383"/>
      <c r="CS13" s="464"/>
      <c r="CT13" s="420">
        <v>8.8000000000000007</v>
      </c>
      <c r="CU13" s="421"/>
      <c r="CV13" s="421"/>
      <c r="CW13" s="421"/>
      <c r="CX13" s="421"/>
      <c r="CY13" s="421"/>
      <c r="CZ13" s="421"/>
      <c r="DA13" s="422"/>
      <c r="DB13" s="420">
        <v>8.1999999999999993</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143</v>
      </c>
      <c r="M14" s="550"/>
      <c r="N14" s="550"/>
      <c r="O14" s="550"/>
      <c r="P14" s="550"/>
      <c r="Q14" s="551"/>
      <c r="R14" s="510">
        <v>411505</v>
      </c>
      <c r="S14" s="511"/>
      <c r="T14" s="511"/>
      <c r="U14" s="511"/>
      <c r="V14" s="512"/>
      <c r="W14" s="514"/>
      <c r="X14" s="412"/>
      <c r="Y14" s="412"/>
      <c r="Z14" s="412"/>
      <c r="AA14" s="412"/>
      <c r="AB14" s="413"/>
      <c r="AC14" s="503">
        <v>1.7</v>
      </c>
      <c r="AD14" s="504"/>
      <c r="AE14" s="504"/>
      <c r="AF14" s="504"/>
      <c r="AG14" s="505"/>
      <c r="AH14" s="503">
        <v>2</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144</v>
      </c>
      <c r="CE14" s="461"/>
      <c r="CF14" s="461"/>
      <c r="CG14" s="461"/>
      <c r="CH14" s="461"/>
      <c r="CI14" s="461"/>
      <c r="CJ14" s="461"/>
      <c r="CK14" s="461"/>
      <c r="CL14" s="461"/>
      <c r="CM14" s="461"/>
      <c r="CN14" s="461"/>
      <c r="CO14" s="461"/>
      <c r="CP14" s="461"/>
      <c r="CQ14" s="461"/>
      <c r="CR14" s="461"/>
      <c r="CS14" s="462"/>
      <c r="CT14" s="520">
        <v>98</v>
      </c>
      <c r="CU14" s="521"/>
      <c r="CV14" s="521"/>
      <c r="CW14" s="521"/>
      <c r="CX14" s="521"/>
      <c r="CY14" s="521"/>
      <c r="CZ14" s="521"/>
      <c r="DA14" s="522"/>
      <c r="DB14" s="520">
        <v>91</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137</v>
      </c>
      <c r="N15" s="508"/>
      <c r="O15" s="508"/>
      <c r="P15" s="508"/>
      <c r="Q15" s="509"/>
      <c r="R15" s="510">
        <v>408342</v>
      </c>
      <c r="S15" s="511"/>
      <c r="T15" s="511"/>
      <c r="U15" s="511"/>
      <c r="V15" s="512"/>
      <c r="W15" s="513" t="s">
        <v>145</v>
      </c>
      <c r="X15" s="409"/>
      <c r="Y15" s="409"/>
      <c r="Z15" s="409"/>
      <c r="AA15" s="409"/>
      <c r="AB15" s="410"/>
      <c r="AC15" s="376">
        <v>31003</v>
      </c>
      <c r="AD15" s="377"/>
      <c r="AE15" s="377"/>
      <c r="AF15" s="377"/>
      <c r="AG15" s="378"/>
      <c r="AH15" s="376">
        <v>36181</v>
      </c>
      <c r="AI15" s="377"/>
      <c r="AJ15" s="377"/>
      <c r="AK15" s="377"/>
      <c r="AL15" s="436"/>
      <c r="AM15" s="480"/>
      <c r="AN15" s="380"/>
      <c r="AO15" s="380"/>
      <c r="AP15" s="380"/>
      <c r="AQ15" s="380"/>
      <c r="AR15" s="380"/>
      <c r="AS15" s="380"/>
      <c r="AT15" s="381"/>
      <c r="AU15" s="481"/>
      <c r="AV15" s="482"/>
      <c r="AW15" s="482"/>
      <c r="AX15" s="482"/>
      <c r="AY15" s="449" t="s">
        <v>146</v>
      </c>
      <c r="AZ15" s="450"/>
      <c r="BA15" s="450"/>
      <c r="BB15" s="450"/>
      <c r="BC15" s="450"/>
      <c r="BD15" s="450"/>
      <c r="BE15" s="450"/>
      <c r="BF15" s="450"/>
      <c r="BG15" s="450"/>
      <c r="BH15" s="450"/>
      <c r="BI15" s="450"/>
      <c r="BJ15" s="450"/>
      <c r="BK15" s="450"/>
      <c r="BL15" s="450"/>
      <c r="BM15" s="451"/>
      <c r="BN15" s="452">
        <v>46795517</v>
      </c>
      <c r="BO15" s="453"/>
      <c r="BP15" s="453"/>
      <c r="BQ15" s="453"/>
      <c r="BR15" s="453"/>
      <c r="BS15" s="453"/>
      <c r="BT15" s="453"/>
      <c r="BU15" s="454"/>
      <c r="BV15" s="452">
        <v>49019802</v>
      </c>
      <c r="BW15" s="453"/>
      <c r="BX15" s="453"/>
      <c r="BY15" s="453"/>
      <c r="BZ15" s="453"/>
      <c r="CA15" s="453"/>
      <c r="CB15" s="453"/>
      <c r="CC15" s="454"/>
      <c r="CD15" s="523" t="s">
        <v>147</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148</v>
      </c>
      <c r="M16" s="498"/>
      <c r="N16" s="498"/>
      <c r="O16" s="498"/>
      <c r="P16" s="498"/>
      <c r="Q16" s="499"/>
      <c r="R16" s="500" t="s">
        <v>149</v>
      </c>
      <c r="S16" s="501"/>
      <c r="T16" s="501"/>
      <c r="U16" s="501"/>
      <c r="V16" s="502"/>
      <c r="W16" s="514"/>
      <c r="X16" s="412"/>
      <c r="Y16" s="412"/>
      <c r="Z16" s="412"/>
      <c r="AA16" s="412"/>
      <c r="AB16" s="413"/>
      <c r="AC16" s="503">
        <v>17.3</v>
      </c>
      <c r="AD16" s="504"/>
      <c r="AE16" s="504"/>
      <c r="AF16" s="504"/>
      <c r="AG16" s="505"/>
      <c r="AH16" s="503">
        <v>19.399999999999999</v>
      </c>
      <c r="AI16" s="504"/>
      <c r="AJ16" s="504"/>
      <c r="AK16" s="504"/>
      <c r="AL16" s="506"/>
      <c r="AM16" s="480"/>
      <c r="AN16" s="380"/>
      <c r="AO16" s="380"/>
      <c r="AP16" s="380"/>
      <c r="AQ16" s="380"/>
      <c r="AR16" s="380"/>
      <c r="AS16" s="380"/>
      <c r="AT16" s="381"/>
      <c r="AU16" s="481"/>
      <c r="AV16" s="482"/>
      <c r="AW16" s="482"/>
      <c r="AX16" s="482"/>
      <c r="AY16" s="437" t="s">
        <v>150</v>
      </c>
      <c r="AZ16" s="438"/>
      <c r="BA16" s="438"/>
      <c r="BB16" s="438"/>
      <c r="BC16" s="438"/>
      <c r="BD16" s="438"/>
      <c r="BE16" s="438"/>
      <c r="BF16" s="438"/>
      <c r="BG16" s="438"/>
      <c r="BH16" s="438"/>
      <c r="BI16" s="438"/>
      <c r="BJ16" s="438"/>
      <c r="BK16" s="438"/>
      <c r="BL16" s="438"/>
      <c r="BM16" s="439"/>
      <c r="BN16" s="423">
        <v>83040565</v>
      </c>
      <c r="BO16" s="424"/>
      <c r="BP16" s="424"/>
      <c r="BQ16" s="424"/>
      <c r="BR16" s="424"/>
      <c r="BS16" s="424"/>
      <c r="BT16" s="424"/>
      <c r="BU16" s="425"/>
      <c r="BV16" s="423">
        <v>81212519</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151</v>
      </c>
      <c r="N17" s="517"/>
      <c r="O17" s="517"/>
      <c r="P17" s="517"/>
      <c r="Q17" s="518"/>
      <c r="R17" s="500" t="s">
        <v>152</v>
      </c>
      <c r="S17" s="501"/>
      <c r="T17" s="501"/>
      <c r="U17" s="501"/>
      <c r="V17" s="502"/>
      <c r="W17" s="513" t="s">
        <v>153</v>
      </c>
      <c r="X17" s="409"/>
      <c r="Y17" s="409"/>
      <c r="Z17" s="409"/>
      <c r="AA17" s="409"/>
      <c r="AB17" s="410"/>
      <c r="AC17" s="376">
        <v>145240</v>
      </c>
      <c r="AD17" s="377"/>
      <c r="AE17" s="377"/>
      <c r="AF17" s="377"/>
      <c r="AG17" s="378"/>
      <c r="AH17" s="376">
        <v>146548</v>
      </c>
      <c r="AI17" s="377"/>
      <c r="AJ17" s="377"/>
      <c r="AK17" s="377"/>
      <c r="AL17" s="436"/>
      <c r="AM17" s="480"/>
      <c r="AN17" s="380"/>
      <c r="AO17" s="380"/>
      <c r="AP17" s="380"/>
      <c r="AQ17" s="380"/>
      <c r="AR17" s="380"/>
      <c r="AS17" s="380"/>
      <c r="AT17" s="381"/>
      <c r="AU17" s="481"/>
      <c r="AV17" s="482"/>
      <c r="AW17" s="482"/>
      <c r="AX17" s="482"/>
      <c r="AY17" s="437" t="s">
        <v>154</v>
      </c>
      <c r="AZ17" s="438"/>
      <c r="BA17" s="438"/>
      <c r="BB17" s="438"/>
      <c r="BC17" s="438"/>
      <c r="BD17" s="438"/>
      <c r="BE17" s="438"/>
      <c r="BF17" s="438"/>
      <c r="BG17" s="438"/>
      <c r="BH17" s="438"/>
      <c r="BI17" s="438"/>
      <c r="BJ17" s="438"/>
      <c r="BK17" s="438"/>
      <c r="BL17" s="438"/>
      <c r="BM17" s="439"/>
      <c r="BN17" s="423">
        <v>59270690</v>
      </c>
      <c r="BO17" s="424"/>
      <c r="BP17" s="424"/>
      <c r="BQ17" s="424"/>
      <c r="BR17" s="424"/>
      <c r="BS17" s="424"/>
      <c r="BT17" s="424"/>
      <c r="BU17" s="425"/>
      <c r="BV17" s="423">
        <v>62269070</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155</v>
      </c>
      <c r="C18" s="474"/>
      <c r="D18" s="474"/>
      <c r="E18" s="475"/>
      <c r="F18" s="475"/>
      <c r="G18" s="475"/>
      <c r="H18" s="475"/>
      <c r="I18" s="475"/>
      <c r="J18" s="475"/>
      <c r="K18" s="475"/>
      <c r="L18" s="476">
        <v>405.86</v>
      </c>
      <c r="M18" s="476"/>
      <c r="N18" s="476"/>
      <c r="O18" s="476"/>
      <c r="P18" s="476"/>
      <c r="Q18" s="476"/>
      <c r="R18" s="477"/>
      <c r="S18" s="477"/>
      <c r="T18" s="477"/>
      <c r="U18" s="477"/>
      <c r="V18" s="478"/>
      <c r="W18" s="494"/>
      <c r="X18" s="495"/>
      <c r="Y18" s="495"/>
      <c r="Z18" s="495"/>
      <c r="AA18" s="495"/>
      <c r="AB18" s="519"/>
      <c r="AC18" s="393">
        <v>81</v>
      </c>
      <c r="AD18" s="394"/>
      <c r="AE18" s="394"/>
      <c r="AF18" s="394"/>
      <c r="AG18" s="479"/>
      <c r="AH18" s="393">
        <v>78.599999999999994</v>
      </c>
      <c r="AI18" s="394"/>
      <c r="AJ18" s="394"/>
      <c r="AK18" s="394"/>
      <c r="AL18" s="395"/>
      <c r="AM18" s="480"/>
      <c r="AN18" s="380"/>
      <c r="AO18" s="380"/>
      <c r="AP18" s="380"/>
      <c r="AQ18" s="380"/>
      <c r="AR18" s="380"/>
      <c r="AS18" s="380"/>
      <c r="AT18" s="381"/>
      <c r="AU18" s="481"/>
      <c r="AV18" s="482"/>
      <c r="AW18" s="482"/>
      <c r="AX18" s="482"/>
      <c r="AY18" s="437" t="s">
        <v>156</v>
      </c>
      <c r="AZ18" s="438"/>
      <c r="BA18" s="438"/>
      <c r="BB18" s="438"/>
      <c r="BC18" s="438"/>
      <c r="BD18" s="438"/>
      <c r="BE18" s="438"/>
      <c r="BF18" s="438"/>
      <c r="BG18" s="438"/>
      <c r="BH18" s="438"/>
      <c r="BI18" s="438"/>
      <c r="BJ18" s="438"/>
      <c r="BK18" s="438"/>
      <c r="BL18" s="438"/>
      <c r="BM18" s="439"/>
      <c r="BN18" s="423">
        <v>98520453</v>
      </c>
      <c r="BO18" s="424"/>
      <c r="BP18" s="424"/>
      <c r="BQ18" s="424"/>
      <c r="BR18" s="424"/>
      <c r="BS18" s="424"/>
      <c r="BT18" s="424"/>
      <c r="BU18" s="425"/>
      <c r="BV18" s="423">
        <v>97398300</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157</v>
      </c>
      <c r="C19" s="474"/>
      <c r="D19" s="474"/>
      <c r="E19" s="475"/>
      <c r="F19" s="475"/>
      <c r="G19" s="475"/>
      <c r="H19" s="475"/>
      <c r="I19" s="475"/>
      <c r="J19" s="475"/>
      <c r="K19" s="475"/>
      <c r="L19" s="483">
        <v>1008</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158</v>
      </c>
      <c r="AZ19" s="438"/>
      <c r="BA19" s="438"/>
      <c r="BB19" s="438"/>
      <c r="BC19" s="438"/>
      <c r="BD19" s="438"/>
      <c r="BE19" s="438"/>
      <c r="BF19" s="438"/>
      <c r="BG19" s="438"/>
      <c r="BH19" s="438"/>
      <c r="BI19" s="438"/>
      <c r="BJ19" s="438"/>
      <c r="BK19" s="438"/>
      <c r="BL19" s="438"/>
      <c r="BM19" s="439"/>
      <c r="BN19" s="423">
        <v>128801920</v>
      </c>
      <c r="BO19" s="424"/>
      <c r="BP19" s="424"/>
      <c r="BQ19" s="424"/>
      <c r="BR19" s="424"/>
      <c r="BS19" s="424"/>
      <c r="BT19" s="424"/>
      <c r="BU19" s="425"/>
      <c r="BV19" s="423">
        <v>123181923</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159</v>
      </c>
      <c r="C20" s="474"/>
      <c r="D20" s="474"/>
      <c r="E20" s="475"/>
      <c r="F20" s="475"/>
      <c r="G20" s="475"/>
      <c r="H20" s="475"/>
      <c r="I20" s="475"/>
      <c r="J20" s="475"/>
      <c r="K20" s="475"/>
      <c r="L20" s="483">
        <v>187423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160</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161</v>
      </c>
      <c r="C22" s="400"/>
      <c r="D22" s="401"/>
      <c r="E22" s="408" t="s">
        <v>1</v>
      </c>
      <c r="F22" s="409"/>
      <c r="G22" s="409"/>
      <c r="H22" s="409"/>
      <c r="I22" s="409"/>
      <c r="J22" s="409"/>
      <c r="K22" s="410"/>
      <c r="L22" s="408" t="s">
        <v>162</v>
      </c>
      <c r="M22" s="409"/>
      <c r="N22" s="409"/>
      <c r="O22" s="409"/>
      <c r="P22" s="410"/>
      <c r="Q22" s="414" t="s">
        <v>163</v>
      </c>
      <c r="R22" s="415"/>
      <c r="S22" s="415"/>
      <c r="T22" s="415"/>
      <c r="U22" s="415"/>
      <c r="V22" s="416"/>
      <c r="W22" s="465" t="s">
        <v>164</v>
      </c>
      <c r="X22" s="400"/>
      <c r="Y22" s="401"/>
      <c r="Z22" s="408" t="s">
        <v>1</v>
      </c>
      <c r="AA22" s="409"/>
      <c r="AB22" s="409"/>
      <c r="AC22" s="409"/>
      <c r="AD22" s="409"/>
      <c r="AE22" s="409"/>
      <c r="AF22" s="409"/>
      <c r="AG22" s="410"/>
      <c r="AH22" s="426" t="s">
        <v>165</v>
      </c>
      <c r="AI22" s="409"/>
      <c r="AJ22" s="409"/>
      <c r="AK22" s="409"/>
      <c r="AL22" s="410"/>
      <c r="AM22" s="426" t="s">
        <v>166</v>
      </c>
      <c r="AN22" s="427"/>
      <c r="AO22" s="427"/>
      <c r="AP22" s="427"/>
      <c r="AQ22" s="427"/>
      <c r="AR22" s="428"/>
      <c r="AS22" s="414" t="s">
        <v>163</v>
      </c>
      <c r="AT22" s="415"/>
      <c r="AU22" s="415"/>
      <c r="AV22" s="415"/>
      <c r="AW22" s="415"/>
      <c r="AX22" s="432"/>
      <c r="AY22" s="449" t="s">
        <v>167</v>
      </c>
      <c r="AZ22" s="450"/>
      <c r="BA22" s="450"/>
      <c r="BB22" s="450"/>
      <c r="BC22" s="450"/>
      <c r="BD22" s="450"/>
      <c r="BE22" s="450"/>
      <c r="BF22" s="450"/>
      <c r="BG22" s="450"/>
      <c r="BH22" s="450"/>
      <c r="BI22" s="450"/>
      <c r="BJ22" s="450"/>
      <c r="BK22" s="450"/>
      <c r="BL22" s="450"/>
      <c r="BM22" s="451"/>
      <c r="BN22" s="452">
        <v>274873584</v>
      </c>
      <c r="BO22" s="453"/>
      <c r="BP22" s="453"/>
      <c r="BQ22" s="453"/>
      <c r="BR22" s="453"/>
      <c r="BS22" s="453"/>
      <c r="BT22" s="453"/>
      <c r="BU22" s="454"/>
      <c r="BV22" s="452">
        <v>265238903</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168</v>
      </c>
      <c r="AZ23" s="438"/>
      <c r="BA23" s="438"/>
      <c r="BB23" s="438"/>
      <c r="BC23" s="438"/>
      <c r="BD23" s="438"/>
      <c r="BE23" s="438"/>
      <c r="BF23" s="438"/>
      <c r="BG23" s="438"/>
      <c r="BH23" s="438"/>
      <c r="BI23" s="438"/>
      <c r="BJ23" s="438"/>
      <c r="BK23" s="438"/>
      <c r="BL23" s="438"/>
      <c r="BM23" s="439"/>
      <c r="BN23" s="423">
        <v>212752970</v>
      </c>
      <c r="BO23" s="424"/>
      <c r="BP23" s="424"/>
      <c r="BQ23" s="424"/>
      <c r="BR23" s="424"/>
      <c r="BS23" s="424"/>
      <c r="BT23" s="424"/>
      <c r="BU23" s="425"/>
      <c r="BV23" s="423">
        <v>205926010</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169</v>
      </c>
      <c r="F24" s="380"/>
      <c r="G24" s="380"/>
      <c r="H24" s="380"/>
      <c r="I24" s="380"/>
      <c r="J24" s="380"/>
      <c r="K24" s="381"/>
      <c r="L24" s="376">
        <v>1</v>
      </c>
      <c r="M24" s="377"/>
      <c r="N24" s="377"/>
      <c r="O24" s="377"/>
      <c r="P24" s="378"/>
      <c r="Q24" s="376">
        <v>9780</v>
      </c>
      <c r="R24" s="377"/>
      <c r="S24" s="377"/>
      <c r="T24" s="377"/>
      <c r="U24" s="377"/>
      <c r="V24" s="378"/>
      <c r="W24" s="466"/>
      <c r="X24" s="403"/>
      <c r="Y24" s="404"/>
      <c r="Z24" s="379" t="s">
        <v>170</v>
      </c>
      <c r="AA24" s="380"/>
      <c r="AB24" s="380"/>
      <c r="AC24" s="380"/>
      <c r="AD24" s="380"/>
      <c r="AE24" s="380"/>
      <c r="AF24" s="380"/>
      <c r="AG24" s="381"/>
      <c r="AH24" s="376">
        <v>2755</v>
      </c>
      <c r="AI24" s="377"/>
      <c r="AJ24" s="377"/>
      <c r="AK24" s="377"/>
      <c r="AL24" s="378"/>
      <c r="AM24" s="376">
        <v>8353160</v>
      </c>
      <c r="AN24" s="377"/>
      <c r="AO24" s="377"/>
      <c r="AP24" s="377"/>
      <c r="AQ24" s="377"/>
      <c r="AR24" s="378"/>
      <c r="AS24" s="376">
        <v>3032</v>
      </c>
      <c r="AT24" s="377"/>
      <c r="AU24" s="377"/>
      <c r="AV24" s="377"/>
      <c r="AW24" s="377"/>
      <c r="AX24" s="436"/>
      <c r="AY24" s="396" t="s">
        <v>171</v>
      </c>
      <c r="AZ24" s="397"/>
      <c r="BA24" s="397"/>
      <c r="BB24" s="397"/>
      <c r="BC24" s="397"/>
      <c r="BD24" s="397"/>
      <c r="BE24" s="397"/>
      <c r="BF24" s="397"/>
      <c r="BG24" s="397"/>
      <c r="BH24" s="397"/>
      <c r="BI24" s="397"/>
      <c r="BJ24" s="397"/>
      <c r="BK24" s="397"/>
      <c r="BL24" s="397"/>
      <c r="BM24" s="398"/>
      <c r="BN24" s="423">
        <v>194693819</v>
      </c>
      <c r="BO24" s="424"/>
      <c r="BP24" s="424"/>
      <c r="BQ24" s="424"/>
      <c r="BR24" s="424"/>
      <c r="BS24" s="424"/>
      <c r="BT24" s="424"/>
      <c r="BU24" s="425"/>
      <c r="BV24" s="423">
        <v>186260169</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172</v>
      </c>
      <c r="F25" s="380"/>
      <c r="G25" s="380"/>
      <c r="H25" s="380"/>
      <c r="I25" s="380"/>
      <c r="J25" s="380"/>
      <c r="K25" s="381"/>
      <c r="L25" s="376">
        <v>2</v>
      </c>
      <c r="M25" s="377"/>
      <c r="N25" s="377"/>
      <c r="O25" s="377"/>
      <c r="P25" s="378"/>
      <c r="Q25" s="376">
        <v>8400</v>
      </c>
      <c r="R25" s="377"/>
      <c r="S25" s="377"/>
      <c r="T25" s="377"/>
      <c r="U25" s="377"/>
      <c r="V25" s="378"/>
      <c r="W25" s="466"/>
      <c r="X25" s="403"/>
      <c r="Y25" s="404"/>
      <c r="Z25" s="379" t="s">
        <v>173</v>
      </c>
      <c r="AA25" s="380"/>
      <c r="AB25" s="380"/>
      <c r="AC25" s="380"/>
      <c r="AD25" s="380"/>
      <c r="AE25" s="380"/>
      <c r="AF25" s="380"/>
      <c r="AG25" s="381"/>
      <c r="AH25" s="376">
        <v>459</v>
      </c>
      <c r="AI25" s="377"/>
      <c r="AJ25" s="377"/>
      <c r="AK25" s="377"/>
      <c r="AL25" s="378"/>
      <c r="AM25" s="376">
        <v>1303560</v>
      </c>
      <c r="AN25" s="377"/>
      <c r="AO25" s="377"/>
      <c r="AP25" s="377"/>
      <c r="AQ25" s="377"/>
      <c r="AR25" s="378"/>
      <c r="AS25" s="376">
        <v>2840</v>
      </c>
      <c r="AT25" s="377"/>
      <c r="AU25" s="377"/>
      <c r="AV25" s="377"/>
      <c r="AW25" s="377"/>
      <c r="AX25" s="436"/>
      <c r="AY25" s="449" t="s">
        <v>174</v>
      </c>
      <c r="AZ25" s="450"/>
      <c r="BA25" s="450"/>
      <c r="BB25" s="450"/>
      <c r="BC25" s="450"/>
      <c r="BD25" s="450"/>
      <c r="BE25" s="450"/>
      <c r="BF25" s="450"/>
      <c r="BG25" s="450"/>
      <c r="BH25" s="450"/>
      <c r="BI25" s="450"/>
      <c r="BJ25" s="450"/>
      <c r="BK25" s="450"/>
      <c r="BL25" s="450"/>
      <c r="BM25" s="451"/>
      <c r="BN25" s="452">
        <v>30653025</v>
      </c>
      <c r="BO25" s="453"/>
      <c r="BP25" s="453"/>
      <c r="BQ25" s="453"/>
      <c r="BR25" s="453"/>
      <c r="BS25" s="453"/>
      <c r="BT25" s="453"/>
      <c r="BU25" s="454"/>
      <c r="BV25" s="452">
        <v>35870110</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175</v>
      </c>
      <c r="F26" s="380"/>
      <c r="G26" s="380"/>
      <c r="H26" s="380"/>
      <c r="I26" s="380"/>
      <c r="J26" s="380"/>
      <c r="K26" s="381"/>
      <c r="L26" s="376">
        <v>1</v>
      </c>
      <c r="M26" s="377"/>
      <c r="N26" s="377"/>
      <c r="O26" s="377"/>
      <c r="P26" s="378"/>
      <c r="Q26" s="376">
        <v>6830</v>
      </c>
      <c r="R26" s="377"/>
      <c r="S26" s="377"/>
      <c r="T26" s="377"/>
      <c r="U26" s="377"/>
      <c r="V26" s="378"/>
      <c r="W26" s="466"/>
      <c r="X26" s="403"/>
      <c r="Y26" s="404"/>
      <c r="Z26" s="379" t="s">
        <v>176</v>
      </c>
      <c r="AA26" s="434"/>
      <c r="AB26" s="434"/>
      <c r="AC26" s="434"/>
      <c r="AD26" s="434"/>
      <c r="AE26" s="434"/>
      <c r="AF26" s="434"/>
      <c r="AG26" s="435"/>
      <c r="AH26" s="376">
        <v>214</v>
      </c>
      <c r="AI26" s="377"/>
      <c r="AJ26" s="377"/>
      <c r="AK26" s="377"/>
      <c r="AL26" s="378"/>
      <c r="AM26" s="376">
        <v>612040</v>
      </c>
      <c r="AN26" s="377"/>
      <c r="AO26" s="377"/>
      <c r="AP26" s="377"/>
      <c r="AQ26" s="377"/>
      <c r="AR26" s="378"/>
      <c r="AS26" s="376">
        <v>2860</v>
      </c>
      <c r="AT26" s="377"/>
      <c r="AU26" s="377"/>
      <c r="AV26" s="377"/>
      <c r="AW26" s="377"/>
      <c r="AX26" s="436"/>
      <c r="AY26" s="463" t="s">
        <v>177</v>
      </c>
      <c r="AZ26" s="383"/>
      <c r="BA26" s="383"/>
      <c r="BB26" s="383"/>
      <c r="BC26" s="383"/>
      <c r="BD26" s="383"/>
      <c r="BE26" s="383"/>
      <c r="BF26" s="383"/>
      <c r="BG26" s="383"/>
      <c r="BH26" s="383"/>
      <c r="BI26" s="383"/>
      <c r="BJ26" s="383"/>
      <c r="BK26" s="383"/>
      <c r="BL26" s="383"/>
      <c r="BM26" s="464"/>
      <c r="BN26" s="423" t="s">
        <v>128</v>
      </c>
      <c r="BO26" s="424"/>
      <c r="BP26" s="424"/>
      <c r="BQ26" s="424"/>
      <c r="BR26" s="424"/>
      <c r="BS26" s="424"/>
      <c r="BT26" s="424"/>
      <c r="BU26" s="425"/>
      <c r="BV26" s="423" t="s">
        <v>178</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179</v>
      </c>
      <c r="F27" s="380"/>
      <c r="G27" s="380"/>
      <c r="H27" s="380"/>
      <c r="I27" s="380"/>
      <c r="J27" s="380"/>
      <c r="K27" s="381"/>
      <c r="L27" s="376">
        <v>1</v>
      </c>
      <c r="M27" s="377"/>
      <c r="N27" s="377"/>
      <c r="O27" s="377"/>
      <c r="P27" s="378"/>
      <c r="Q27" s="376">
        <v>7370</v>
      </c>
      <c r="R27" s="377"/>
      <c r="S27" s="377"/>
      <c r="T27" s="377"/>
      <c r="U27" s="377"/>
      <c r="V27" s="378"/>
      <c r="W27" s="466"/>
      <c r="X27" s="403"/>
      <c r="Y27" s="404"/>
      <c r="Z27" s="379" t="s">
        <v>180</v>
      </c>
      <c r="AA27" s="380"/>
      <c r="AB27" s="380"/>
      <c r="AC27" s="380"/>
      <c r="AD27" s="380"/>
      <c r="AE27" s="380"/>
      <c r="AF27" s="380"/>
      <c r="AG27" s="381"/>
      <c r="AH27" s="376">
        <v>85</v>
      </c>
      <c r="AI27" s="377"/>
      <c r="AJ27" s="377"/>
      <c r="AK27" s="377"/>
      <c r="AL27" s="378"/>
      <c r="AM27" s="376">
        <v>344109</v>
      </c>
      <c r="AN27" s="377"/>
      <c r="AO27" s="377"/>
      <c r="AP27" s="377"/>
      <c r="AQ27" s="377"/>
      <c r="AR27" s="378"/>
      <c r="AS27" s="376">
        <v>4048</v>
      </c>
      <c r="AT27" s="377"/>
      <c r="AU27" s="377"/>
      <c r="AV27" s="377"/>
      <c r="AW27" s="377"/>
      <c r="AX27" s="436"/>
      <c r="AY27" s="460" t="s">
        <v>181</v>
      </c>
      <c r="AZ27" s="461"/>
      <c r="BA27" s="461"/>
      <c r="BB27" s="461"/>
      <c r="BC27" s="461"/>
      <c r="BD27" s="461"/>
      <c r="BE27" s="461"/>
      <c r="BF27" s="461"/>
      <c r="BG27" s="461"/>
      <c r="BH27" s="461"/>
      <c r="BI27" s="461"/>
      <c r="BJ27" s="461"/>
      <c r="BK27" s="461"/>
      <c r="BL27" s="461"/>
      <c r="BM27" s="462"/>
      <c r="BN27" s="457">
        <v>5966273</v>
      </c>
      <c r="BO27" s="458"/>
      <c r="BP27" s="458"/>
      <c r="BQ27" s="458"/>
      <c r="BR27" s="458"/>
      <c r="BS27" s="458"/>
      <c r="BT27" s="458"/>
      <c r="BU27" s="459"/>
      <c r="BV27" s="457">
        <v>6422639</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182</v>
      </c>
      <c r="F28" s="380"/>
      <c r="G28" s="380"/>
      <c r="H28" s="380"/>
      <c r="I28" s="380"/>
      <c r="J28" s="380"/>
      <c r="K28" s="381"/>
      <c r="L28" s="376">
        <v>1</v>
      </c>
      <c r="M28" s="377"/>
      <c r="N28" s="377"/>
      <c r="O28" s="377"/>
      <c r="P28" s="378"/>
      <c r="Q28" s="376">
        <v>6730</v>
      </c>
      <c r="R28" s="377"/>
      <c r="S28" s="377"/>
      <c r="T28" s="377"/>
      <c r="U28" s="377"/>
      <c r="V28" s="378"/>
      <c r="W28" s="466"/>
      <c r="X28" s="403"/>
      <c r="Y28" s="404"/>
      <c r="Z28" s="379" t="s">
        <v>183</v>
      </c>
      <c r="AA28" s="380"/>
      <c r="AB28" s="380"/>
      <c r="AC28" s="380"/>
      <c r="AD28" s="380"/>
      <c r="AE28" s="380"/>
      <c r="AF28" s="380"/>
      <c r="AG28" s="381"/>
      <c r="AH28" s="376" t="s">
        <v>184</v>
      </c>
      <c r="AI28" s="377"/>
      <c r="AJ28" s="377"/>
      <c r="AK28" s="377"/>
      <c r="AL28" s="378"/>
      <c r="AM28" s="376" t="s">
        <v>184</v>
      </c>
      <c r="AN28" s="377"/>
      <c r="AO28" s="377"/>
      <c r="AP28" s="377"/>
      <c r="AQ28" s="377"/>
      <c r="AR28" s="378"/>
      <c r="AS28" s="376" t="s">
        <v>128</v>
      </c>
      <c r="AT28" s="377"/>
      <c r="AU28" s="377"/>
      <c r="AV28" s="377"/>
      <c r="AW28" s="377"/>
      <c r="AX28" s="436"/>
      <c r="AY28" s="440" t="s">
        <v>185</v>
      </c>
      <c r="AZ28" s="441"/>
      <c r="BA28" s="441"/>
      <c r="BB28" s="442"/>
      <c r="BC28" s="449" t="s">
        <v>47</v>
      </c>
      <c r="BD28" s="450"/>
      <c r="BE28" s="450"/>
      <c r="BF28" s="450"/>
      <c r="BG28" s="450"/>
      <c r="BH28" s="450"/>
      <c r="BI28" s="450"/>
      <c r="BJ28" s="450"/>
      <c r="BK28" s="450"/>
      <c r="BL28" s="450"/>
      <c r="BM28" s="451"/>
      <c r="BN28" s="452">
        <v>12077875</v>
      </c>
      <c r="BO28" s="453"/>
      <c r="BP28" s="453"/>
      <c r="BQ28" s="453"/>
      <c r="BR28" s="453"/>
      <c r="BS28" s="453"/>
      <c r="BT28" s="453"/>
      <c r="BU28" s="454"/>
      <c r="BV28" s="452">
        <v>11153457</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186</v>
      </c>
      <c r="F29" s="380"/>
      <c r="G29" s="380"/>
      <c r="H29" s="380"/>
      <c r="I29" s="380"/>
      <c r="J29" s="380"/>
      <c r="K29" s="381"/>
      <c r="L29" s="376">
        <v>38</v>
      </c>
      <c r="M29" s="377"/>
      <c r="N29" s="377"/>
      <c r="O29" s="377"/>
      <c r="P29" s="378"/>
      <c r="Q29" s="376">
        <v>6190</v>
      </c>
      <c r="R29" s="377"/>
      <c r="S29" s="377"/>
      <c r="T29" s="377"/>
      <c r="U29" s="377"/>
      <c r="V29" s="378"/>
      <c r="W29" s="467"/>
      <c r="X29" s="468"/>
      <c r="Y29" s="469"/>
      <c r="Z29" s="379" t="s">
        <v>187</v>
      </c>
      <c r="AA29" s="380"/>
      <c r="AB29" s="380"/>
      <c r="AC29" s="380"/>
      <c r="AD29" s="380"/>
      <c r="AE29" s="380"/>
      <c r="AF29" s="380"/>
      <c r="AG29" s="381"/>
      <c r="AH29" s="376">
        <v>2840</v>
      </c>
      <c r="AI29" s="377"/>
      <c r="AJ29" s="377"/>
      <c r="AK29" s="377"/>
      <c r="AL29" s="378"/>
      <c r="AM29" s="376">
        <v>8697269</v>
      </c>
      <c r="AN29" s="377"/>
      <c r="AO29" s="377"/>
      <c r="AP29" s="377"/>
      <c r="AQ29" s="377"/>
      <c r="AR29" s="378"/>
      <c r="AS29" s="376">
        <v>3062</v>
      </c>
      <c r="AT29" s="377"/>
      <c r="AU29" s="377"/>
      <c r="AV29" s="377"/>
      <c r="AW29" s="377"/>
      <c r="AX29" s="436"/>
      <c r="AY29" s="443"/>
      <c r="AZ29" s="444"/>
      <c r="BA29" s="444"/>
      <c r="BB29" s="445"/>
      <c r="BC29" s="437" t="s">
        <v>188</v>
      </c>
      <c r="BD29" s="438"/>
      <c r="BE29" s="438"/>
      <c r="BF29" s="438"/>
      <c r="BG29" s="438"/>
      <c r="BH29" s="438"/>
      <c r="BI29" s="438"/>
      <c r="BJ29" s="438"/>
      <c r="BK29" s="438"/>
      <c r="BL29" s="438"/>
      <c r="BM29" s="439"/>
      <c r="BN29" s="423">
        <v>9307122</v>
      </c>
      <c r="BO29" s="424"/>
      <c r="BP29" s="424"/>
      <c r="BQ29" s="424"/>
      <c r="BR29" s="424"/>
      <c r="BS29" s="424"/>
      <c r="BT29" s="424"/>
      <c r="BU29" s="425"/>
      <c r="BV29" s="423">
        <v>6792693</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189</v>
      </c>
      <c r="X30" s="391"/>
      <c r="Y30" s="391"/>
      <c r="Z30" s="391"/>
      <c r="AA30" s="391"/>
      <c r="AB30" s="391"/>
      <c r="AC30" s="391"/>
      <c r="AD30" s="391"/>
      <c r="AE30" s="391"/>
      <c r="AF30" s="391"/>
      <c r="AG30" s="392"/>
      <c r="AH30" s="393">
        <v>98</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49</v>
      </c>
      <c r="BD30" s="397"/>
      <c r="BE30" s="397"/>
      <c r="BF30" s="397"/>
      <c r="BG30" s="397"/>
      <c r="BH30" s="397"/>
      <c r="BI30" s="397"/>
      <c r="BJ30" s="397"/>
      <c r="BK30" s="397"/>
      <c r="BL30" s="397"/>
      <c r="BM30" s="398"/>
      <c r="BN30" s="457">
        <v>24097436</v>
      </c>
      <c r="BO30" s="458"/>
      <c r="BP30" s="458"/>
      <c r="BQ30" s="458"/>
      <c r="BR30" s="458"/>
      <c r="BS30" s="458"/>
      <c r="BT30" s="458"/>
      <c r="BU30" s="459"/>
      <c r="BV30" s="457">
        <v>26154622</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190</v>
      </c>
      <c r="D32" s="382"/>
      <c r="E32" s="382"/>
      <c r="F32" s="382"/>
      <c r="G32" s="382"/>
      <c r="H32" s="382"/>
      <c r="I32" s="382"/>
      <c r="J32" s="382"/>
      <c r="K32" s="382"/>
      <c r="L32" s="382"/>
      <c r="M32" s="382"/>
      <c r="N32" s="382"/>
      <c r="O32" s="382"/>
      <c r="P32" s="382"/>
      <c r="Q32" s="382"/>
      <c r="R32" s="382"/>
      <c r="S32" s="382"/>
      <c r="U32" s="383" t="s">
        <v>191</v>
      </c>
      <c r="V32" s="383"/>
      <c r="W32" s="383"/>
      <c r="X32" s="383"/>
      <c r="Y32" s="383"/>
      <c r="Z32" s="383"/>
      <c r="AA32" s="383"/>
      <c r="AB32" s="383"/>
      <c r="AC32" s="383"/>
      <c r="AD32" s="383"/>
      <c r="AE32" s="383"/>
      <c r="AF32" s="383"/>
      <c r="AG32" s="383"/>
      <c r="AH32" s="383"/>
      <c r="AI32" s="383"/>
      <c r="AJ32" s="383"/>
      <c r="AK32" s="383"/>
      <c r="AM32" s="383" t="s">
        <v>192</v>
      </c>
      <c r="AN32" s="383"/>
      <c r="AO32" s="383"/>
      <c r="AP32" s="383"/>
      <c r="AQ32" s="383"/>
      <c r="AR32" s="383"/>
      <c r="AS32" s="383"/>
      <c r="AT32" s="383"/>
      <c r="AU32" s="383"/>
      <c r="AV32" s="383"/>
      <c r="AW32" s="383"/>
      <c r="AX32" s="383"/>
      <c r="AY32" s="383"/>
      <c r="AZ32" s="383"/>
      <c r="BA32" s="383"/>
      <c r="BB32" s="383"/>
      <c r="BC32" s="383"/>
      <c r="BE32" s="383" t="s">
        <v>193</v>
      </c>
      <c r="BF32" s="383"/>
      <c r="BG32" s="383"/>
      <c r="BH32" s="383"/>
      <c r="BI32" s="383"/>
      <c r="BJ32" s="383"/>
      <c r="BK32" s="383"/>
      <c r="BL32" s="383"/>
      <c r="BM32" s="383"/>
      <c r="BN32" s="383"/>
      <c r="BO32" s="383"/>
      <c r="BP32" s="383"/>
      <c r="BQ32" s="383"/>
      <c r="BR32" s="383"/>
      <c r="BS32" s="383"/>
      <c r="BT32" s="383"/>
      <c r="BU32" s="383"/>
      <c r="BW32" s="383" t="s">
        <v>194</v>
      </c>
      <c r="BX32" s="383"/>
      <c r="BY32" s="383"/>
      <c r="BZ32" s="383"/>
      <c r="CA32" s="383"/>
      <c r="CB32" s="383"/>
      <c r="CC32" s="383"/>
      <c r="CD32" s="383"/>
      <c r="CE32" s="383"/>
      <c r="CF32" s="383"/>
      <c r="CG32" s="383"/>
      <c r="CH32" s="383"/>
      <c r="CI32" s="383"/>
      <c r="CJ32" s="383"/>
      <c r="CK32" s="383"/>
      <c r="CL32" s="383"/>
      <c r="CM32" s="383"/>
      <c r="CO32" s="383" t="s">
        <v>195</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196</v>
      </c>
      <c r="D33" s="375"/>
      <c r="E33" s="374" t="s">
        <v>197</v>
      </c>
      <c r="F33" s="374"/>
      <c r="G33" s="374"/>
      <c r="H33" s="374"/>
      <c r="I33" s="374"/>
      <c r="J33" s="374"/>
      <c r="K33" s="374"/>
      <c r="L33" s="374"/>
      <c r="M33" s="374"/>
      <c r="N33" s="374"/>
      <c r="O33" s="374"/>
      <c r="P33" s="374"/>
      <c r="Q33" s="374"/>
      <c r="R33" s="374"/>
      <c r="S33" s="374"/>
      <c r="T33" s="203"/>
      <c r="U33" s="375" t="s">
        <v>198</v>
      </c>
      <c r="V33" s="375"/>
      <c r="W33" s="374" t="s">
        <v>199</v>
      </c>
      <c r="X33" s="374"/>
      <c r="Y33" s="374"/>
      <c r="Z33" s="374"/>
      <c r="AA33" s="374"/>
      <c r="AB33" s="374"/>
      <c r="AC33" s="374"/>
      <c r="AD33" s="374"/>
      <c r="AE33" s="374"/>
      <c r="AF33" s="374"/>
      <c r="AG33" s="374"/>
      <c r="AH33" s="374"/>
      <c r="AI33" s="374"/>
      <c r="AJ33" s="374"/>
      <c r="AK33" s="374"/>
      <c r="AL33" s="203"/>
      <c r="AM33" s="375" t="s">
        <v>196</v>
      </c>
      <c r="AN33" s="375"/>
      <c r="AO33" s="374" t="s">
        <v>200</v>
      </c>
      <c r="AP33" s="374"/>
      <c r="AQ33" s="374"/>
      <c r="AR33" s="374"/>
      <c r="AS33" s="374"/>
      <c r="AT33" s="374"/>
      <c r="AU33" s="374"/>
      <c r="AV33" s="374"/>
      <c r="AW33" s="374"/>
      <c r="AX33" s="374"/>
      <c r="AY33" s="374"/>
      <c r="AZ33" s="374"/>
      <c r="BA33" s="374"/>
      <c r="BB33" s="374"/>
      <c r="BC33" s="374"/>
      <c r="BD33" s="204"/>
      <c r="BE33" s="374" t="s">
        <v>201</v>
      </c>
      <c r="BF33" s="374"/>
      <c r="BG33" s="374" t="s">
        <v>202</v>
      </c>
      <c r="BH33" s="374"/>
      <c r="BI33" s="374"/>
      <c r="BJ33" s="374"/>
      <c r="BK33" s="374"/>
      <c r="BL33" s="374"/>
      <c r="BM33" s="374"/>
      <c r="BN33" s="374"/>
      <c r="BO33" s="374"/>
      <c r="BP33" s="374"/>
      <c r="BQ33" s="374"/>
      <c r="BR33" s="374"/>
      <c r="BS33" s="374"/>
      <c r="BT33" s="374"/>
      <c r="BU33" s="374"/>
      <c r="BV33" s="204"/>
      <c r="BW33" s="375" t="s">
        <v>201</v>
      </c>
      <c r="BX33" s="375"/>
      <c r="BY33" s="374" t="s">
        <v>203</v>
      </c>
      <c r="BZ33" s="374"/>
      <c r="CA33" s="374"/>
      <c r="CB33" s="374"/>
      <c r="CC33" s="374"/>
      <c r="CD33" s="374"/>
      <c r="CE33" s="374"/>
      <c r="CF33" s="374"/>
      <c r="CG33" s="374"/>
      <c r="CH33" s="374"/>
      <c r="CI33" s="374"/>
      <c r="CJ33" s="374"/>
      <c r="CK33" s="374"/>
      <c r="CL33" s="374"/>
      <c r="CM33" s="374"/>
      <c r="CN33" s="203"/>
      <c r="CO33" s="375" t="s">
        <v>204</v>
      </c>
      <c r="CP33" s="375"/>
      <c r="CQ33" s="374" t="s">
        <v>205</v>
      </c>
      <c r="CR33" s="374"/>
      <c r="CS33" s="374"/>
      <c r="CT33" s="374"/>
      <c r="CU33" s="374"/>
      <c r="CV33" s="374"/>
      <c r="CW33" s="374"/>
      <c r="CX33" s="374"/>
      <c r="CY33" s="374"/>
      <c r="CZ33" s="374"/>
      <c r="DA33" s="374"/>
      <c r="DB33" s="374"/>
      <c r="DC33" s="374"/>
      <c r="DD33" s="374"/>
      <c r="DE33" s="374"/>
      <c r="DF33" s="203"/>
      <c r="DG33" s="373" t="s">
        <v>206</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6</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8"/>
      <c r="AM34" s="371">
        <f>IF(AO34="","",MAX(C34:D43,U34:V43)+1)</f>
        <v>10</v>
      </c>
      <c r="AN34" s="371"/>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78"/>
      <c r="BE34" s="371">
        <f>IF(BG34="","",MAX(C34:D43,U34:V43,AM34:AN43)+1)</f>
        <v>12</v>
      </c>
      <c r="BF34" s="371"/>
      <c r="BG34" s="372" t="str">
        <f>IF('各会計、関係団体の財政状況及び健全化判断比率'!B34="","",'各会計、関係団体の財政状況及び健全化判断比率'!B34)</f>
        <v>観光施設事業特別会計</v>
      </c>
      <c r="BH34" s="372"/>
      <c r="BI34" s="372"/>
      <c r="BJ34" s="372"/>
      <c r="BK34" s="372"/>
      <c r="BL34" s="372"/>
      <c r="BM34" s="372"/>
      <c r="BN34" s="372"/>
      <c r="BO34" s="372"/>
      <c r="BP34" s="372"/>
      <c r="BQ34" s="372"/>
      <c r="BR34" s="372"/>
      <c r="BS34" s="372"/>
      <c r="BT34" s="372"/>
      <c r="BU34" s="372"/>
      <c r="BV34" s="178"/>
      <c r="BW34" s="371">
        <f>IF(BY34="","",MAX(C34:D43,U34:V43,AM34:AN43,BE34:BF43)+1)</f>
        <v>15</v>
      </c>
      <c r="BX34" s="371"/>
      <c r="BY34" s="372" t="str">
        <f>IF('各会計、関係団体の財政状況及び健全化判断比率'!B68="","",'各会計、関係団体の財政状況及び健全化判断比率'!B68)</f>
        <v>長崎県後期高齢者医療広域連合（普通会計）</v>
      </c>
      <c r="BZ34" s="372"/>
      <c r="CA34" s="372"/>
      <c r="CB34" s="372"/>
      <c r="CC34" s="372"/>
      <c r="CD34" s="372"/>
      <c r="CE34" s="372"/>
      <c r="CF34" s="372"/>
      <c r="CG34" s="372"/>
      <c r="CH34" s="372"/>
      <c r="CI34" s="372"/>
      <c r="CJ34" s="372"/>
      <c r="CK34" s="372"/>
      <c r="CL34" s="372"/>
      <c r="CM34" s="372"/>
      <c r="CN34" s="178"/>
      <c r="CO34" s="371">
        <f>IF(CQ34="","",MAX(C34:D43,U34:V43,AM34:AN43,BE34:BF43,BW34:BX43)+1)</f>
        <v>17</v>
      </c>
      <c r="CP34" s="371"/>
      <c r="CQ34" s="372" t="str">
        <f>IF('各会計、関係団体の財政状況及び健全化判断比率'!BS7="","",'各会計、関係団体の財政状況及び健全化判断比率'!BS7)</f>
        <v>（一財）クリーンながさき</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土地取得特別会計</v>
      </c>
      <c r="F35" s="372"/>
      <c r="G35" s="372"/>
      <c r="H35" s="372"/>
      <c r="I35" s="372"/>
      <c r="J35" s="372"/>
      <c r="K35" s="372"/>
      <c r="L35" s="372"/>
      <c r="M35" s="372"/>
      <c r="N35" s="372"/>
      <c r="O35" s="372"/>
      <c r="P35" s="372"/>
      <c r="Q35" s="372"/>
      <c r="R35" s="372"/>
      <c r="S35" s="372"/>
      <c r="T35" s="178"/>
      <c r="U35" s="371">
        <f>IF(W35="","",U34+1)</f>
        <v>7</v>
      </c>
      <c r="V35" s="371"/>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78"/>
      <c r="AM35" s="371">
        <f t="shared" ref="AM35:AM43" si="0">IF(AO35="","",AM34+1)</f>
        <v>11</v>
      </c>
      <c r="AN35" s="371"/>
      <c r="AO35" s="372" t="str">
        <f>IF('各会計、関係団体の財政状況及び健全化判断比率'!B33="","",'各会計、関係団体の財政状況及び健全化判断比率'!B33)</f>
        <v>下水道事業会計</v>
      </c>
      <c r="AP35" s="372"/>
      <c r="AQ35" s="372"/>
      <c r="AR35" s="372"/>
      <c r="AS35" s="372"/>
      <c r="AT35" s="372"/>
      <c r="AU35" s="372"/>
      <c r="AV35" s="372"/>
      <c r="AW35" s="372"/>
      <c r="AX35" s="372"/>
      <c r="AY35" s="372"/>
      <c r="AZ35" s="372"/>
      <c r="BA35" s="372"/>
      <c r="BB35" s="372"/>
      <c r="BC35" s="372"/>
      <c r="BD35" s="178"/>
      <c r="BE35" s="371">
        <f t="shared" ref="BE35:BE43" si="1">IF(BG35="","",BE34+1)</f>
        <v>13</v>
      </c>
      <c r="BF35" s="371"/>
      <c r="BG35" s="372" t="str">
        <f>IF('各会計、関係団体の財政状況及び健全化判断比率'!B35="","",'各会計、関係団体の財政状況及び健全化判断比率'!B35)</f>
        <v>中央卸売市場事業特別会計</v>
      </c>
      <c r="BH35" s="372"/>
      <c r="BI35" s="372"/>
      <c r="BJ35" s="372"/>
      <c r="BK35" s="372"/>
      <c r="BL35" s="372"/>
      <c r="BM35" s="372"/>
      <c r="BN35" s="372"/>
      <c r="BO35" s="372"/>
      <c r="BP35" s="372"/>
      <c r="BQ35" s="372"/>
      <c r="BR35" s="372"/>
      <c r="BS35" s="372"/>
      <c r="BT35" s="372"/>
      <c r="BU35" s="372"/>
      <c r="BV35" s="178"/>
      <c r="BW35" s="371">
        <f t="shared" ref="BW35:BW43" si="2">IF(BY35="","",BW34+1)</f>
        <v>16</v>
      </c>
      <c r="BX35" s="371"/>
      <c r="BY35" s="372" t="str">
        <f>IF('各会計、関係団体の財政状況及び健全化判断比率'!B69="","",'各会計、関係団体の財政状況及び健全化判断比率'!B69)</f>
        <v>長崎県後期高齢者医療広域連合（事業会計）</v>
      </c>
      <c r="BZ35" s="372"/>
      <c r="CA35" s="372"/>
      <c r="CB35" s="372"/>
      <c r="CC35" s="372"/>
      <c r="CD35" s="372"/>
      <c r="CE35" s="372"/>
      <c r="CF35" s="372"/>
      <c r="CG35" s="372"/>
      <c r="CH35" s="372"/>
      <c r="CI35" s="372"/>
      <c r="CJ35" s="372"/>
      <c r="CK35" s="372"/>
      <c r="CL35" s="372"/>
      <c r="CM35" s="372"/>
      <c r="CN35" s="178"/>
      <c r="CO35" s="371">
        <f t="shared" ref="CO35:CO43" si="3">IF(CQ35="","",CO34+1)</f>
        <v>18</v>
      </c>
      <c r="CP35" s="371"/>
      <c r="CQ35" s="372" t="str">
        <f>IF('各会計、関係団体の財政状況及び健全化判断比率'!BS8="","",'各会計、関係団体の財政状況及び健全化判断比率'!BS8)</f>
        <v>（株）ながさきサステナエナジー</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f>IF(E36="","",C35+1)</f>
        <v>3</v>
      </c>
      <c r="D36" s="371"/>
      <c r="E36" s="372" t="str">
        <f>IF('各会計、関係団体の財政状況及び健全化判断比率'!B9="","",'各会計、関係団体の財政状況及び健全化判断比率'!B9)</f>
        <v>母子父子寡婦福祉資金貸付事業特別会計</v>
      </c>
      <c r="F36" s="372"/>
      <c r="G36" s="372"/>
      <c r="H36" s="372"/>
      <c r="I36" s="372"/>
      <c r="J36" s="372"/>
      <c r="K36" s="372"/>
      <c r="L36" s="372"/>
      <c r="M36" s="372"/>
      <c r="N36" s="372"/>
      <c r="O36" s="372"/>
      <c r="P36" s="372"/>
      <c r="Q36" s="372"/>
      <c r="R36" s="372"/>
      <c r="S36" s="372"/>
      <c r="T36" s="178"/>
      <c r="U36" s="371">
        <f t="shared" ref="U36:U43" si="4">IF(W36="","",U35+1)</f>
        <v>8</v>
      </c>
      <c r="V36" s="371"/>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f t="shared" si="1"/>
        <v>14</v>
      </c>
      <c r="BF36" s="371"/>
      <c r="BG36" s="372" t="str">
        <f>IF('各会計、関係団体の財政状況及び健全化判断比率'!B36="","",'各会計、関係団体の財政状況及び健全化判断比率'!B36)</f>
        <v>生活排水事業特別会計</v>
      </c>
      <c r="BH36" s="372"/>
      <c r="BI36" s="372"/>
      <c r="BJ36" s="372"/>
      <c r="BK36" s="372"/>
      <c r="BL36" s="372"/>
      <c r="BM36" s="372"/>
      <c r="BN36" s="372"/>
      <c r="BO36" s="372"/>
      <c r="BP36" s="372"/>
      <c r="BQ36" s="372"/>
      <c r="BR36" s="372"/>
      <c r="BS36" s="372"/>
      <c r="BT36" s="372"/>
      <c r="BU36" s="372"/>
      <c r="BV36" s="178"/>
      <c r="BW36" s="371" t="str">
        <f t="shared" si="2"/>
        <v/>
      </c>
      <c r="BX36" s="371"/>
      <c r="BY36" s="372" t="str">
        <f>IF('各会計、関係団体の財政状況及び健全化判断比率'!B70="","",'各会計、関係団体の財政状況及び健全化判断比率'!B70)</f>
        <v/>
      </c>
      <c r="BZ36" s="372"/>
      <c r="CA36" s="372"/>
      <c r="CB36" s="372"/>
      <c r="CC36" s="372"/>
      <c r="CD36" s="372"/>
      <c r="CE36" s="372"/>
      <c r="CF36" s="372"/>
      <c r="CG36" s="372"/>
      <c r="CH36" s="372"/>
      <c r="CI36" s="372"/>
      <c r="CJ36" s="372"/>
      <c r="CK36" s="372"/>
      <c r="CL36" s="372"/>
      <c r="CM36" s="372"/>
      <c r="CN36" s="178"/>
      <c r="CO36" s="371">
        <f t="shared" si="3"/>
        <v>19</v>
      </c>
      <c r="CP36" s="371"/>
      <c r="CQ36" s="372" t="str">
        <f>IF('各会計、関係団体の財政状況及び健全化判断比率'!BS9="","",'各会計、関係団体の財政状況及び健全化判断比率'!BS9)</f>
        <v>（一財）長崎市野母崎振興公社</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f>IF(E37="","",C36+1)</f>
        <v>4</v>
      </c>
      <c r="D37" s="371"/>
      <c r="E37" s="372" t="str">
        <f>IF('各会計、関係団体の財政状況及び健全化判断比率'!B10="","",'各会計、関係団体の財政状況及び健全化判断比率'!B10)</f>
        <v>診療所事業特別会計</v>
      </c>
      <c r="F37" s="372"/>
      <c r="G37" s="372"/>
      <c r="H37" s="372"/>
      <c r="I37" s="372"/>
      <c r="J37" s="372"/>
      <c r="K37" s="372"/>
      <c r="L37" s="372"/>
      <c r="M37" s="372"/>
      <c r="N37" s="372"/>
      <c r="O37" s="372"/>
      <c r="P37" s="372"/>
      <c r="Q37" s="372"/>
      <c r="R37" s="372"/>
      <c r="S37" s="372"/>
      <c r="T37" s="178"/>
      <c r="U37" s="371">
        <f t="shared" si="4"/>
        <v>9</v>
      </c>
      <c r="V37" s="371"/>
      <c r="W37" s="372" t="str">
        <f>IF('各会計、関係団体の財政状況及び健全化判断比率'!B31="","",'各会計、関係団体の財政状況及び健全化判断比率'!B31)</f>
        <v>駐車場事業特別会計</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t="str">
        <f t="shared" si="2"/>
        <v/>
      </c>
      <c r="BX37" s="371"/>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78"/>
      <c r="CO37" s="371">
        <f t="shared" si="3"/>
        <v>20</v>
      </c>
      <c r="CP37" s="371"/>
      <c r="CQ37" s="372" t="str">
        <f>IF('各会計、関係団体の財政状況及び健全化判断比率'!BS10="","",'各会計、関係団体の財政状況及び健全化判断比率'!BS10)</f>
        <v>（一財）長崎市勤労者サービスセンター</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f t="shared" ref="C38:C43" si="5">IF(E38="","",C37+1)</f>
        <v>5</v>
      </c>
      <c r="D38" s="371"/>
      <c r="E38" s="372" t="str">
        <f>IF('各会計、関係団体の財政状況及び健全化判断比率'!B11="","",'各会計、関係団体の財政状況及び健全化判断比率'!B11)</f>
        <v>長崎市立病院機構病院事業債管理特別会計</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t="str">
        <f t="shared" si="2"/>
        <v/>
      </c>
      <c r="BX38" s="371"/>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78"/>
      <c r="CO38" s="371">
        <f t="shared" si="3"/>
        <v>21</v>
      </c>
      <c r="CP38" s="371"/>
      <c r="CQ38" s="372" t="str">
        <f>IF('各会計、関係団体の財政状況及び健全化判断比率'!BS11="","",'各会計、関係団体の財政状況及び健全化判断比率'!BS11)</f>
        <v>長崎つきまち（株）</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t="str">
        <f t="shared" si="2"/>
        <v/>
      </c>
      <c r="BX39" s="371"/>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78"/>
      <c r="CO39" s="371">
        <f t="shared" si="3"/>
        <v>22</v>
      </c>
      <c r="CP39" s="371"/>
      <c r="CQ39" s="372" t="str">
        <f>IF('各会計、関係団体の財政状況及び健全化判断比率'!BS12="","",'各会計、関係団体の財政状況及び健全化判断比率'!BS12)</f>
        <v>（一財）長崎市地産地消振興公社</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f t="shared" si="3"/>
        <v>23</v>
      </c>
      <c r="CP40" s="371"/>
      <c r="CQ40" s="372" t="str">
        <f>IF('各会計、関係団体の財政状況及び健全化判断比率'!BS13="","",'各会計、関係団体の財政状況及び健全化判断比率'!BS13)</f>
        <v>（公財）長崎市スポーツ協会</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f t="shared" si="3"/>
        <v>24</v>
      </c>
      <c r="CP41" s="371"/>
      <c r="CQ41" s="372" t="str">
        <f>IF('各会計、関係団体の財政状況及び健全化判断比率'!BS14="","",'各会計、関係団体の財政状況及び健全化判断比率'!BS14)</f>
        <v>（一財）長崎ロープウェイ・水族館</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f t="shared" si="3"/>
        <v>25</v>
      </c>
      <c r="CP42" s="371"/>
      <c r="CQ42" s="372" t="str">
        <f>IF('各会計、関係団体の財政状況及び健全化判断比率'!BS15="","",'各会計、関係団体の財政状況及び健全化判断比率'!BS15)</f>
        <v>（福）長崎市社会福祉事業団</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f t="shared" si="3"/>
        <v>26</v>
      </c>
      <c r="CP43" s="371"/>
      <c r="CQ43" s="372" t="str">
        <f>IF('各会計、関係団体の財政状況及び健全化判断比率'!BS16="","",'各会計、関係団体の財政状況及び健全化判断比率'!BS16)</f>
        <v>長崎中央市場サービス（株）</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368" t="s">
        <v>208</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209</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210</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211</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212</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213</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214</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615</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A13" zoomScale="70" zoomScaleNormal="70" zoomScaleSheetLayoutView="100" workbookViewId="0">
      <selection activeCell="G32" sqref="G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80" t="s">
        <v>574</v>
      </c>
      <c r="D34" s="1180"/>
      <c r="E34" s="1181"/>
      <c r="F34" s="32">
        <v>14.05</v>
      </c>
      <c r="G34" s="33">
        <v>13.99</v>
      </c>
      <c r="H34" s="33">
        <v>14.51</v>
      </c>
      <c r="I34" s="33">
        <v>14.52</v>
      </c>
      <c r="J34" s="34">
        <v>14.12</v>
      </c>
      <c r="K34" s="22"/>
      <c r="L34" s="22"/>
      <c r="M34" s="22"/>
      <c r="N34" s="22"/>
      <c r="O34" s="22"/>
      <c r="P34" s="22"/>
    </row>
    <row r="35" spans="1:16" ht="39" customHeight="1" x14ac:dyDescent="0.15">
      <c r="A35" s="22"/>
      <c r="B35" s="35"/>
      <c r="C35" s="1174" t="s">
        <v>575</v>
      </c>
      <c r="D35" s="1175"/>
      <c r="E35" s="1176"/>
      <c r="F35" s="36">
        <v>6.79</v>
      </c>
      <c r="G35" s="37">
        <v>8.07</v>
      </c>
      <c r="H35" s="37">
        <v>9.57</v>
      </c>
      <c r="I35" s="37">
        <v>9.5</v>
      </c>
      <c r="J35" s="38">
        <v>10.130000000000001</v>
      </c>
      <c r="K35" s="22"/>
      <c r="L35" s="22"/>
      <c r="M35" s="22"/>
      <c r="N35" s="22"/>
      <c r="O35" s="22"/>
      <c r="P35" s="22"/>
    </row>
    <row r="36" spans="1:16" ht="39" customHeight="1" x14ac:dyDescent="0.15">
      <c r="A36" s="22"/>
      <c r="B36" s="35"/>
      <c r="C36" s="1174" t="s">
        <v>576</v>
      </c>
      <c r="D36" s="1175"/>
      <c r="E36" s="1176"/>
      <c r="F36" s="36">
        <v>3.09</v>
      </c>
      <c r="G36" s="37">
        <v>2.33</v>
      </c>
      <c r="H36" s="37">
        <v>3.24</v>
      </c>
      <c r="I36" s="37">
        <v>2.56</v>
      </c>
      <c r="J36" s="38">
        <v>2.69</v>
      </c>
      <c r="K36" s="22"/>
      <c r="L36" s="22"/>
      <c r="M36" s="22"/>
      <c r="N36" s="22"/>
      <c r="O36" s="22"/>
      <c r="P36" s="22"/>
    </row>
    <row r="37" spans="1:16" ht="39" customHeight="1" x14ac:dyDescent="0.15">
      <c r="A37" s="22"/>
      <c r="B37" s="35"/>
      <c r="C37" s="1174" t="s">
        <v>577</v>
      </c>
      <c r="D37" s="1175"/>
      <c r="E37" s="1176"/>
      <c r="F37" s="36">
        <v>1.2</v>
      </c>
      <c r="G37" s="37">
        <v>2.04</v>
      </c>
      <c r="H37" s="37">
        <v>1.1000000000000001</v>
      </c>
      <c r="I37" s="37">
        <v>1.25</v>
      </c>
      <c r="J37" s="38">
        <v>1.1399999999999999</v>
      </c>
      <c r="K37" s="22"/>
      <c r="L37" s="22"/>
      <c r="M37" s="22"/>
      <c r="N37" s="22"/>
      <c r="O37" s="22"/>
      <c r="P37" s="22"/>
    </row>
    <row r="38" spans="1:16" ht="39" customHeight="1" x14ac:dyDescent="0.15">
      <c r="A38" s="22"/>
      <c r="B38" s="35"/>
      <c r="C38" s="1174" t="s">
        <v>578</v>
      </c>
      <c r="D38" s="1175"/>
      <c r="E38" s="1176"/>
      <c r="F38" s="36">
        <v>1.38</v>
      </c>
      <c r="G38" s="37">
        <v>0.24</v>
      </c>
      <c r="H38" s="37">
        <v>0.22</v>
      </c>
      <c r="I38" s="37">
        <v>0.12</v>
      </c>
      <c r="J38" s="38">
        <v>0.32</v>
      </c>
      <c r="K38" s="22"/>
      <c r="L38" s="22"/>
      <c r="M38" s="22"/>
      <c r="N38" s="22"/>
      <c r="O38" s="22"/>
      <c r="P38" s="22"/>
    </row>
    <row r="39" spans="1:16" ht="39" customHeight="1" x14ac:dyDescent="0.15">
      <c r="A39" s="22"/>
      <c r="B39" s="35"/>
      <c r="C39" s="1174" t="s">
        <v>579</v>
      </c>
      <c r="D39" s="1175"/>
      <c r="E39" s="1176"/>
      <c r="F39" s="36">
        <v>7.0000000000000007E-2</v>
      </c>
      <c r="G39" s="37">
        <v>0.1</v>
      </c>
      <c r="H39" s="37">
        <v>0.15</v>
      </c>
      <c r="I39" s="37">
        <v>0.18</v>
      </c>
      <c r="J39" s="38">
        <v>0.12</v>
      </c>
      <c r="K39" s="22"/>
      <c r="L39" s="22"/>
      <c r="M39" s="22"/>
      <c r="N39" s="22"/>
      <c r="O39" s="22"/>
      <c r="P39" s="22"/>
    </row>
    <row r="40" spans="1:16" ht="39" customHeight="1" x14ac:dyDescent="0.15">
      <c r="A40" s="22"/>
      <c r="B40" s="35"/>
      <c r="C40" s="1174" t="s">
        <v>580</v>
      </c>
      <c r="D40" s="1175"/>
      <c r="E40" s="1176"/>
      <c r="F40" s="36">
        <v>0.05</v>
      </c>
      <c r="G40" s="37">
        <v>0.06</v>
      </c>
      <c r="H40" s="37">
        <v>0.06</v>
      </c>
      <c r="I40" s="37">
        <v>0.06</v>
      </c>
      <c r="J40" s="38">
        <v>0.02</v>
      </c>
      <c r="K40" s="22"/>
      <c r="L40" s="22"/>
      <c r="M40" s="22"/>
      <c r="N40" s="22"/>
      <c r="O40" s="22"/>
      <c r="P40" s="22"/>
    </row>
    <row r="41" spans="1:16" ht="39" customHeight="1" x14ac:dyDescent="0.15">
      <c r="A41" s="22"/>
      <c r="B41" s="35"/>
      <c r="C41" s="1174" t="s">
        <v>581</v>
      </c>
      <c r="D41" s="1175"/>
      <c r="E41" s="1176"/>
      <c r="F41" s="36">
        <v>0</v>
      </c>
      <c r="G41" s="37">
        <v>0</v>
      </c>
      <c r="H41" s="37">
        <v>0</v>
      </c>
      <c r="I41" s="37">
        <v>0</v>
      </c>
      <c r="J41" s="38">
        <v>0</v>
      </c>
      <c r="K41" s="22"/>
      <c r="L41" s="22"/>
      <c r="M41" s="22"/>
      <c r="N41" s="22"/>
      <c r="O41" s="22"/>
      <c r="P41" s="22"/>
    </row>
    <row r="42" spans="1:16" ht="39" customHeight="1" x14ac:dyDescent="0.15">
      <c r="A42" s="22"/>
      <c r="B42" s="39"/>
      <c r="C42" s="1174" t="s">
        <v>582</v>
      </c>
      <c r="D42" s="1175"/>
      <c r="E42" s="1176"/>
      <c r="F42" s="36" t="s">
        <v>526</v>
      </c>
      <c r="G42" s="37" t="s">
        <v>526</v>
      </c>
      <c r="H42" s="37" t="s">
        <v>583</v>
      </c>
      <c r="I42" s="37" t="s">
        <v>526</v>
      </c>
      <c r="J42" s="38" t="s">
        <v>526</v>
      </c>
      <c r="K42" s="22"/>
      <c r="L42" s="22"/>
      <c r="M42" s="22"/>
      <c r="N42" s="22"/>
      <c r="O42" s="22"/>
      <c r="P42" s="22"/>
    </row>
    <row r="43" spans="1:16" ht="39" customHeight="1" thickBot="1" x14ac:dyDescent="0.2">
      <c r="A43" s="22"/>
      <c r="B43" s="40"/>
      <c r="C43" s="1177" t="s">
        <v>584</v>
      </c>
      <c r="D43" s="1178"/>
      <c r="E43" s="1179"/>
      <c r="F43" s="41">
        <v>0.01</v>
      </c>
      <c r="G43" s="42">
        <v>0.01</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YqpdL6I0JVVO1RuveULEo3FVVeyalivxLQ3cnennUex/YjU/KDSrmJn5tT4BChZDdc6++MT3m3gnFKfei7Z3A==" saltValue="tLdA5EAd2ecu+ApuAwNk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topLeftCell="A31"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00" t="s">
        <v>10</v>
      </c>
      <c r="C45" s="1201"/>
      <c r="D45" s="58"/>
      <c r="E45" s="1206" t="s">
        <v>11</v>
      </c>
      <c r="F45" s="1206"/>
      <c r="G45" s="1206"/>
      <c r="H45" s="1206"/>
      <c r="I45" s="1206"/>
      <c r="J45" s="1207"/>
      <c r="K45" s="59">
        <v>23492</v>
      </c>
      <c r="L45" s="60">
        <v>23604</v>
      </c>
      <c r="M45" s="60">
        <v>22131</v>
      </c>
      <c r="N45" s="60">
        <v>23232</v>
      </c>
      <c r="O45" s="61">
        <v>24460</v>
      </c>
      <c r="P45" s="48"/>
      <c r="Q45" s="48"/>
      <c r="R45" s="48"/>
      <c r="S45" s="48"/>
      <c r="T45" s="48"/>
      <c r="U45" s="48"/>
    </row>
    <row r="46" spans="1:21" ht="30.75" customHeight="1" x14ac:dyDescent="0.15">
      <c r="A46" s="48"/>
      <c r="B46" s="1202"/>
      <c r="C46" s="1203"/>
      <c r="D46" s="62"/>
      <c r="E46" s="1184" t="s">
        <v>12</v>
      </c>
      <c r="F46" s="1184"/>
      <c r="G46" s="1184"/>
      <c r="H46" s="1184"/>
      <c r="I46" s="1184"/>
      <c r="J46" s="1185"/>
      <c r="K46" s="63" t="s">
        <v>526</v>
      </c>
      <c r="L46" s="64" t="s">
        <v>526</v>
      </c>
      <c r="M46" s="64" t="s">
        <v>526</v>
      </c>
      <c r="N46" s="64" t="s">
        <v>526</v>
      </c>
      <c r="O46" s="65" t="s">
        <v>526</v>
      </c>
      <c r="P46" s="48"/>
      <c r="Q46" s="48"/>
      <c r="R46" s="48"/>
      <c r="S46" s="48"/>
      <c r="T46" s="48"/>
      <c r="U46" s="48"/>
    </row>
    <row r="47" spans="1:21" ht="30.75" customHeight="1" x14ac:dyDescent="0.15">
      <c r="A47" s="48"/>
      <c r="B47" s="1202"/>
      <c r="C47" s="1203"/>
      <c r="D47" s="62"/>
      <c r="E47" s="1184" t="s">
        <v>13</v>
      </c>
      <c r="F47" s="1184"/>
      <c r="G47" s="1184"/>
      <c r="H47" s="1184"/>
      <c r="I47" s="1184"/>
      <c r="J47" s="1185"/>
      <c r="K47" s="63" t="s">
        <v>526</v>
      </c>
      <c r="L47" s="64" t="s">
        <v>526</v>
      </c>
      <c r="M47" s="64" t="s">
        <v>526</v>
      </c>
      <c r="N47" s="64" t="s">
        <v>526</v>
      </c>
      <c r="O47" s="65" t="s">
        <v>526</v>
      </c>
      <c r="P47" s="48"/>
      <c r="Q47" s="48"/>
      <c r="R47" s="48"/>
      <c r="S47" s="48"/>
      <c r="T47" s="48"/>
      <c r="U47" s="48"/>
    </row>
    <row r="48" spans="1:21" ht="30.75" customHeight="1" x14ac:dyDescent="0.15">
      <c r="A48" s="48"/>
      <c r="B48" s="1202"/>
      <c r="C48" s="1203"/>
      <c r="D48" s="62"/>
      <c r="E48" s="1184" t="s">
        <v>14</v>
      </c>
      <c r="F48" s="1184"/>
      <c r="G48" s="1184"/>
      <c r="H48" s="1184"/>
      <c r="I48" s="1184"/>
      <c r="J48" s="1185"/>
      <c r="K48" s="63">
        <v>5097</v>
      </c>
      <c r="L48" s="64">
        <v>5002</v>
      </c>
      <c r="M48" s="64">
        <v>4967</v>
      </c>
      <c r="N48" s="64">
        <v>4966</v>
      </c>
      <c r="O48" s="65">
        <v>4738</v>
      </c>
      <c r="P48" s="48"/>
      <c r="Q48" s="48"/>
      <c r="R48" s="48"/>
      <c r="S48" s="48"/>
      <c r="T48" s="48"/>
      <c r="U48" s="48"/>
    </row>
    <row r="49" spans="1:21" ht="30.75" customHeight="1" x14ac:dyDescent="0.15">
      <c r="A49" s="48"/>
      <c r="B49" s="1202"/>
      <c r="C49" s="1203"/>
      <c r="D49" s="62"/>
      <c r="E49" s="1184" t="s">
        <v>15</v>
      </c>
      <c r="F49" s="1184"/>
      <c r="G49" s="1184"/>
      <c r="H49" s="1184"/>
      <c r="I49" s="1184"/>
      <c r="J49" s="1185"/>
      <c r="K49" s="63" t="s">
        <v>526</v>
      </c>
      <c r="L49" s="64" t="s">
        <v>526</v>
      </c>
      <c r="M49" s="64" t="s">
        <v>526</v>
      </c>
      <c r="N49" s="64" t="s">
        <v>526</v>
      </c>
      <c r="O49" s="65" t="s">
        <v>526</v>
      </c>
      <c r="P49" s="48"/>
      <c r="Q49" s="48"/>
      <c r="R49" s="48"/>
      <c r="S49" s="48"/>
      <c r="T49" s="48"/>
      <c r="U49" s="48"/>
    </row>
    <row r="50" spans="1:21" ht="30.75" customHeight="1" x14ac:dyDescent="0.15">
      <c r="A50" s="48"/>
      <c r="B50" s="1202"/>
      <c r="C50" s="1203"/>
      <c r="D50" s="62"/>
      <c r="E50" s="1184" t="s">
        <v>16</v>
      </c>
      <c r="F50" s="1184"/>
      <c r="G50" s="1184"/>
      <c r="H50" s="1184"/>
      <c r="I50" s="1184"/>
      <c r="J50" s="1185"/>
      <c r="K50" s="63">
        <v>67</v>
      </c>
      <c r="L50" s="64">
        <v>60</v>
      </c>
      <c r="M50" s="64">
        <v>60</v>
      </c>
      <c r="N50" s="64">
        <v>59</v>
      </c>
      <c r="O50" s="65">
        <v>59</v>
      </c>
      <c r="P50" s="48"/>
      <c r="Q50" s="48"/>
      <c r="R50" s="48"/>
      <c r="S50" s="48"/>
      <c r="T50" s="48"/>
      <c r="U50" s="48"/>
    </row>
    <row r="51" spans="1:21" ht="30.75" customHeight="1" x14ac:dyDescent="0.15">
      <c r="A51" s="48"/>
      <c r="B51" s="1204"/>
      <c r="C51" s="1205"/>
      <c r="D51" s="66"/>
      <c r="E51" s="1184" t="s">
        <v>17</v>
      </c>
      <c r="F51" s="1184"/>
      <c r="G51" s="1184"/>
      <c r="H51" s="1184"/>
      <c r="I51" s="1184"/>
      <c r="J51" s="1185"/>
      <c r="K51" s="63">
        <v>1</v>
      </c>
      <c r="L51" s="64">
        <v>0</v>
      </c>
      <c r="M51" s="64">
        <v>0</v>
      </c>
      <c r="N51" s="64">
        <v>0</v>
      </c>
      <c r="O51" s="65">
        <v>0</v>
      </c>
      <c r="P51" s="48"/>
      <c r="Q51" s="48"/>
      <c r="R51" s="48"/>
      <c r="S51" s="48"/>
      <c r="T51" s="48"/>
      <c r="U51" s="48"/>
    </row>
    <row r="52" spans="1:21" ht="30.75" customHeight="1" x14ac:dyDescent="0.15">
      <c r="A52" s="48"/>
      <c r="B52" s="1182" t="s">
        <v>18</v>
      </c>
      <c r="C52" s="1183"/>
      <c r="D52" s="66"/>
      <c r="E52" s="1184" t="s">
        <v>19</v>
      </c>
      <c r="F52" s="1184"/>
      <c r="G52" s="1184"/>
      <c r="H52" s="1184"/>
      <c r="I52" s="1184"/>
      <c r="J52" s="1185"/>
      <c r="K52" s="63">
        <v>22261</v>
      </c>
      <c r="L52" s="64">
        <v>21872</v>
      </c>
      <c r="M52" s="64">
        <v>20561</v>
      </c>
      <c r="N52" s="64">
        <v>21051</v>
      </c>
      <c r="O52" s="65">
        <v>20411</v>
      </c>
      <c r="P52" s="48"/>
      <c r="Q52" s="48"/>
      <c r="R52" s="48"/>
      <c r="S52" s="48"/>
      <c r="T52" s="48"/>
      <c r="U52" s="48"/>
    </row>
    <row r="53" spans="1:21" ht="30.75" customHeight="1" thickBot="1" x14ac:dyDescent="0.2">
      <c r="A53" s="48"/>
      <c r="B53" s="1186" t="s">
        <v>20</v>
      </c>
      <c r="C53" s="1187"/>
      <c r="D53" s="67"/>
      <c r="E53" s="1188" t="s">
        <v>21</v>
      </c>
      <c r="F53" s="1188"/>
      <c r="G53" s="1188"/>
      <c r="H53" s="1188"/>
      <c r="I53" s="1188"/>
      <c r="J53" s="1189"/>
      <c r="K53" s="68">
        <v>6396</v>
      </c>
      <c r="L53" s="69">
        <v>6794</v>
      </c>
      <c r="M53" s="69">
        <v>6597</v>
      </c>
      <c r="N53" s="69">
        <v>7206</v>
      </c>
      <c r="O53" s="70">
        <v>8846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190" t="s">
        <v>24</v>
      </c>
      <c r="C57" s="1191"/>
      <c r="D57" s="1194" t="s">
        <v>25</v>
      </c>
      <c r="E57" s="1195"/>
      <c r="F57" s="1195"/>
      <c r="G57" s="1195"/>
      <c r="H57" s="1195"/>
      <c r="I57" s="1195"/>
      <c r="J57" s="1196"/>
      <c r="K57" s="83"/>
      <c r="L57" s="84"/>
      <c r="M57" s="84"/>
      <c r="N57" s="84"/>
      <c r="O57" s="85"/>
    </row>
    <row r="58" spans="1:21" ht="31.5" customHeight="1" thickBot="1" x14ac:dyDescent="0.2">
      <c r="B58" s="1192"/>
      <c r="C58" s="1193"/>
      <c r="D58" s="1197" t="s">
        <v>26</v>
      </c>
      <c r="E58" s="1198"/>
      <c r="F58" s="1198"/>
      <c r="G58" s="1198"/>
      <c r="H58" s="1198"/>
      <c r="I58" s="1198"/>
      <c r="J58" s="119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o9sQJnX6hiAjlT2EOtXDudJmARhfZk4qiYNZP9yw1n/APzi2zTKMAdmDuHXOrupLNV1JQRfzx4c0rK7ER3tSg==" saltValue="ejtRoqEpg5HLjoWorUDye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55"/>
  <sheetViews>
    <sheetView showGridLines="0" topLeftCell="A25" zoomScale="80" zoomScaleNormal="80" zoomScaleSheetLayoutView="100" workbookViewId="0">
      <selection activeCell="L43" sqref="L4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567</v>
      </c>
      <c r="J40" s="100" t="s">
        <v>568</v>
      </c>
      <c r="K40" s="100" t="s">
        <v>569</v>
      </c>
      <c r="L40" s="100" t="s">
        <v>570</v>
      </c>
      <c r="M40" s="101" t="s">
        <v>571</v>
      </c>
    </row>
    <row r="41" spans="2:13" ht="27.75" customHeight="1" x14ac:dyDescent="0.15">
      <c r="B41" s="1220" t="s">
        <v>29</v>
      </c>
      <c r="C41" s="1221"/>
      <c r="D41" s="102"/>
      <c r="E41" s="1222" t="s">
        <v>30</v>
      </c>
      <c r="F41" s="1222"/>
      <c r="G41" s="1222"/>
      <c r="H41" s="1223"/>
      <c r="I41" s="351">
        <v>262008</v>
      </c>
      <c r="J41" s="352">
        <v>261846</v>
      </c>
      <c r="K41" s="352">
        <v>267543</v>
      </c>
      <c r="L41" s="352">
        <v>276182</v>
      </c>
      <c r="M41" s="353">
        <v>285243</v>
      </c>
    </row>
    <row r="42" spans="2:13" ht="27.75" customHeight="1" x14ac:dyDescent="0.15">
      <c r="B42" s="1210"/>
      <c r="C42" s="1211"/>
      <c r="D42" s="103"/>
      <c r="E42" s="1214" t="s">
        <v>31</v>
      </c>
      <c r="F42" s="1214"/>
      <c r="G42" s="1214"/>
      <c r="H42" s="1215"/>
      <c r="I42" s="354">
        <v>255</v>
      </c>
      <c r="J42" s="355">
        <v>199</v>
      </c>
      <c r="K42" s="355">
        <v>144</v>
      </c>
      <c r="L42" s="355">
        <v>86</v>
      </c>
      <c r="M42" s="356">
        <v>347</v>
      </c>
    </row>
    <row r="43" spans="2:13" ht="27.75" customHeight="1" x14ac:dyDescent="0.15">
      <c r="B43" s="1210"/>
      <c r="C43" s="1211"/>
      <c r="D43" s="103"/>
      <c r="E43" s="1214" t="s">
        <v>32</v>
      </c>
      <c r="F43" s="1214"/>
      <c r="G43" s="1214"/>
      <c r="H43" s="1215"/>
      <c r="I43" s="354">
        <v>46571</v>
      </c>
      <c r="J43" s="355">
        <v>44922</v>
      </c>
      <c r="K43" s="355">
        <v>42718</v>
      </c>
      <c r="L43" s="355">
        <v>40942</v>
      </c>
      <c r="M43" s="356">
        <v>40577</v>
      </c>
    </row>
    <row r="44" spans="2:13" ht="27.75" customHeight="1" x14ac:dyDescent="0.15">
      <c r="B44" s="1210"/>
      <c r="C44" s="1211"/>
      <c r="D44" s="103"/>
      <c r="E44" s="1214" t="s">
        <v>33</v>
      </c>
      <c r="F44" s="1214"/>
      <c r="G44" s="1214"/>
      <c r="H44" s="1215"/>
      <c r="I44" s="354" t="s">
        <v>526</v>
      </c>
      <c r="J44" s="355" t="s">
        <v>526</v>
      </c>
      <c r="K44" s="355" t="s">
        <v>526</v>
      </c>
      <c r="L44" s="355" t="s">
        <v>526</v>
      </c>
      <c r="M44" s="356" t="s">
        <v>526</v>
      </c>
    </row>
    <row r="45" spans="2:13" ht="27.75" customHeight="1" x14ac:dyDescent="0.15">
      <c r="B45" s="1210"/>
      <c r="C45" s="1211"/>
      <c r="D45" s="103"/>
      <c r="E45" s="1214" t="s">
        <v>34</v>
      </c>
      <c r="F45" s="1214"/>
      <c r="G45" s="1214"/>
      <c r="H45" s="1215"/>
      <c r="I45" s="354">
        <v>20041</v>
      </c>
      <c r="J45" s="355">
        <v>17159</v>
      </c>
      <c r="K45" s="355">
        <v>16399</v>
      </c>
      <c r="L45" s="355">
        <v>20393</v>
      </c>
      <c r="M45" s="356">
        <v>20252</v>
      </c>
    </row>
    <row r="46" spans="2:13" ht="27.75" customHeight="1" x14ac:dyDescent="0.15">
      <c r="B46" s="1210"/>
      <c r="C46" s="1211"/>
      <c r="D46" s="104"/>
      <c r="E46" s="1214" t="s">
        <v>35</v>
      </c>
      <c r="F46" s="1214"/>
      <c r="G46" s="1214"/>
      <c r="H46" s="1215"/>
      <c r="I46" s="354">
        <v>2142</v>
      </c>
      <c r="J46" s="355">
        <v>2129</v>
      </c>
      <c r="K46" s="355">
        <v>2499</v>
      </c>
      <c r="L46" s="355">
        <v>470</v>
      </c>
      <c r="M46" s="356">
        <v>23</v>
      </c>
    </row>
    <row r="47" spans="2:13" ht="27.75" customHeight="1" x14ac:dyDescent="0.15">
      <c r="B47" s="1210"/>
      <c r="C47" s="1211"/>
      <c r="D47" s="105"/>
      <c r="E47" s="1224" t="s">
        <v>36</v>
      </c>
      <c r="F47" s="1225"/>
      <c r="G47" s="1225"/>
      <c r="H47" s="1226"/>
      <c r="I47" s="354" t="s">
        <v>526</v>
      </c>
      <c r="J47" s="355" t="s">
        <v>526</v>
      </c>
      <c r="K47" s="355" t="s">
        <v>526</v>
      </c>
      <c r="L47" s="355" t="s">
        <v>526</v>
      </c>
      <c r="M47" s="356" t="s">
        <v>526</v>
      </c>
    </row>
    <row r="48" spans="2:13" ht="27.75" customHeight="1" x14ac:dyDescent="0.15">
      <c r="B48" s="1210"/>
      <c r="C48" s="1211"/>
      <c r="D48" s="103"/>
      <c r="E48" s="1214" t="s">
        <v>37</v>
      </c>
      <c r="F48" s="1214"/>
      <c r="G48" s="1214"/>
      <c r="H48" s="1215"/>
      <c r="I48" s="354" t="s">
        <v>526</v>
      </c>
      <c r="J48" s="355" t="s">
        <v>526</v>
      </c>
      <c r="K48" s="355" t="s">
        <v>526</v>
      </c>
      <c r="L48" s="355" t="s">
        <v>526</v>
      </c>
      <c r="M48" s="356" t="s">
        <v>526</v>
      </c>
    </row>
    <row r="49" spans="2:13" ht="27.75" customHeight="1" x14ac:dyDescent="0.15">
      <c r="B49" s="1212"/>
      <c r="C49" s="1213"/>
      <c r="D49" s="103"/>
      <c r="E49" s="1214" t="s">
        <v>38</v>
      </c>
      <c r="F49" s="1214"/>
      <c r="G49" s="1214"/>
      <c r="H49" s="1215"/>
      <c r="I49" s="354" t="s">
        <v>526</v>
      </c>
      <c r="J49" s="355" t="s">
        <v>526</v>
      </c>
      <c r="K49" s="355" t="s">
        <v>526</v>
      </c>
      <c r="L49" s="355" t="s">
        <v>526</v>
      </c>
      <c r="M49" s="356" t="s">
        <v>526</v>
      </c>
    </row>
    <row r="50" spans="2:13" ht="27.75" customHeight="1" x14ac:dyDescent="0.15">
      <c r="B50" s="1208" t="s">
        <v>39</v>
      </c>
      <c r="C50" s="1209"/>
      <c r="D50" s="106"/>
      <c r="E50" s="1214" t="s">
        <v>40</v>
      </c>
      <c r="F50" s="1214"/>
      <c r="G50" s="1214"/>
      <c r="H50" s="1215"/>
      <c r="I50" s="354">
        <v>49305</v>
      </c>
      <c r="J50" s="355">
        <v>50020</v>
      </c>
      <c r="K50" s="355">
        <v>47954</v>
      </c>
      <c r="L50" s="355">
        <v>45812</v>
      </c>
      <c r="M50" s="356">
        <v>48057</v>
      </c>
    </row>
    <row r="51" spans="2:13" ht="27.75" customHeight="1" x14ac:dyDescent="0.15">
      <c r="B51" s="1210"/>
      <c r="C51" s="1211"/>
      <c r="D51" s="103"/>
      <c r="E51" s="1214" t="s">
        <v>41</v>
      </c>
      <c r="F51" s="1214"/>
      <c r="G51" s="1214"/>
      <c r="H51" s="1215"/>
      <c r="I51" s="354">
        <v>35417</v>
      </c>
      <c r="J51" s="355">
        <v>38120</v>
      </c>
      <c r="K51" s="355">
        <v>35702</v>
      </c>
      <c r="L51" s="355">
        <v>36960</v>
      </c>
      <c r="M51" s="356">
        <v>36282</v>
      </c>
    </row>
    <row r="52" spans="2:13" ht="27.75" customHeight="1" x14ac:dyDescent="0.15">
      <c r="B52" s="1212"/>
      <c r="C52" s="1213"/>
      <c r="D52" s="103"/>
      <c r="E52" s="1214" t="s">
        <v>42</v>
      </c>
      <c r="F52" s="1214"/>
      <c r="G52" s="1214"/>
      <c r="H52" s="1215"/>
      <c r="I52" s="354">
        <v>181752</v>
      </c>
      <c r="J52" s="355">
        <v>180290</v>
      </c>
      <c r="K52" s="355">
        <v>177141</v>
      </c>
      <c r="L52" s="355">
        <v>178389</v>
      </c>
      <c r="M52" s="356">
        <v>176323</v>
      </c>
    </row>
    <row r="53" spans="2:13" ht="27.75" customHeight="1" thickBot="1" x14ac:dyDescent="0.2">
      <c r="B53" s="1216" t="s">
        <v>43</v>
      </c>
      <c r="C53" s="1217"/>
      <c r="D53" s="107"/>
      <c r="E53" s="1218" t="s">
        <v>44</v>
      </c>
      <c r="F53" s="1218"/>
      <c r="G53" s="1218"/>
      <c r="H53" s="1219"/>
      <c r="I53" s="357">
        <v>64542</v>
      </c>
      <c r="J53" s="358">
        <v>57825</v>
      </c>
      <c r="K53" s="358">
        <v>68507</v>
      </c>
      <c r="L53" s="358">
        <v>76913</v>
      </c>
      <c r="M53" s="359">
        <v>85780</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zr41A3eHbKVnDxSRW7mr8kUa1UOBlt9r9vXHxSVOkpqCBpxq9F5RI5BTFu+ZWH5s22yrVmc/CpynGtd6ZKSYWA==" saltValue="1J+/eQHGapli9JiNHUrD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topLeftCell="B1" zoomScale="70" zoomScaleNormal="70" zoomScaleSheetLayoutView="100" workbookViewId="0">
      <selection activeCell="G62" sqref="G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569</v>
      </c>
      <c r="G54" s="116" t="s">
        <v>570</v>
      </c>
      <c r="H54" s="117" t="s">
        <v>571</v>
      </c>
    </row>
    <row r="55" spans="2:8" ht="52.5" customHeight="1" x14ac:dyDescent="0.15">
      <c r="B55" s="118"/>
      <c r="C55" s="1235" t="s">
        <v>47</v>
      </c>
      <c r="D55" s="1235"/>
      <c r="E55" s="1236"/>
      <c r="F55" s="119">
        <v>12163</v>
      </c>
      <c r="G55" s="119">
        <v>11153</v>
      </c>
      <c r="H55" s="120">
        <v>12078</v>
      </c>
    </row>
    <row r="56" spans="2:8" ht="52.5" customHeight="1" x14ac:dyDescent="0.15">
      <c r="B56" s="121"/>
      <c r="C56" s="1237" t="s">
        <v>48</v>
      </c>
      <c r="D56" s="1237"/>
      <c r="E56" s="1238"/>
      <c r="F56" s="122">
        <v>7476</v>
      </c>
      <c r="G56" s="122">
        <v>6793</v>
      </c>
      <c r="H56" s="123">
        <v>9307</v>
      </c>
    </row>
    <row r="57" spans="2:8" ht="53.25" customHeight="1" x14ac:dyDescent="0.15">
      <c r="B57" s="121"/>
      <c r="C57" s="1239" t="s">
        <v>49</v>
      </c>
      <c r="D57" s="1239"/>
      <c r="E57" s="1240"/>
      <c r="F57" s="124">
        <v>26779</v>
      </c>
      <c r="G57" s="124">
        <v>26155</v>
      </c>
      <c r="H57" s="125">
        <v>24097</v>
      </c>
    </row>
    <row r="58" spans="2:8" ht="45.75" customHeight="1" x14ac:dyDescent="0.15">
      <c r="B58" s="126"/>
      <c r="C58" s="1227" t="s">
        <v>604</v>
      </c>
      <c r="D58" s="1228"/>
      <c r="E58" s="1229"/>
      <c r="F58" s="127">
        <v>15505</v>
      </c>
      <c r="G58" s="127">
        <v>14796</v>
      </c>
      <c r="H58" s="128">
        <v>12874</v>
      </c>
    </row>
    <row r="59" spans="2:8" ht="45.75" customHeight="1" x14ac:dyDescent="0.15">
      <c r="B59" s="126"/>
      <c r="C59" s="1227" t="s">
        <v>605</v>
      </c>
      <c r="D59" s="1228"/>
      <c r="E59" s="1229"/>
      <c r="F59" s="127">
        <v>4102</v>
      </c>
      <c r="G59" s="127">
        <v>4064</v>
      </c>
      <c r="H59" s="128">
        <v>4008</v>
      </c>
    </row>
    <row r="60" spans="2:8" ht="45.75" customHeight="1" x14ac:dyDescent="0.15">
      <c r="B60" s="126"/>
      <c r="C60" s="1227" t="s">
        <v>606</v>
      </c>
      <c r="D60" s="1228"/>
      <c r="E60" s="1229"/>
      <c r="F60" s="127">
        <v>2452</v>
      </c>
      <c r="G60" s="127">
        <v>2406</v>
      </c>
      <c r="H60" s="128">
        <v>2113</v>
      </c>
    </row>
    <row r="61" spans="2:8" ht="45.75" customHeight="1" x14ac:dyDescent="0.15">
      <c r="B61" s="126"/>
      <c r="C61" s="1227" t="s">
        <v>607</v>
      </c>
      <c r="D61" s="1228"/>
      <c r="E61" s="1229"/>
      <c r="F61" s="127">
        <v>1069</v>
      </c>
      <c r="G61" s="127">
        <v>1063</v>
      </c>
      <c r="H61" s="128">
        <v>1056</v>
      </c>
    </row>
    <row r="62" spans="2:8" ht="45.75" customHeight="1" thickBot="1" x14ac:dyDescent="0.2">
      <c r="B62" s="129"/>
      <c r="C62" s="1230" t="s">
        <v>608</v>
      </c>
      <c r="D62" s="1231"/>
      <c r="E62" s="1232"/>
      <c r="F62" s="130">
        <v>723</v>
      </c>
      <c r="G62" s="130">
        <v>853</v>
      </c>
      <c r="H62" s="131">
        <v>997</v>
      </c>
    </row>
    <row r="63" spans="2:8" ht="52.5" customHeight="1" thickBot="1" x14ac:dyDescent="0.2">
      <c r="B63" s="132"/>
      <c r="C63" s="1233" t="s">
        <v>50</v>
      </c>
      <c r="D63" s="1233"/>
      <c r="E63" s="1234"/>
      <c r="F63" s="133">
        <v>46419</v>
      </c>
      <c r="G63" s="133">
        <v>44101</v>
      </c>
      <c r="H63" s="134">
        <v>45482</v>
      </c>
    </row>
    <row r="64" spans="2:8" x14ac:dyDescent="0.15"/>
  </sheetData>
  <sheetProtection algorithmName="SHA-512" hashValue="OkhPF5ub3fk6yhF86H1QDYmgk+xk9lUTgzP7tw6DZ/ERb9XUjVkfQSwNvGImPvmeHa3oIRkjwE4HHdClvWtrkw==" saltValue="PyjRGUpF5Ec97qjqfknN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564</v>
      </c>
      <c r="G2" s="148"/>
      <c r="H2" s="149"/>
    </row>
    <row r="3" spans="1:8" x14ac:dyDescent="0.15">
      <c r="A3" s="145" t="s">
        <v>557</v>
      </c>
      <c r="B3" s="150"/>
      <c r="C3" s="151"/>
      <c r="D3" s="152">
        <v>48480</v>
      </c>
      <c r="E3" s="153"/>
      <c r="F3" s="154">
        <v>48088</v>
      </c>
      <c r="G3" s="155"/>
      <c r="H3" s="156"/>
    </row>
    <row r="4" spans="1:8" x14ac:dyDescent="0.15">
      <c r="A4" s="157"/>
      <c r="B4" s="158"/>
      <c r="C4" s="159"/>
      <c r="D4" s="160">
        <v>18778</v>
      </c>
      <c r="E4" s="161"/>
      <c r="F4" s="162">
        <v>25183</v>
      </c>
      <c r="G4" s="163"/>
      <c r="H4" s="164"/>
    </row>
    <row r="5" spans="1:8" x14ac:dyDescent="0.15">
      <c r="A5" s="145" t="s">
        <v>559</v>
      </c>
      <c r="B5" s="150"/>
      <c r="C5" s="151"/>
      <c r="D5" s="152">
        <v>46026</v>
      </c>
      <c r="E5" s="153"/>
      <c r="F5" s="154">
        <v>46457</v>
      </c>
      <c r="G5" s="155"/>
      <c r="H5" s="156"/>
    </row>
    <row r="6" spans="1:8" x14ac:dyDescent="0.15">
      <c r="A6" s="157"/>
      <c r="B6" s="158"/>
      <c r="C6" s="159"/>
      <c r="D6" s="160">
        <v>16633</v>
      </c>
      <c r="E6" s="161"/>
      <c r="F6" s="162">
        <v>24020</v>
      </c>
      <c r="G6" s="163"/>
      <c r="H6" s="164"/>
    </row>
    <row r="7" spans="1:8" x14ac:dyDescent="0.15">
      <c r="A7" s="145" t="s">
        <v>560</v>
      </c>
      <c r="B7" s="150"/>
      <c r="C7" s="151"/>
      <c r="D7" s="152">
        <v>76769</v>
      </c>
      <c r="E7" s="153"/>
      <c r="F7" s="154">
        <v>51849</v>
      </c>
      <c r="G7" s="155"/>
      <c r="H7" s="156"/>
    </row>
    <row r="8" spans="1:8" x14ac:dyDescent="0.15">
      <c r="A8" s="157"/>
      <c r="B8" s="158"/>
      <c r="C8" s="159"/>
      <c r="D8" s="160">
        <v>34323</v>
      </c>
      <c r="E8" s="161"/>
      <c r="F8" s="162">
        <v>26326</v>
      </c>
      <c r="G8" s="163"/>
      <c r="H8" s="164"/>
    </row>
    <row r="9" spans="1:8" x14ac:dyDescent="0.15">
      <c r="A9" s="145" t="s">
        <v>561</v>
      </c>
      <c r="B9" s="150"/>
      <c r="C9" s="151"/>
      <c r="D9" s="152">
        <v>91732</v>
      </c>
      <c r="E9" s="153"/>
      <c r="F9" s="154">
        <v>52191</v>
      </c>
      <c r="G9" s="155"/>
      <c r="H9" s="156"/>
    </row>
    <row r="10" spans="1:8" x14ac:dyDescent="0.15">
      <c r="A10" s="157"/>
      <c r="B10" s="158"/>
      <c r="C10" s="159"/>
      <c r="D10" s="160">
        <v>48291</v>
      </c>
      <c r="E10" s="161"/>
      <c r="F10" s="162">
        <v>26807</v>
      </c>
      <c r="G10" s="163"/>
      <c r="H10" s="164"/>
    </row>
    <row r="11" spans="1:8" x14ac:dyDescent="0.15">
      <c r="A11" s="145" t="s">
        <v>562</v>
      </c>
      <c r="B11" s="150"/>
      <c r="C11" s="151"/>
      <c r="D11" s="152">
        <v>95228</v>
      </c>
      <c r="E11" s="153"/>
      <c r="F11" s="154">
        <v>48105</v>
      </c>
      <c r="G11" s="155"/>
      <c r="H11" s="156"/>
    </row>
    <row r="12" spans="1:8" x14ac:dyDescent="0.15">
      <c r="A12" s="157"/>
      <c r="B12" s="158"/>
      <c r="C12" s="165"/>
      <c r="D12" s="160">
        <v>63682</v>
      </c>
      <c r="E12" s="161"/>
      <c r="F12" s="162">
        <v>24072</v>
      </c>
      <c r="G12" s="163"/>
      <c r="H12" s="164"/>
    </row>
    <row r="13" spans="1:8" x14ac:dyDescent="0.15">
      <c r="A13" s="145"/>
      <c r="B13" s="150"/>
      <c r="C13" s="166"/>
      <c r="D13" s="167">
        <v>71647</v>
      </c>
      <c r="E13" s="168"/>
      <c r="F13" s="169">
        <v>49338</v>
      </c>
      <c r="G13" s="170"/>
      <c r="H13" s="156"/>
    </row>
    <row r="14" spans="1:8" x14ac:dyDescent="0.15">
      <c r="A14" s="157"/>
      <c r="B14" s="158"/>
      <c r="C14" s="159"/>
      <c r="D14" s="160">
        <v>36341</v>
      </c>
      <c r="E14" s="161"/>
      <c r="F14" s="162">
        <v>25282</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3.17</v>
      </c>
      <c r="C19" s="171">
        <f>ROUND(VALUE(SUBSTITUTE(実質収支比率等に係る経年分析!G$48,"▲","-")),2)</f>
        <v>2.4300000000000002</v>
      </c>
      <c r="D19" s="171">
        <f>ROUND(VALUE(SUBSTITUTE(実質収支比率等に係る経年分析!H$48,"▲","-")),2)</f>
        <v>3.4</v>
      </c>
      <c r="E19" s="171">
        <f>ROUND(VALUE(SUBSTITUTE(実質収支比率等に係る経年分析!I$48,"▲","-")),2)</f>
        <v>2.74</v>
      </c>
      <c r="F19" s="171">
        <f>ROUND(VALUE(SUBSTITUTE(実質収支比率等に係る経年分析!J$48,"▲","-")),2)</f>
        <v>2.82</v>
      </c>
    </row>
    <row r="20" spans="1:11" x14ac:dyDescent="0.15">
      <c r="A20" s="171" t="s">
        <v>54</v>
      </c>
      <c r="B20" s="171">
        <f>ROUND(VALUE(SUBSTITUTE(実質収支比率等に係る経年分析!F$47,"▲","-")),2)</f>
        <v>12.09</v>
      </c>
      <c r="C20" s="171">
        <f>ROUND(VALUE(SUBSTITUTE(実質収支比率等に係る経年分析!G$47,"▲","-")),2)</f>
        <v>12.55</v>
      </c>
      <c r="D20" s="171">
        <f>ROUND(VALUE(SUBSTITUTE(実質収支比率等に係る経年分析!H$47,"▲","-")),2)</f>
        <v>12.32</v>
      </c>
      <c r="E20" s="171">
        <f>ROUND(VALUE(SUBSTITUTE(実質収支比率等に係る経年分析!I$47,"▲","-")),2)</f>
        <v>11.13</v>
      </c>
      <c r="F20" s="171">
        <f>ROUND(VALUE(SUBSTITUTE(実質収支比率等に係る経年分析!J$47,"▲","-")),2)</f>
        <v>11.72</v>
      </c>
    </row>
    <row r="21" spans="1:11" x14ac:dyDescent="0.15">
      <c r="A21" s="171" t="s">
        <v>55</v>
      </c>
      <c r="B21" s="171">
        <f>IF(ISNUMBER(VALUE(SUBSTITUTE(実質収支比率等に係る経年分析!F$49,"▲","-"))),ROUND(VALUE(SUBSTITUTE(実質収支比率等に係る経年分析!F$49,"▲","-")),2),NA())</f>
        <v>2.06</v>
      </c>
      <c r="C21" s="171">
        <f>IF(ISNUMBER(VALUE(SUBSTITUTE(実質収支比率等に係る経年分析!G$49,"▲","-"))),ROUND(VALUE(SUBSTITUTE(実質収支比率等に係る経年分析!G$49,"▲","-")),2),NA())</f>
        <v>-0.38</v>
      </c>
      <c r="D21" s="171">
        <f>IF(ISNUMBER(VALUE(SUBSTITUTE(実質収支比率等に係る経年分析!H$49,"▲","-"))),ROUND(VALUE(SUBSTITUTE(実質収支比率等に係る経年分析!H$49,"▲","-")),2),NA())</f>
        <v>0.63</v>
      </c>
      <c r="E21" s="171">
        <f>IF(ISNUMBER(VALUE(SUBSTITUTE(実質収支比率等に係る経年分析!I$49,"▲","-"))),ROUND(VALUE(SUBSTITUTE(実質収支比率等に係る経年分析!I$49,"▲","-")),2),NA())</f>
        <v>-1.61</v>
      </c>
      <c r="F21" s="171">
        <f>IF(ISNUMBER(VALUE(SUBSTITUTE(実質収支比率等に係る経年分析!J$49,"▲","-"))),ROUND(VALUE(SUBSTITUTE(実質収支比率等に係る経年分析!J$49,"▲","-")),2),NA())</f>
        <v>1.05</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#N/A</v>
      </c>
      <c r="G28" s="172">
        <f>IF(ROUND(VALUE(SUBSTITUTE(連結実質赤字比率に係る赤字・黒字の構成分析!H$42,"▲", "-")), 2) &gt;= 0, ABS(ROUND(VALUE(SUBSTITUTE(連結実質赤字比率に係る赤字・黒字の構成分析!H$42,"▲", "-")), 2)), NA())</f>
        <v>0</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土地取得特別会計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母子父子寡婦福祉資金貸付事業特別会計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7.0000000000000007E-2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0.12</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1.38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0.32</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2.04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1.1000000000000001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1.1399999999999999</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3.09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2.33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3.24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2.56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2.69</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6.79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8.07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9.57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10.130000000000001</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14.05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14.51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14.52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14.12</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22261</v>
      </c>
      <c r="E42" s="173"/>
      <c r="F42" s="173"/>
      <c r="G42" s="173">
        <f>'実質公債費比率（分子）の構造'!L$52</f>
        <v>21872</v>
      </c>
      <c r="H42" s="173"/>
      <c r="I42" s="173"/>
      <c r="J42" s="173">
        <f>'実質公債費比率（分子）の構造'!M$52</f>
        <v>20561</v>
      </c>
      <c r="K42" s="173"/>
      <c r="L42" s="173"/>
      <c r="M42" s="173">
        <f>'実質公債費比率（分子）の構造'!N$52</f>
        <v>21051</v>
      </c>
      <c r="N42" s="173"/>
      <c r="O42" s="173"/>
      <c r="P42" s="173">
        <f>'実質公債費比率（分子）の構造'!O$52</f>
        <v>20411</v>
      </c>
    </row>
    <row r="43" spans="1:16" x14ac:dyDescent="0.15">
      <c r="A43" s="173" t="s">
        <v>63</v>
      </c>
      <c r="B43" s="173">
        <f>'実質公債費比率（分子）の構造'!K$51</f>
        <v>1</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64</v>
      </c>
      <c r="B44" s="173">
        <f>'実質公債費比率（分子）の構造'!K$50</f>
        <v>67</v>
      </c>
      <c r="C44" s="173"/>
      <c r="D44" s="173"/>
      <c r="E44" s="173">
        <f>'実質公債費比率（分子）の構造'!L$50</f>
        <v>60</v>
      </c>
      <c r="F44" s="173"/>
      <c r="G44" s="173"/>
      <c r="H44" s="173">
        <f>'実質公債費比率（分子）の構造'!M$50</f>
        <v>60</v>
      </c>
      <c r="I44" s="173"/>
      <c r="J44" s="173"/>
      <c r="K44" s="173">
        <f>'実質公債費比率（分子）の構造'!N$50</f>
        <v>59</v>
      </c>
      <c r="L44" s="173"/>
      <c r="M44" s="173"/>
      <c r="N44" s="173">
        <f>'実質公債費比率（分子）の構造'!O$50</f>
        <v>59</v>
      </c>
      <c r="O44" s="173"/>
      <c r="P44" s="173"/>
    </row>
    <row r="45" spans="1:16" x14ac:dyDescent="0.15">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66</v>
      </c>
      <c r="B46" s="173">
        <f>'実質公債費比率（分子）の構造'!K$48</f>
        <v>5097</v>
      </c>
      <c r="C46" s="173"/>
      <c r="D46" s="173"/>
      <c r="E46" s="173">
        <f>'実質公債費比率（分子）の構造'!L$48</f>
        <v>5002</v>
      </c>
      <c r="F46" s="173"/>
      <c r="G46" s="173"/>
      <c r="H46" s="173">
        <f>'実質公債費比率（分子）の構造'!M$48</f>
        <v>4967</v>
      </c>
      <c r="I46" s="173"/>
      <c r="J46" s="173"/>
      <c r="K46" s="173">
        <f>'実質公債費比率（分子）の構造'!N$48</f>
        <v>4966</v>
      </c>
      <c r="L46" s="173"/>
      <c r="M46" s="173"/>
      <c r="N46" s="173">
        <f>'実質公債費比率（分子）の構造'!O$48</f>
        <v>4738</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23492</v>
      </c>
      <c r="C49" s="173"/>
      <c r="D49" s="173"/>
      <c r="E49" s="173">
        <f>'実質公債費比率（分子）の構造'!L$45</f>
        <v>23604</v>
      </c>
      <c r="F49" s="173"/>
      <c r="G49" s="173"/>
      <c r="H49" s="173">
        <f>'実質公債費比率（分子）の構造'!M$45</f>
        <v>22131</v>
      </c>
      <c r="I49" s="173"/>
      <c r="J49" s="173"/>
      <c r="K49" s="173">
        <f>'実質公債費比率（分子）の構造'!N$45</f>
        <v>23232</v>
      </c>
      <c r="L49" s="173"/>
      <c r="M49" s="173"/>
      <c r="N49" s="173">
        <f>'実質公債費比率（分子）の構造'!O$45</f>
        <v>24460</v>
      </c>
      <c r="O49" s="173"/>
      <c r="P49" s="173"/>
    </row>
    <row r="50" spans="1:16" x14ac:dyDescent="0.15">
      <c r="A50" s="173" t="s">
        <v>70</v>
      </c>
      <c r="B50" s="173" t="e">
        <f>NA()</f>
        <v>#N/A</v>
      </c>
      <c r="C50" s="173">
        <f>IF(ISNUMBER('実質公債費比率（分子）の構造'!K$53),'実質公債費比率（分子）の構造'!K$53,NA())</f>
        <v>6396</v>
      </c>
      <c r="D50" s="173" t="e">
        <f>NA()</f>
        <v>#N/A</v>
      </c>
      <c r="E50" s="173" t="e">
        <f>NA()</f>
        <v>#N/A</v>
      </c>
      <c r="F50" s="173">
        <f>IF(ISNUMBER('実質公債費比率（分子）の構造'!L$53),'実質公債費比率（分子）の構造'!L$53,NA())</f>
        <v>6794</v>
      </c>
      <c r="G50" s="173" t="e">
        <f>NA()</f>
        <v>#N/A</v>
      </c>
      <c r="H50" s="173" t="e">
        <f>NA()</f>
        <v>#N/A</v>
      </c>
      <c r="I50" s="173">
        <f>IF(ISNUMBER('実質公債費比率（分子）の構造'!M$53),'実質公債費比率（分子）の構造'!M$53,NA())</f>
        <v>6597</v>
      </c>
      <c r="J50" s="173" t="e">
        <f>NA()</f>
        <v>#N/A</v>
      </c>
      <c r="K50" s="173" t="e">
        <f>NA()</f>
        <v>#N/A</v>
      </c>
      <c r="L50" s="173">
        <f>IF(ISNUMBER('実質公債費比率（分子）の構造'!N$53),'実質公債費比率（分子）の構造'!N$53,NA())</f>
        <v>7206</v>
      </c>
      <c r="M50" s="173" t="e">
        <f>NA()</f>
        <v>#N/A</v>
      </c>
      <c r="N50" s="173" t="e">
        <f>NA()</f>
        <v>#N/A</v>
      </c>
      <c r="O50" s="173">
        <f>IF(ISNUMBER('実質公債費比率（分子）の構造'!O$53),'実質公債費比率（分子）の構造'!O$53,NA())</f>
        <v>8846</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181752</v>
      </c>
      <c r="E56" s="172"/>
      <c r="F56" s="172"/>
      <c r="G56" s="172">
        <f>'将来負担比率（分子）の構造'!J$52</f>
        <v>180290</v>
      </c>
      <c r="H56" s="172"/>
      <c r="I56" s="172"/>
      <c r="J56" s="172">
        <f>'将来負担比率（分子）の構造'!K$52</f>
        <v>177141</v>
      </c>
      <c r="K56" s="172"/>
      <c r="L56" s="172"/>
      <c r="M56" s="172">
        <f>'将来負担比率（分子）の構造'!L$52</f>
        <v>178389</v>
      </c>
      <c r="N56" s="172"/>
      <c r="O56" s="172"/>
      <c r="P56" s="172">
        <f>'将来負担比率（分子）の構造'!M$52</f>
        <v>176323</v>
      </c>
    </row>
    <row r="57" spans="1:16" x14ac:dyDescent="0.15">
      <c r="A57" s="172" t="s">
        <v>41</v>
      </c>
      <c r="B57" s="172"/>
      <c r="C57" s="172"/>
      <c r="D57" s="172">
        <f>'将来負担比率（分子）の構造'!I$51</f>
        <v>35417</v>
      </c>
      <c r="E57" s="172"/>
      <c r="F57" s="172"/>
      <c r="G57" s="172">
        <f>'将来負担比率（分子）の構造'!J$51</f>
        <v>38120</v>
      </c>
      <c r="H57" s="172"/>
      <c r="I57" s="172"/>
      <c r="J57" s="172">
        <f>'将来負担比率（分子）の構造'!K$51</f>
        <v>35702</v>
      </c>
      <c r="K57" s="172"/>
      <c r="L57" s="172"/>
      <c r="M57" s="172">
        <f>'将来負担比率（分子）の構造'!L$51</f>
        <v>36960</v>
      </c>
      <c r="N57" s="172"/>
      <c r="O57" s="172"/>
      <c r="P57" s="172">
        <f>'将来負担比率（分子）の構造'!M$51</f>
        <v>36282</v>
      </c>
    </row>
    <row r="58" spans="1:16" x14ac:dyDescent="0.15">
      <c r="A58" s="172" t="s">
        <v>40</v>
      </c>
      <c r="B58" s="172"/>
      <c r="C58" s="172"/>
      <c r="D58" s="172">
        <f>'将来負担比率（分子）の構造'!I$50</f>
        <v>49305</v>
      </c>
      <c r="E58" s="172"/>
      <c r="F58" s="172"/>
      <c r="G58" s="172">
        <f>'将来負担比率（分子）の構造'!J$50</f>
        <v>50020</v>
      </c>
      <c r="H58" s="172"/>
      <c r="I58" s="172"/>
      <c r="J58" s="172">
        <f>'将来負担比率（分子）の構造'!K$50</f>
        <v>47954</v>
      </c>
      <c r="K58" s="172"/>
      <c r="L58" s="172"/>
      <c r="M58" s="172">
        <f>'将来負担比率（分子）の構造'!L$50</f>
        <v>45812</v>
      </c>
      <c r="N58" s="172"/>
      <c r="O58" s="172"/>
      <c r="P58" s="172">
        <f>'将来負担比率（分子）の構造'!M$50</f>
        <v>48057</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2142</v>
      </c>
      <c r="C61" s="172"/>
      <c r="D61" s="172"/>
      <c r="E61" s="172">
        <f>'将来負担比率（分子）の構造'!J$46</f>
        <v>2129</v>
      </c>
      <c r="F61" s="172"/>
      <c r="G61" s="172"/>
      <c r="H61" s="172">
        <f>'将来負担比率（分子）の構造'!K$46</f>
        <v>2499</v>
      </c>
      <c r="I61" s="172"/>
      <c r="J61" s="172"/>
      <c r="K61" s="172">
        <f>'将来負担比率（分子）の構造'!L$46</f>
        <v>470</v>
      </c>
      <c r="L61" s="172"/>
      <c r="M61" s="172"/>
      <c r="N61" s="172">
        <f>'将来負担比率（分子）の構造'!M$46</f>
        <v>23</v>
      </c>
      <c r="O61" s="172"/>
      <c r="P61" s="172"/>
    </row>
    <row r="62" spans="1:16" x14ac:dyDescent="0.15">
      <c r="A62" s="172" t="s">
        <v>34</v>
      </c>
      <c r="B62" s="172">
        <f>'将来負担比率（分子）の構造'!I$45</f>
        <v>20041</v>
      </c>
      <c r="C62" s="172"/>
      <c r="D62" s="172"/>
      <c r="E62" s="172">
        <f>'将来負担比率（分子）の構造'!J$45</f>
        <v>17159</v>
      </c>
      <c r="F62" s="172"/>
      <c r="G62" s="172"/>
      <c r="H62" s="172">
        <f>'将来負担比率（分子）の構造'!K$45</f>
        <v>16399</v>
      </c>
      <c r="I62" s="172"/>
      <c r="J62" s="172"/>
      <c r="K62" s="172">
        <f>'将来負担比率（分子）の構造'!L$45</f>
        <v>20393</v>
      </c>
      <c r="L62" s="172"/>
      <c r="M62" s="172"/>
      <c r="N62" s="172">
        <f>'将来負担比率（分子）の構造'!M$45</f>
        <v>20252</v>
      </c>
      <c r="O62" s="172"/>
      <c r="P62" s="172"/>
    </row>
    <row r="63" spans="1:16" x14ac:dyDescent="0.15">
      <c r="A63" s="172" t="s">
        <v>33</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32</v>
      </c>
      <c r="B64" s="172">
        <f>'将来負担比率（分子）の構造'!I$43</f>
        <v>46571</v>
      </c>
      <c r="C64" s="172"/>
      <c r="D64" s="172"/>
      <c r="E64" s="172">
        <f>'将来負担比率（分子）の構造'!J$43</f>
        <v>44922</v>
      </c>
      <c r="F64" s="172"/>
      <c r="G64" s="172"/>
      <c r="H64" s="172">
        <f>'将来負担比率（分子）の構造'!K$43</f>
        <v>42718</v>
      </c>
      <c r="I64" s="172"/>
      <c r="J64" s="172"/>
      <c r="K64" s="172">
        <f>'将来負担比率（分子）の構造'!L$43</f>
        <v>40942</v>
      </c>
      <c r="L64" s="172"/>
      <c r="M64" s="172"/>
      <c r="N64" s="172">
        <f>'将来負担比率（分子）の構造'!M$43</f>
        <v>40577</v>
      </c>
      <c r="O64" s="172"/>
      <c r="P64" s="172"/>
    </row>
    <row r="65" spans="1:16" x14ac:dyDescent="0.15">
      <c r="A65" s="172" t="s">
        <v>31</v>
      </c>
      <c r="B65" s="172">
        <f>'将来負担比率（分子）の構造'!I$42</f>
        <v>255</v>
      </c>
      <c r="C65" s="172"/>
      <c r="D65" s="172"/>
      <c r="E65" s="172">
        <f>'将来負担比率（分子）の構造'!J$42</f>
        <v>199</v>
      </c>
      <c r="F65" s="172"/>
      <c r="G65" s="172"/>
      <c r="H65" s="172">
        <f>'将来負担比率（分子）の構造'!K$42</f>
        <v>144</v>
      </c>
      <c r="I65" s="172"/>
      <c r="J65" s="172"/>
      <c r="K65" s="172">
        <f>'将来負担比率（分子）の構造'!L$42</f>
        <v>86</v>
      </c>
      <c r="L65" s="172"/>
      <c r="M65" s="172"/>
      <c r="N65" s="172">
        <f>'将来負担比率（分子）の構造'!M$42</f>
        <v>347</v>
      </c>
      <c r="O65" s="172"/>
      <c r="P65" s="172"/>
    </row>
    <row r="66" spans="1:16" x14ac:dyDescent="0.15">
      <c r="A66" s="172" t="s">
        <v>30</v>
      </c>
      <c r="B66" s="172">
        <f>'将来負担比率（分子）の構造'!I$41</f>
        <v>262008</v>
      </c>
      <c r="C66" s="172"/>
      <c r="D66" s="172"/>
      <c r="E66" s="172">
        <f>'将来負担比率（分子）の構造'!J$41</f>
        <v>261846</v>
      </c>
      <c r="F66" s="172"/>
      <c r="G66" s="172"/>
      <c r="H66" s="172">
        <f>'将来負担比率（分子）の構造'!K$41</f>
        <v>267543</v>
      </c>
      <c r="I66" s="172"/>
      <c r="J66" s="172"/>
      <c r="K66" s="172">
        <f>'将来負担比率（分子）の構造'!L$41</f>
        <v>276182</v>
      </c>
      <c r="L66" s="172"/>
      <c r="M66" s="172"/>
      <c r="N66" s="172">
        <f>'将来負担比率（分子）の構造'!M$41</f>
        <v>285243</v>
      </c>
      <c r="O66" s="172"/>
      <c r="P66" s="172"/>
    </row>
    <row r="67" spans="1:16" x14ac:dyDescent="0.15">
      <c r="A67" s="172" t="s">
        <v>74</v>
      </c>
      <c r="B67" s="172" t="e">
        <f>NA()</f>
        <v>#N/A</v>
      </c>
      <c r="C67" s="172">
        <f>IF(ISNUMBER('将来負担比率（分子）の構造'!I$53), IF('将来負担比率（分子）の構造'!I$53 &lt; 0, 0, '将来負担比率（分子）の構造'!I$53), NA())</f>
        <v>64542</v>
      </c>
      <c r="D67" s="172" t="e">
        <f>NA()</f>
        <v>#N/A</v>
      </c>
      <c r="E67" s="172" t="e">
        <f>NA()</f>
        <v>#N/A</v>
      </c>
      <c r="F67" s="172">
        <f>IF(ISNUMBER('将来負担比率（分子）の構造'!J$53), IF('将来負担比率（分子）の構造'!J$53 &lt; 0, 0, '将来負担比率（分子）の構造'!J$53), NA())</f>
        <v>57825</v>
      </c>
      <c r="G67" s="172" t="e">
        <f>NA()</f>
        <v>#N/A</v>
      </c>
      <c r="H67" s="172" t="e">
        <f>NA()</f>
        <v>#N/A</v>
      </c>
      <c r="I67" s="172">
        <f>IF(ISNUMBER('将来負担比率（分子）の構造'!K$53), IF('将来負担比率（分子）の構造'!K$53 &lt; 0, 0, '将来負担比率（分子）の構造'!K$53), NA())</f>
        <v>68507</v>
      </c>
      <c r="J67" s="172" t="e">
        <f>NA()</f>
        <v>#N/A</v>
      </c>
      <c r="K67" s="172" t="e">
        <f>NA()</f>
        <v>#N/A</v>
      </c>
      <c r="L67" s="172">
        <f>IF(ISNUMBER('将来負担比率（分子）の構造'!L$53), IF('将来負担比率（分子）の構造'!L$53 &lt; 0, 0, '将来負担比率（分子）の構造'!L$53), NA())</f>
        <v>76913</v>
      </c>
      <c r="M67" s="172" t="e">
        <f>NA()</f>
        <v>#N/A</v>
      </c>
      <c r="N67" s="172" t="e">
        <f>NA()</f>
        <v>#N/A</v>
      </c>
      <c r="O67" s="172">
        <f>IF(ISNUMBER('将来負担比率（分子）の構造'!M$53), IF('将来負担比率（分子）の構造'!M$53 &lt; 0, 0, '将来負担比率（分子）の構造'!M$53), NA())</f>
        <v>85780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12163</v>
      </c>
      <c r="C72" s="176">
        <f>基金残高に係る経年分析!G55</f>
        <v>11153</v>
      </c>
      <c r="D72" s="176">
        <f>基金残高に係る経年分析!H55</f>
        <v>12078</v>
      </c>
    </row>
    <row r="73" spans="1:16" x14ac:dyDescent="0.15">
      <c r="A73" s="175" t="s">
        <v>77</v>
      </c>
      <c r="B73" s="176">
        <f>基金残高に係る経年分析!F56</f>
        <v>7476</v>
      </c>
      <c r="C73" s="176">
        <f>基金残高に係る経年分析!G56</f>
        <v>6793</v>
      </c>
      <c r="D73" s="176">
        <f>基金残高に係る経年分析!H56</f>
        <v>9307</v>
      </c>
    </row>
    <row r="74" spans="1:16" x14ac:dyDescent="0.15">
      <c r="A74" s="175" t="s">
        <v>78</v>
      </c>
      <c r="B74" s="176">
        <f>基金残高に係る経年分析!F57</f>
        <v>26779</v>
      </c>
      <c r="C74" s="176">
        <f>基金残高に係る経年分析!G57</f>
        <v>26155</v>
      </c>
      <c r="D74" s="176">
        <f>基金残高に係る経年分析!H57</f>
        <v>24097</v>
      </c>
    </row>
  </sheetData>
  <sheetProtection algorithmName="SHA-512" hashValue="YFebRb+69wh20lj+eI+14naWoVxAqpKyOAmYqVvWsNRol86OQFvdoMYv0B7GVv2gE7tODXkcCnjCO+nXCQc1fg==" saltValue="1BvvCIogilPjTK8ue8Ki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EM50"/>
  <sheetViews>
    <sheetView showGridLines="0" workbookViewId="0">
      <selection activeCell="B33" sqref="B33:Q33"/>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215</v>
      </c>
      <c r="DI1" s="748"/>
      <c r="DJ1" s="748"/>
      <c r="DK1" s="748"/>
      <c r="DL1" s="748"/>
      <c r="DM1" s="748"/>
      <c r="DN1" s="749"/>
      <c r="DO1" s="212"/>
      <c r="DP1" s="747" t="s">
        <v>216</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218</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219</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220</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221</v>
      </c>
      <c r="S4" s="689"/>
      <c r="T4" s="689"/>
      <c r="U4" s="689"/>
      <c r="V4" s="689"/>
      <c r="W4" s="689"/>
      <c r="X4" s="689"/>
      <c r="Y4" s="690"/>
      <c r="Z4" s="688" t="s">
        <v>222</v>
      </c>
      <c r="AA4" s="689"/>
      <c r="AB4" s="689"/>
      <c r="AC4" s="690"/>
      <c r="AD4" s="688" t="s">
        <v>223</v>
      </c>
      <c r="AE4" s="689"/>
      <c r="AF4" s="689"/>
      <c r="AG4" s="689"/>
      <c r="AH4" s="689"/>
      <c r="AI4" s="689"/>
      <c r="AJ4" s="689"/>
      <c r="AK4" s="690"/>
      <c r="AL4" s="688" t="s">
        <v>222</v>
      </c>
      <c r="AM4" s="689"/>
      <c r="AN4" s="689"/>
      <c r="AO4" s="690"/>
      <c r="AP4" s="744" t="s">
        <v>224</v>
      </c>
      <c r="AQ4" s="744"/>
      <c r="AR4" s="744"/>
      <c r="AS4" s="744"/>
      <c r="AT4" s="744"/>
      <c r="AU4" s="744"/>
      <c r="AV4" s="744"/>
      <c r="AW4" s="744"/>
      <c r="AX4" s="744"/>
      <c r="AY4" s="744"/>
      <c r="AZ4" s="744"/>
      <c r="BA4" s="744"/>
      <c r="BB4" s="744"/>
      <c r="BC4" s="744"/>
      <c r="BD4" s="744"/>
      <c r="BE4" s="744"/>
      <c r="BF4" s="744"/>
      <c r="BG4" s="744" t="s">
        <v>225</v>
      </c>
      <c r="BH4" s="744"/>
      <c r="BI4" s="744"/>
      <c r="BJ4" s="744"/>
      <c r="BK4" s="744"/>
      <c r="BL4" s="744"/>
      <c r="BM4" s="744"/>
      <c r="BN4" s="744"/>
      <c r="BO4" s="744" t="s">
        <v>222</v>
      </c>
      <c r="BP4" s="744"/>
      <c r="BQ4" s="744"/>
      <c r="BR4" s="744"/>
      <c r="BS4" s="744" t="s">
        <v>226</v>
      </c>
      <c r="BT4" s="744"/>
      <c r="BU4" s="744"/>
      <c r="BV4" s="744"/>
      <c r="BW4" s="744"/>
      <c r="BX4" s="744"/>
      <c r="BY4" s="744"/>
      <c r="BZ4" s="744"/>
      <c r="CA4" s="744"/>
      <c r="CB4" s="744"/>
      <c r="CD4" s="731" t="s">
        <v>227</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2" customFormat="1" ht="11.25" customHeight="1" x14ac:dyDescent="0.15">
      <c r="B5" s="697" t="s">
        <v>228</v>
      </c>
      <c r="C5" s="698"/>
      <c r="D5" s="698"/>
      <c r="E5" s="698"/>
      <c r="F5" s="698"/>
      <c r="G5" s="698"/>
      <c r="H5" s="698"/>
      <c r="I5" s="698"/>
      <c r="J5" s="698"/>
      <c r="K5" s="698"/>
      <c r="L5" s="698"/>
      <c r="M5" s="698"/>
      <c r="N5" s="698"/>
      <c r="O5" s="698"/>
      <c r="P5" s="698"/>
      <c r="Q5" s="699"/>
      <c r="R5" s="682">
        <v>53148001</v>
      </c>
      <c r="S5" s="683"/>
      <c r="T5" s="683"/>
      <c r="U5" s="683"/>
      <c r="V5" s="683"/>
      <c r="W5" s="683"/>
      <c r="X5" s="683"/>
      <c r="Y5" s="726"/>
      <c r="Z5" s="745">
        <v>20.3</v>
      </c>
      <c r="AA5" s="745"/>
      <c r="AB5" s="745"/>
      <c r="AC5" s="745"/>
      <c r="AD5" s="746">
        <v>49354681</v>
      </c>
      <c r="AE5" s="746"/>
      <c r="AF5" s="746"/>
      <c r="AG5" s="746"/>
      <c r="AH5" s="746"/>
      <c r="AI5" s="746"/>
      <c r="AJ5" s="746"/>
      <c r="AK5" s="746"/>
      <c r="AL5" s="727">
        <v>49.4</v>
      </c>
      <c r="AM5" s="702"/>
      <c r="AN5" s="702"/>
      <c r="AO5" s="728"/>
      <c r="AP5" s="697" t="s">
        <v>229</v>
      </c>
      <c r="AQ5" s="698"/>
      <c r="AR5" s="698"/>
      <c r="AS5" s="698"/>
      <c r="AT5" s="698"/>
      <c r="AU5" s="698"/>
      <c r="AV5" s="698"/>
      <c r="AW5" s="698"/>
      <c r="AX5" s="698"/>
      <c r="AY5" s="698"/>
      <c r="AZ5" s="698"/>
      <c r="BA5" s="698"/>
      <c r="BB5" s="698"/>
      <c r="BC5" s="698"/>
      <c r="BD5" s="698"/>
      <c r="BE5" s="698"/>
      <c r="BF5" s="699"/>
      <c r="BG5" s="629">
        <v>47759226</v>
      </c>
      <c r="BH5" s="630"/>
      <c r="BI5" s="630"/>
      <c r="BJ5" s="630"/>
      <c r="BK5" s="630"/>
      <c r="BL5" s="630"/>
      <c r="BM5" s="630"/>
      <c r="BN5" s="631"/>
      <c r="BO5" s="656">
        <v>89.9</v>
      </c>
      <c r="BP5" s="656"/>
      <c r="BQ5" s="656"/>
      <c r="BR5" s="656"/>
      <c r="BS5" s="657">
        <v>863438</v>
      </c>
      <c r="BT5" s="657"/>
      <c r="BU5" s="657"/>
      <c r="BV5" s="657"/>
      <c r="BW5" s="657"/>
      <c r="BX5" s="657"/>
      <c r="BY5" s="657"/>
      <c r="BZ5" s="657"/>
      <c r="CA5" s="657"/>
      <c r="CB5" s="715"/>
      <c r="CD5" s="731" t="s">
        <v>224</v>
      </c>
      <c r="CE5" s="732"/>
      <c r="CF5" s="732"/>
      <c r="CG5" s="732"/>
      <c r="CH5" s="732"/>
      <c r="CI5" s="732"/>
      <c r="CJ5" s="732"/>
      <c r="CK5" s="732"/>
      <c r="CL5" s="732"/>
      <c r="CM5" s="732"/>
      <c r="CN5" s="732"/>
      <c r="CO5" s="732"/>
      <c r="CP5" s="732"/>
      <c r="CQ5" s="733"/>
      <c r="CR5" s="731" t="s">
        <v>230</v>
      </c>
      <c r="CS5" s="732"/>
      <c r="CT5" s="732"/>
      <c r="CU5" s="732"/>
      <c r="CV5" s="732"/>
      <c r="CW5" s="732"/>
      <c r="CX5" s="732"/>
      <c r="CY5" s="733"/>
      <c r="CZ5" s="731" t="s">
        <v>222</v>
      </c>
      <c r="DA5" s="732"/>
      <c r="DB5" s="732"/>
      <c r="DC5" s="733"/>
      <c r="DD5" s="731" t="s">
        <v>231</v>
      </c>
      <c r="DE5" s="732"/>
      <c r="DF5" s="732"/>
      <c r="DG5" s="732"/>
      <c r="DH5" s="732"/>
      <c r="DI5" s="732"/>
      <c r="DJ5" s="732"/>
      <c r="DK5" s="732"/>
      <c r="DL5" s="732"/>
      <c r="DM5" s="732"/>
      <c r="DN5" s="732"/>
      <c r="DO5" s="732"/>
      <c r="DP5" s="733"/>
      <c r="DQ5" s="731" t="s">
        <v>232</v>
      </c>
      <c r="DR5" s="732"/>
      <c r="DS5" s="732"/>
      <c r="DT5" s="732"/>
      <c r="DU5" s="732"/>
      <c r="DV5" s="732"/>
      <c r="DW5" s="732"/>
      <c r="DX5" s="732"/>
      <c r="DY5" s="732"/>
      <c r="DZ5" s="732"/>
      <c r="EA5" s="732"/>
      <c r="EB5" s="732"/>
      <c r="EC5" s="733"/>
    </row>
    <row r="6" spans="2:143" ht="11.25" customHeight="1" x14ac:dyDescent="0.15">
      <c r="B6" s="626" t="s">
        <v>233</v>
      </c>
      <c r="C6" s="627"/>
      <c r="D6" s="627"/>
      <c r="E6" s="627"/>
      <c r="F6" s="627"/>
      <c r="G6" s="627"/>
      <c r="H6" s="627"/>
      <c r="I6" s="627"/>
      <c r="J6" s="627"/>
      <c r="K6" s="627"/>
      <c r="L6" s="627"/>
      <c r="M6" s="627"/>
      <c r="N6" s="627"/>
      <c r="O6" s="627"/>
      <c r="P6" s="627"/>
      <c r="Q6" s="628"/>
      <c r="R6" s="629">
        <v>1027605</v>
      </c>
      <c r="S6" s="630"/>
      <c r="T6" s="630"/>
      <c r="U6" s="630"/>
      <c r="V6" s="630"/>
      <c r="W6" s="630"/>
      <c r="X6" s="630"/>
      <c r="Y6" s="631"/>
      <c r="Z6" s="656">
        <v>0.4</v>
      </c>
      <c r="AA6" s="656"/>
      <c r="AB6" s="656"/>
      <c r="AC6" s="656"/>
      <c r="AD6" s="657">
        <v>1027605</v>
      </c>
      <c r="AE6" s="657"/>
      <c r="AF6" s="657"/>
      <c r="AG6" s="657"/>
      <c r="AH6" s="657"/>
      <c r="AI6" s="657"/>
      <c r="AJ6" s="657"/>
      <c r="AK6" s="657"/>
      <c r="AL6" s="632">
        <v>1</v>
      </c>
      <c r="AM6" s="633"/>
      <c r="AN6" s="633"/>
      <c r="AO6" s="658"/>
      <c r="AP6" s="626" t="s">
        <v>234</v>
      </c>
      <c r="AQ6" s="627"/>
      <c r="AR6" s="627"/>
      <c r="AS6" s="627"/>
      <c r="AT6" s="627"/>
      <c r="AU6" s="627"/>
      <c r="AV6" s="627"/>
      <c r="AW6" s="627"/>
      <c r="AX6" s="627"/>
      <c r="AY6" s="627"/>
      <c r="AZ6" s="627"/>
      <c r="BA6" s="627"/>
      <c r="BB6" s="627"/>
      <c r="BC6" s="627"/>
      <c r="BD6" s="627"/>
      <c r="BE6" s="627"/>
      <c r="BF6" s="628"/>
      <c r="BG6" s="629">
        <v>47759226</v>
      </c>
      <c r="BH6" s="630"/>
      <c r="BI6" s="630"/>
      <c r="BJ6" s="630"/>
      <c r="BK6" s="630"/>
      <c r="BL6" s="630"/>
      <c r="BM6" s="630"/>
      <c r="BN6" s="631"/>
      <c r="BO6" s="656">
        <v>89.9</v>
      </c>
      <c r="BP6" s="656"/>
      <c r="BQ6" s="656"/>
      <c r="BR6" s="656"/>
      <c r="BS6" s="657">
        <v>863438</v>
      </c>
      <c r="BT6" s="657"/>
      <c r="BU6" s="657"/>
      <c r="BV6" s="657"/>
      <c r="BW6" s="657"/>
      <c r="BX6" s="657"/>
      <c r="BY6" s="657"/>
      <c r="BZ6" s="657"/>
      <c r="CA6" s="657"/>
      <c r="CB6" s="715"/>
      <c r="CD6" s="685" t="s">
        <v>235</v>
      </c>
      <c r="CE6" s="686"/>
      <c r="CF6" s="686"/>
      <c r="CG6" s="686"/>
      <c r="CH6" s="686"/>
      <c r="CI6" s="686"/>
      <c r="CJ6" s="686"/>
      <c r="CK6" s="686"/>
      <c r="CL6" s="686"/>
      <c r="CM6" s="686"/>
      <c r="CN6" s="686"/>
      <c r="CO6" s="686"/>
      <c r="CP6" s="686"/>
      <c r="CQ6" s="687"/>
      <c r="CR6" s="629">
        <v>754856</v>
      </c>
      <c r="CS6" s="630"/>
      <c r="CT6" s="630"/>
      <c r="CU6" s="630"/>
      <c r="CV6" s="630"/>
      <c r="CW6" s="630"/>
      <c r="CX6" s="630"/>
      <c r="CY6" s="631"/>
      <c r="CZ6" s="727">
        <v>0.3</v>
      </c>
      <c r="DA6" s="702"/>
      <c r="DB6" s="702"/>
      <c r="DC6" s="730"/>
      <c r="DD6" s="635" t="s">
        <v>128</v>
      </c>
      <c r="DE6" s="630"/>
      <c r="DF6" s="630"/>
      <c r="DG6" s="630"/>
      <c r="DH6" s="630"/>
      <c r="DI6" s="630"/>
      <c r="DJ6" s="630"/>
      <c r="DK6" s="630"/>
      <c r="DL6" s="630"/>
      <c r="DM6" s="630"/>
      <c r="DN6" s="630"/>
      <c r="DO6" s="630"/>
      <c r="DP6" s="631"/>
      <c r="DQ6" s="635">
        <v>754786</v>
      </c>
      <c r="DR6" s="630"/>
      <c r="DS6" s="630"/>
      <c r="DT6" s="630"/>
      <c r="DU6" s="630"/>
      <c r="DV6" s="630"/>
      <c r="DW6" s="630"/>
      <c r="DX6" s="630"/>
      <c r="DY6" s="630"/>
      <c r="DZ6" s="630"/>
      <c r="EA6" s="630"/>
      <c r="EB6" s="630"/>
      <c r="EC6" s="674"/>
    </row>
    <row r="7" spans="2:143" ht="11.25" customHeight="1" x14ac:dyDescent="0.15">
      <c r="B7" s="626" t="s">
        <v>236</v>
      </c>
      <c r="C7" s="627"/>
      <c r="D7" s="627"/>
      <c r="E7" s="627"/>
      <c r="F7" s="627"/>
      <c r="G7" s="627"/>
      <c r="H7" s="627"/>
      <c r="I7" s="627"/>
      <c r="J7" s="627"/>
      <c r="K7" s="627"/>
      <c r="L7" s="627"/>
      <c r="M7" s="627"/>
      <c r="N7" s="627"/>
      <c r="O7" s="627"/>
      <c r="P7" s="627"/>
      <c r="Q7" s="628"/>
      <c r="R7" s="629">
        <v>27616</v>
      </c>
      <c r="S7" s="630"/>
      <c r="T7" s="630"/>
      <c r="U7" s="630"/>
      <c r="V7" s="630"/>
      <c r="W7" s="630"/>
      <c r="X7" s="630"/>
      <c r="Y7" s="631"/>
      <c r="Z7" s="656">
        <v>0</v>
      </c>
      <c r="AA7" s="656"/>
      <c r="AB7" s="656"/>
      <c r="AC7" s="656"/>
      <c r="AD7" s="657">
        <v>27616</v>
      </c>
      <c r="AE7" s="657"/>
      <c r="AF7" s="657"/>
      <c r="AG7" s="657"/>
      <c r="AH7" s="657"/>
      <c r="AI7" s="657"/>
      <c r="AJ7" s="657"/>
      <c r="AK7" s="657"/>
      <c r="AL7" s="632">
        <v>0</v>
      </c>
      <c r="AM7" s="633"/>
      <c r="AN7" s="633"/>
      <c r="AO7" s="658"/>
      <c r="AP7" s="626" t="s">
        <v>237</v>
      </c>
      <c r="AQ7" s="627"/>
      <c r="AR7" s="627"/>
      <c r="AS7" s="627"/>
      <c r="AT7" s="627"/>
      <c r="AU7" s="627"/>
      <c r="AV7" s="627"/>
      <c r="AW7" s="627"/>
      <c r="AX7" s="627"/>
      <c r="AY7" s="627"/>
      <c r="AZ7" s="627"/>
      <c r="BA7" s="627"/>
      <c r="BB7" s="627"/>
      <c r="BC7" s="627"/>
      <c r="BD7" s="627"/>
      <c r="BE7" s="627"/>
      <c r="BF7" s="628"/>
      <c r="BG7" s="629">
        <v>23736131</v>
      </c>
      <c r="BH7" s="630"/>
      <c r="BI7" s="630"/>
      <c r="BJ7" s="630"/>
      <c r="BK7" s="630"/>
      <c r="BL7" s="630"/>
      <c r="BM7" s="630"/>
      <c r="BN7" s="631"/>
      <c r="BO7" s="656">
        <v>44.7</v>
      </c>
      <c r="BP7" s="656"/>
      <c r="BQ7" s="656"/>
      <c r="BR7" s="656"/>
      <c r="BS7" s="657">
        <v>863438</v>
      </c>
      <c r="BT7" s="657"/>
      <c r="BU7" s="657"/>
      <c r="BV7" s="657"/>
      <c r="BW7" s="657"/>
      <c r="BX7" s="657"/>
      <c r="BY7" s="657"/>
      <c r="BZ7" s="657"/>
      <c r="CA7" s="657"/>
      <c r="CB7" s="715"/>
      <c r="CD7" s="666" t="s">
        <v>238</v>
      </c>
      <c r="CE7" s="667"/>
      <c r="CF7" s="667"/>
      <c r="CG7" s="667"/>
      <c r="CH7" s="667"/>
      <c r="CI7" s="667"/>
      <c r="CJ7" s="667"/>
      <c r="CK7" s="667"/>
      <c r="CL7" s="667"/>
      <c r="CM7" s="667"/>
      <c r="CN7" s="667"/>
      <c r="CO7" s="667"/>
      <c r="CP7" s="667"/>
      <c r="CQ7" s="668"/>
      <c r="CR7" s="629">
        <v>30750808</v>
      </c>
      <c r="CS7" s="630"/>
      <c r="CT7" s="630"/>
      <c r="CU7" s="630"/>
      <c r="CV7" s="630"/>
      <c r="CW7" s="630"/>
      <c r="CX7" s="630"/>
      <c r="CY7" s="631"/>
      <c r="CZ7" s="656">
        <v>12.1</v>
      </c>
      <c r="DA7" s="656"/>
      <c r="DB7" s="656"/>
      <c r="DC7" s="656"/>
      <c r="DD7" s="635">
        <v>12033623</v>
      </c>
      <c r="DE7" s="630"/>
      <c r="DF7" s="630"/>
      <c r="DG7" s="630"/>
      <c r="DH7" s="630"/>
      <c r="DI7" s="630"/>
      <c r="DJ7" s="630"/>
      <c r="DK7" s="630"/>
      <c r="DL7" s="630"/>
      <c r="DM7" s="630"/>
      <c r="DN7" s="630"/>
      <c r="DO7" s="630"/>
      <c r="DP7" s="631"/>
      <c r="DQ7" s="635">
        <v>16354582</v>
      </c>
      <c r="DR7" s="630"/>
      <c r="DS7" s="630"/>
      <c r="DT7" s="630"/>
      <c r="DU7" s="630"/>
      <c r="DV7" s="630"/>
      <c r="DW7" s="630"/>
      <c r="DX7" s="630"/>
      <c r="DY7" s="630"/>
      <c r="DZ7" s="630"/>
      <c r="EA7" s="630"/>
      <c r="EB7" s="630"/>
      <c r="EC7" s="674"/>
    </row>
    <row r="8" spans="2:143" ht="11.25" customHeight="1" x14ac:dyDescent="0.15">
      <c r="B8" s="626" t="s">
        <v>239</v>
      </c>
      <c r="C8" s="627"/>
      <c r="D8" s="627"/>
      <c r="E8" s="627"/>
      <c r="F8" s="627"/>
      <c r="G8" s="627"/>
      <c r="H8" s="627"/>
      <c r="I8" s="627"/>
      <c r="J8" s="627"/>
      <c r="K8" s="627"/>
      <c r="L8" s="627"/>
      <c r="M8" s="627"/>
      <c r="N8" s="627"/>
      <c r="O8" s="627"/>
      <c r="P8" s="627"/>
      <c r="Q8" s="628"/>
      <c r="R8" s="629">
        <v>207693</v>
      </c>
      <c r="S8" s="630"/>
      <c r="T8" s="630"/>
      <c r="U8" s="630"/>
      <c r="V8" s="630"/>
      <c r="W8" s="630"/>
      <c r="X8" s="630"/>
      <c r="Y8" s="631"/>
      <c r="Z8" s="656">
        <v>0.1</v>
      </c>
      <c r="AA8" s="656"/>
      <c r="AB8" s="656"/>
      <c r="AC8" s="656"/>
      <c r="AD8" s="657">
        <v>207693</v>
      </c>
      <c r="AE8" s="657"/>
      <c r="AF8" s="657"/>
      <c r="AG8" s="657"/>
      <c r="AH8" s="657"/>
      <c r="AI8" s="657"/>
      <c r="AJ8" s="657"/>
      <c r="AK8" s="657"/>
      <c r="AL8" s="632">
        <v>0.2</v>
      </c>
      <c r="AM8" s="633"/>
      <c r="AN8" s="633"/>
      <c r="AO8" s="658"/>
      <c r="AP8" s="626" t="s">
        <v>240</v>
      </c>
      <c r="AQ8" s="627"/>
      <c r="AR8" s="627"/>
      <c r="AS8" s="627"/>
      <c r="AT8" s="627"/>
      <c r="AU8" s="627"/>
      <c r="AV8" s="627"/>
      <c r="AW8" s="627"/>
      <c r="AX8" s="627"/>
      <c r="AY8" s="627"/>
      <c r="AZ8" s="627"/>
      <c r="BA8" s="627"/>
      <c r="BB8" s="627"/>
      <c r="BC8" s="627"/>
      <c r="BD8" s="627"/>
      <c r="BE8" s="627"/>
      <c r="BF8" s="628"/>
      <c r="BG8" s="629">
        <v>676079</v>
      </c>
      <c r="BH8" s="630"/>
      <c r="BI8" s="630"/>
      <c r="BJ8" s="630"/>
      <c r="BK8" s="630"/>
      <c r="BL8" s="630"/>
      <c r="BM8" s="630"/>
      <c r="BN8" s="631"/>
      <c r="BO8" s="656">
        <v>1.3</v>
      </c>
      <c r="BP8" s="656"/>
      <c r="BQ8" s="656"/>
      <c r="BR8" s="656"/>
      <c r="BS8" s="657" t="s">
        <v>128</v>
      </c>
      <c r="BT8" s="657"/>
      <c r="BU8" s="657"/>
      <c r="BV8" s="657"/>
      <c r="BW8" s="657"/>
      <c r="BX8" s="657"/>
      <c r="BY8" s="657"/>
      <c r="BZ8" s="657"/>
      <c r="CA8" s="657"/>
      <c r="CB8" s="715"/>
      <c r="CD8" s="666" t="s">
        <v>241</v>
      </c>
      <c r="CE8" s="667"/>
      <c r="CF8" s="667"/>
      <c r="CG8" s="667"/>
      <c r="CH8" s="667"/>
      <c r="CI8" s="667"/>
      <c r="CJ8" s="667"/>
      <c r="CK8" s="667"/>
      <c r="CL8" s="667"/>
      <c r="CM8" s="667"/>
      <c r="CN8" s="667"/>
      <c r="CO8" s="667"/>
      <c r="CP8" s="667"/>
      <c r="CQ8" s="668"/>
      <c r="CR8" s="629">
        <v>99073645</v>
      </c>
      <c r="CS8" s="630"/>
      <c r="CT8" s="630"/>
      <c r="CU8" s="630"/>
      <c r="CV8" s="630"/>
      <c r="CW8" s="630"/>
      <c r="CX8" s="630"/>
      <c r="CY8" s="631"/>
      <c r="CZ8" s="656">
        <v>38.799999999999997</v>
      </c>
      <c r="DA8" s="656"/>
      <c r="DB8" s="656"/>
      <c r="DC8" s="656"/>
      <c r="DD8" s="635">
        <v>1490733</v>
      </c>
      <c r="DE8" s="630"/>
      <c r="DF8" s="630"/>
      <c r="DG8" s="630"/>
      <c r="DH8" s="630"/>
      <c r="DI8" s="630"/>
      <c r="DJ8" s="630"/>
      <c r="DK8" s="630"/>
      <c r="DL8" s="630"/>
      <c r="DM8" s="630"/>
      <c r="DN8" s="630"/>
      <c r="DO8" s="630"/>
      <c r="DP8" s="631"/>
      <c r="DQ8" s="635">
        <v>38455440</v>
      </c>
      <c r="DR8" s="630"/>
      <c r="DS8" s="630"/>
      <c r="DT8" s="630"/>
      <c r="DU8" s="630"/>
      <c r="DV8" s="630"/>
      <c r="DW8" s="630"/>
      <c r="DX8" s="630"/>
      <c r="DY8" s="630"/>
      <c r="DZ8" s="630"/>
      <c r="EA8" s="630"/>
      <c r="EB8" s="630"/>
      <c r="EC8" s="674"/>
    </row>
    <row r="9" spans="2:143" ht="11.25" customHeight="1" x14ac:dyDescent="0.15">
      <c r="B9" s="626" t="s">
        <v>242</v>
      </c>
      <c r="C9" s="627"/>
      <c r="D9" s="627"/>
      <c r="E9" s="627"/>
      <c r="F9" s="627"/>
      <c r="G9" s="627"/>
      <c r="H9" s="627"/>
      <c r="I9" s="627"/>
      <c r="J9" s="627"/>
      <c r="K9" s="627"/>
      <c r="L9" s="627"/>
      <c r="M9" s="627"/>
      <c r="N9" s="627"/>
      <c r="O9" s="627"/>
      <c r="P9" s="627"/>
      <c r="Q9" s="628"/>
      <c r="R9" s="629">
        <v>261504</v>
      </c>
      <c r="S9" s="630"/>
      <c r="T9" s="630"/>
      <c r="U9" s="630"/>
      <c r="V9" s="630"/>
      <c r="W9" s="630"/>
      <c r="X9" s="630"/>
      <c r="Y9" s="631"/>
      <c r="Z9" s="656">
        <v>0.1</v>
      </c>
      <c r="AA9" s="656"/>
      <c r="AB9" s="656"/>
      <c r="AC9" s="656"/>
      <c r="AD9" s="657">
        <v>261504</v>
      </c>
      <c r="AE9" s="657"/>
      <c r="AF9" s="657"/>
      <c r="AG9" s="657"/>
      <c r="AH9" s="657"/>
      <c r="AI9" s="657"/>
      <c r="AJ9" s="657"/>
      <c r="AK9" s="657"/>
      <c r="AL9" s="632">
        <v>0.3</v>
      </c>
      <c r="AM9" s="633"/>
      <c r="AN9" s="633"/>
      <c r="AO9" s="658"/>
      <c r="AP9" s="626" t="s">
        <v>243</v>
      </c>
      <c r="AQ9" s="627"/>
      <c r="AR9" s="627"/>
      <c r="AS9" s="627"/>
      <c r="AT9" s="627"/>
      <c r="AU9" s="627"/>
      <c r="AV9" s="627"/>
      <c r="AW9" s="627"/>
      <c r="AX9" s="627"/>
      <c r="AY9" s="627"/>
      <c r="AZ9" s="627"/>
      <c r="BA9" s="627"/>
      <c r="BB9" s="627"/>
      <c r="BC9" s="627"/>
      <c r="BD9" s="627"/>
      <c r="BE9" s="627"/>
      <c r="BF9" s="628"/>
      <c r="BG9" s="629">
        <v>18907388</v>
      </c>
      <c r="BH9" s="630"/>
      <c r="BI9" s="630"/>
      <c r="BJ9" s="630"/>
      <c r="BK9" s="630"/>
      <c r="BL9" s="630"/>
      <c r="BM9" s="630"/>
      <c r="BN9" s="631"/>
      <c r="BO9" s="656">
        <v>35.6</v>
      </c>
      <c r="BP9" s="656"/>
      <c r="BQ9" s="656"/>
      <c r="BR9" s="656"/>
      <c r="BS9" s="657" t="s">
        <v>128</v>
      </c>
      <c r="BT9" s="657"/>
      <c r="BU9" s="657"/>
      <c r="BV9" s="657"/>
      <c r="BW9" s="657"/>
      <c r="BX9" s="657"/>
      <c r="BY9" s="657"/>
      <c r="BZ9" s="657"/>
      <c r="CA9" s="657"/>
      <c r="CB9" s="715"/>
      <c r="CD9" s="666" t="s">
        <v>244</v>
      </c>
      <c r="CE9" s="667"/>
      <c r="CF9" s="667"/>
      <c r="CG9" s="667"/>
      <c r="CH9" s="667"/>
      <c r="CI9" s="667"/>
      <c r="CJ9" s="667"/>
      <c r="CK9" s="667"/>
      <c r="CL9" s="667"/>
      <c r="CM9" s="667"/>
      <c r="CN9" s="667"/>
      <c r="CO9" s="667"/>
      <c r="CP9" s="667"/>
      <c r="CQ9" s="668"/>
      <c r="CR9" s="629">
        <v>32228263</v>
      </c>
      <c r="CS9" s="630"/>
      <c r="CT9" s="630"/>
      <c r="CU9" s="630"/>
      <c r="CV9" s="630"/>
      <c r="CW9" s="630"/>
      <c r="CX9" s="630"/>
      <c r="CY9" s="631"/>
      <c r="CZ9" s="656">
        <v>12.6</v>
      </c>
      <c r="DA9" s="656"/>
      <c r="DB9" s="656"/>
      <c r="DC9" s="656"/>
      <c r="DD9" s="635">
        <v>845398</v>
      </c>
      <c r="DE9" s="630"/>
      <c r="DF9" s="630"/>
      <c r="DG9" s="630"/>
      <c r="DH9" s="630"/>
      <c r="DI9" s="630"/>
      <c r="DJ9" s="630"/>
      <c r="DK9" s="630"/>
      <c r="DL9" s="630"/>
      <c r="DM9" s="630"/>
      <c r="DN9" s="630"/>
      <c r="DO9" s="630"/>
      <c r="DP9" s="631"/>
      <c r="DQ9" s="635">
        <v>11193368</v>
      </c>
      <c r="DR9" s="630"/>
      <c r="DS9" s="630"/>
      <c r="DT9" s="630"/>
      <c r="DU9" s="630"/>
      <c r="DV9" s="630"/>
      <c r="DW9" s="630"/>
      <c r="DX9" s="630"/>
      <c r="DY9" s="630"/>
      <c r="DZ9" s="630"/>
      <c r="EA9" s="630"/>
      <c r="EB9" s="630"/>
      <c r="EC9" s="674"/>
    </row>
    <row r="10" spans="2:143" ht="11.25" customHeight="1" x14ac:dyDescent="0.15">
      <c r="B10" s="626" t="s">
        <v>245</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56" t="s">
        <v>128</v>
      </c>
      <c r="AA10" s="656"/>
      <c r="AB10" s="656"/>
      <c r="AC10" s="656"/>
      <c r="AD10" s="657" t="s">
        <v>128</v>
      </c>
      <c r="AE10" s="657"/>
      <c r="AF10" s="657"/>
      <c r="AG10" s="657"/>
      <c r="AH10" s="657"/>
      <c r="AI10" s="657"/>
      <c r="AJ10" s="657"/>
      <c r="AK10" s="657"/>
      <c r="AL10" s="632" t="s">
        <v>128</v>
      </c>
      <c r="AM10" s="633"/>
      <c r="AN10" s="633"/>
      <c r="AO10" s="658"/>
      <c r="AP10" s="626" t="s">
        <v>246</v>
      </c>
      <c r="AQ10" s="627"/>
      <c r="AR10" s="627"/>
      <c r="AS10" s="627"/>
      <c r="AT10" s="627"/>
      <c r="AU10" s="627"/>
      <c r="AV10" s="627"/>
      <c r="AW10" s="627"/>
      <c r="AX10" s="627"/>
      <c r="AY10" s="627"/>
      <c r="AZ10" s="627"/>
      <c r="BA10" s="627"/>
      <c r="BB10" s="627"/>
      <c r="BC10" s="627"/>
      <c r="BD10" s="627"/>
      <c r="BE10" s="627"/>
      <c r="BF10" s="628"/>
      <c r="BG10" s="629">
        <v>1100821</v>
      </c>
      <c r="BH10" s="630"/>
      <c r="BI10" s="630"/>
      <c r="BJ10" s="630"/>
      <c r="BK10" s="630"/>
      <c r="BL10" s="630"/>
      <c r="BM10" s="630"/>
      <c r="BN10" s="631"/>
      <c r="BO10" s="656">
        <v>2.1</v>
      </c>
      <c r="BP10" s="656"/>
      <c r="BQ10" s="656"/>
      <c r="BR10" s="656"/>
      <c r="BS10" s="657" t="s">
        <v>128</v>
      </c>
      <c r="BT10" s="657"/>
      <c r="BU10" s="657"/>
      <c r="BV10" s="657"/>
      <c r="BW10" s="657"/>
      <c r="BX10" s="657"/>
      <c r="BY10" s="657"/>
      <c r="BZ10" s="657"/>
      <c r="CA10" s="657"/>
      <c r="CB10" s="715"/>
      <c r="CD10" s="666" t="s">
        <v>247</v>
      </c>
      <c r="CE10" s="667"/>
      <c r="CF10" s="667"/>
      <c r="CG10" s="667"/>
      <c r="CH10" s="667"/>
      <c r="CI10" s="667"/>
      <c r="CJ10" s="667"/>
      <c r="CK10" s="667"/>
      <c r="CL10" s="667"/>
      <c r="CM10" s="667"/>
      <c r="CN10" s="667"/>
      <c r="CO10" s="667"/>
      <c r="CP10" s="667"/>
      <c r="CQ10" s="668"/>
      <c r="CR10" s="629" t="s">
        <v>128</v>
      </c>
      <c r="CS10" s="630"/>
      <c r="CT10" s="630"/>
      <c r="CU10" s="630"/>
      <c r="CV10" s="630"/>
      <c r="CW10" s="630"/>
      <c r="CX10" s="630"/>
      <c r="CY10" s="631"/>
      <c r="CZ10" s="656" t="s">
        <v>128</v>
      </c>
      <c r="DA10" s="656"/>
      <c r="DB10" s="656"/>
      <c r="DC10" s="656"/>
      <c r="DD10" s="635" t="s">
        <v>128</v>
      </c>
      <c r="DE10" s="630"/>
      <c r="DF10" s="630"/>
      <c r="DG10" s="630"/>
      <c r="DH10" s="630"/>
      <c r="DI10" s="630"/>
      <c r="DJ10" s="630"/>
      <c r="DK10" s="630"/>
      <c r="DL10" s="630"/>
      <c r="DM10" s="630"/>
      <c r="DN10" s="630"/>
      <c r="DO10" s="630"/>
      <c r="DP10" s="631"/>
      <c r="DQ10" s="635" t="s">
        <v>128</v>
      </c>
      <c r="DR10" s="630"/>
      <c r="DS10" s="630"/>
      <c r="DT10" s="630"/>
      <c r="DU10" s="630"/>
      <c r="DV10" s="630"/>
      <c r="DW10" s="630"/>
      <c r="DX10" s="630"/>
      <c r="DY10" s="630"/>
      <c r="DZ10" s="630"/>
      <c r="EA10" s="630"/>
      <c r="EB10" s="630"/>
      <c r="EC10" s="674"/>
    </row>
    <row r="11" spans="2:143" ht="11.25" customHeight="1" x14ac:dyDescent="0.15">
      <c r="B11" s="626" t="s">
        <v>248</v>
      </c>
      <c r="C11" s="627"/>
      <c r="D11" s="627"/>
      <c r="E11" s="627"/>
      <c r="F11" s="627"/>
      <c r="G11" s="627"/>
      <c r="H11" s="627"/>
      <c r="I11" s="627"/>
      <c r="J11" s="627"/>
      <c r="K11" s="627"/>
      <c r="L11" s="627"/>
      <c r="M11" s="627"/>
      <c r="N11" s="627"/>
      <c r="O11" s="627"/>
      <c r="P11" s="627"/>
      <c r="Q11" s="628"/>
      <c r="R11" s="629">
        <v>10413827</v>
      </c>
      <c r="S11" s="630"/>
      <c r="T11" s="630"/>
      <c r="U11" s="630"/>
      <c r="V11" s="630"/>
      <c r="W11" s="630"/>
      <c r="X11" s="630"/>
      <c r="Y11" s="631"/>
      <c r="Z11" s="632">
        <v>4</v>
      </c>
      <c r="AA11" s="633"/>
      <c r="AB11" s="633"/>
      <c r="AC11" s="634"/>
      <c r="AD11" s="635">
        <v>10413827</v>
      </c>
      <c r="AE11" s="630"/>
      <c r="AF11" s="630"/>
      <c r="AG11" s="630"/>
      <c r="AH11" s="630"/>
      <c r="AI11" s="630"/>
      <c r="AJ11" s="630"/>
      <c r="AK11" s="631"/>
      <c r="AL11" s="632">
        <v>10.4</v>
      </c>
      <c r="AM11" s="633"/>
      <c r="AN11" s="633"/>
      <c r="AO11" s="658"/>
      <c r="AP11" s="626" t="s">
        <v>249</v>
      </c>
      <c r="AQ11" s="627"/>
      <c r="AR11" s="627"/>
      <c r="AS11" s="627"/>
      <c r="AT11" s="627"/>
      <c r="AU11" s="627"/>
      <c r="AV11" s="627"/>
      <c r="AW11" s="627"/>
      <c r="AX11" s="627"/>
      <c r="AY11" s="627"/>
      <c r="AZ11" s="627"/>
      <c r="BA11" s="627"/>
      <c r="BB11" s="627"/>
      <c r="BC11" s="627"/>
      <c r="BD11" s="627"/>
      <c r="BE11" s="627"/>
      <c r="BF11" s="628"/>
      <c r="BG11" s="629">
        <v>3051843</v>
      </c>
      <c r="BH11" s="630"/>
      <c r="BI11" s="630"/>
      <c r="BJ11" s="630"/>
      <c r="BK11" s="630"/>
      <c r="BL11" s="630"/>
      <c r="BM11" s="630"/>
      <c r="BN11" s="631"/>
      <c r="BO11" s="656">
        <v>5.7</v>
      </c>
      <c r="BP11" s="656"/>
      <c r="BQ11" s="656"/>
      <c r="BR11" s="656"/>
      <c r="BS11" s="657">
        <v>863438</v>
      </c>
      <c r="BT11" s="657"/>
      <c r="BU11" s="657"/>
      <c r="BV11" s="657"/>
      <c r="BW11" s="657"/>
      <c r="BX11" s="657"/>
      <c r="BY11" s="657"/>
      <c r="BZ11" s="657"/>
      <c r="CA11" s="657"/>
      <c r="CB11" s="715"/>
      <c r="CD11" s="666" t="s">
        <v>250</v>
      </c>
      <c r="CE11" s="667"/>
      <c r="CF11" s="667"/>
      <c r="CG11" s="667"/>
      <c r="CH11" s="667"/>
      <c r="CI11" s="667"/>
      <c r="CJ11" s="667"/>
      <c r="CK11" s="667"/>
      <c r="CL11" s="667"/>
      <c r="CM11" s="667"/>
      <c r="CN11" s="667"/>
      <c r="CO11" s="667"/>
      <c r="CP11" s="667"/>
      <c r="CQ11" s="668"/>
      <c r="CR11" s="629">
        <v>2963530</v>
      </c>
      <c r="CS11" s="630"/>
      <c r="CT11" s="630"/>
      <c r="CU11" s="630"/>
      <c r="CV11" s="630"/>
      <c r="CW11" s="630"/>
      <c r="CX11" s="630"/>
      <c r="CY11" s="631"/>
      <c r="CZ11" s="656">
        <v>1.2</v>
      </c>
      <c r="DA11" s="656"/>
      <c r="DB11" s="656"/>
      <c r="DC11" s="656"/>
      <c r="DD11" s="635">
        <v>866117</v>
      </c>
      <c r="DE11" s="630"/>
      <c r="DF11" s="630"/>
      <c r="DG11" s="630"/>
      <c r="DH11" s="630"/>
      <c r="DI11" s="630"/>
      <c r="DJ11" s="630"/>
      <c r="DK11" s="630"/>
      <c r="DL11" s="630"/>
      <c r="DM11" s="630"/>
      <c r="DN11" s="630"/>
      <c r="DO11" s="630"/>
      <c r="DP11" s="631"/>
      <c r="DQ11" s="635">
        <v>1498563</v>
      </c>
      <c r="DR11" s="630"/>
      <c r="DS11" s="630"/>
      <c r="DT11" s="630"/>
      <c r="DU11" s="630"/>
      <c r="DV11" s="630"/>
      <c r="DW11" s="630"/>
      <c r="DX11" s="630"/>
      <c r="DY11" s="630"/>
      <c r="DZ11" s="630"/>
      <c r="EA11" s="630"/>
      <c r="EB11" s="630"/>
      <c r="EC11" s="674"/>
    </row>
    <row r="12" spans="2:143" ht="11.25" customHeight="1" x14ac:dyDescent="0.15">
      <c r="B12" s="626" t="s">
        <v>251</v>
      </c>
      <c r="C12" s="627"/>
      <c r="D12" s="627"/>
      <c r="E12" s="627"/>
      <c r="F12" s="627"/>
      <c r="G12" s="627"/>
      <c r="H12" s="627"/>
      <c r="I12" s="627"/>
      <c r="J12" s="627"/>
      <c r="K12" s="627"/>
      <c r="L12" s="627"/>
      <c r="M12" s="627"/>
      <c r="N12" s="627"/>
      <c r="O12" s="627"/>
      <c r="P12" s="627"/>
      <c r="Q12" s="628"/>
      <c r="R12" s="629">
        <v>49308</v>
      </c>
      <c r="S12" s="630"/>
      <c r="T12" s="630"/>
      <c r="U12" s="630"/>
      <c r="V12" s="630"/>
      <c r="W12" s="630"/>
      <c r="X12" s="630"/>
      <c r="Y12" s="631"/>
      <c r="Z12" s="656">
        <v>0</v>
      </c>
      <c r="AA12" s="656"/>
      <c r="AB12" s="656"/>
      <c r="AC12" s="656"/>
      <c r="AD12" s="657">
        <v>49308</v>
      </c>
      <c r="AE12" s="657"/>
      <c r="AF12" s="657"/>
      <c r="AG12" s="657"/>
      <c r="AH12" s="657"/>
      <c r="AI12" s="657"/>
      <c r="AJ12" s="657"/>
      <c r="AK12" s="657"/>
      <c r="AL12" s="632">
        <v>0</v>
      </c>
      <c r="AM12" s="633"/>
      <c r="AN12" s="633"/>
      <c r="AO12" s="658"/>
      <c r="AP12" s="626" t="s">
        <v>252</v>
      </c>
      <c r="AQ12" s="627"/>
      <c r="AR12" s="627"/>
      <c r="AS12" s="627"/>
      <c r="AT12" s="627"/>
      <c r="AU12" s="627"/>
      <c r="AV12" s="627"/>
      <c r="AW12" s="627"/>
      <c r="AX12" s="627"/>
      <c r="AY12" s="627"/>
      <c r="AZ12" s="627"/>
      <c r="BA12" s="627"/>
      <c r="BB12" s="627"/>
      <c r="BC12" s="627"/>
      <c r="BD12" s="627"/>
      <c r="BE12" s="627"/>
      <c r="BF12" s="628"/>
      <c r="BG12" s="629">
        <v>20332683</v>
      </c>
      <c r="BH12" s="630"/>
      <c r="BI12" s="630"/>
      <c r="BJ12" s="630"/>
      <c r="BK12" s="630"/>
      <c r="BL12" s="630"/>
      <c r="BM12" s="630"/>
      <c r="BN12" s="631"/>
      <c r="BO12" s="656">
        <v>38.299999999999997</v>
      </c>
      <c r="BP12" s="656"/>
      <c r="BQ12" s="656"/>
      <c r="BR12" s="656"/>
      <c r="BS12" s="657" t="s">
        <v>128</v>
      </c>
      <c r="BT12" s="657"/>
      <c r="BU12" s="657"/>
      <c r="BV12" s="657"/>
      <c r="BW12" s="657"/>
      <c r="BX12" s="657"/>
      <c r="BY12" s="657"/>
      <c r="BZ12" s="657"/>
      <c r="CA12" s="657"/>
      <c r="CB12" s="715"/>
      <c r="CD12" s="666" t="s">
        <v>253</v>
      </c>
      <c r="CE12" s="667"/>
      <c r="CF12" s="667"/>
      <c r="CG12" s="667"/>
      <c r="CH12" s="667"/>
      <c r="CI12" s="667"/>
      <c r="CJ12" s="667"/>
      <c r="CK12" s="667"/>
      <c r="CL12" s="667"/>
      <c r="CM12" s="667"/>
      <c r="CN12" s="667"/>
      <c r="CO12" s="667"/>
      <c r="CP12" s="667"/>
      <c r="CQ12" s="668"/>
      <c r="CR12" s="629">
        <v>19621079</v>
      </c>
      <c r="CS12" s="630"/>
      <c r="CT12" s="630"/>
      <c r="CU12" s="630"/>
      <c r="CV12" s="630"/>
      <c r="CW12" s="630"/>
      <c r="CX12" s="630"/>
      <c r="CY12" s="631"/>
      <c r="CZ12" s="656">
        <v>7.7</v>
      </c>
      <c r="DA12" s="656"/>
      <c r="DB12" s="656"/>
      <c r="DC12" s="656"/>
      <c r="DD12" s="635">
        <v>4763806</v>
      </c>
      <c r="DE12" s="630"/>
      <c r="DF12" s="630"/>
      <c r="DG12" s="630"/>
      <c r="DH12" s="630"/>
      <c r="DI12" s="630"/>
      <c r="DJ12" s="630"/>
      <c r="DK12" s="630"/>
      <c r="DL12" s="630"/>
      <c r="DM12" s="630"/>
      <c r="DN12" s="630"/>
      <c r="DO12" s="630"/>
      <c r="DP12" s="631"/>
      <c r="DQ12" s="635">
        <v>6797136</v>
      </c>
      <c r="DR12" s="630"/>
      <c r="DS12" s="630"/>
      <c r="DT12" s="630"/>
      <c r="DU12" s="630"/>
      <c r="DV12" s="630"/>
      <c r="DW12" s="630"/>
      <c r="DX12" s="630"/>
      <c r="DY12" s="630"/>
      <c r="DZ12" s="630"/>
      <c r="EA12" s="630"/>
      <c r="EB12" s="630"/>
      <c r="EC12" s="674"/>
    </row>
    <row r="13" spans="2:143" ht="11.25" customHeight="1" x14ac:dyDescent="0.15">
      <c r="B13" s="626" t="s">
        <v>254</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56" t="s">
        <v>128</v>
      </c>
      <c r="AA13" s="656"/>
      <c r="AB13" s="656"/>
      <c r="AC13" s="656"/>
      <c r="AD13" s="657" t="s">
        <v>128</v>
      </c>
      <c r="AE13" s="657"/>
      <c r="AF13" s="657"/>
      <c r="AG13" s="657"/>
      <c r="AH13" s="657"/>
      <c r="AI13" s="657"/>
      <c r="AJ13" s="657"/>
      <c r="AK13" s="657"/>
      <c r="AL13" s="632" t="s">
        <v>128</v>
      </c>
      <c r="AM13" s="633"/>
      <c r="AN13" s="633"/>
      <c r="AO13" s="658"/>
      <c r="AP13" s="626" t="s">
        <v>255</v>
      </c>
      <c r="AQ13" s="627"/>
      <c r="AR13" s="627"/>
      <c r="AS13" s="627"/>
      <c r="AT13" s="627"/>
      <c r="AU13" s="627"/>
      <c r="AV13" s="627"/>
      <c r="AW13" s="627"/>
      <c r="AX13" s="627"/>
      <c r="AY13" s="627"/>
      <c r="AZ13" s="627"/>
      <c r="BA13" s="627"/>
      <c r="BB13" s="627"/>
      <c r="BC13" s="627"/>
      <c r="BD13" s="627"/>
      <c r="BE13" s="627"/>
      <c r="BF13" s="628"/>
      <c r="BG13" s="629">
        <v>20011621</v>
      </c>
      <c r="BH13" s="630"/>
      <c r="BI13" s="630"/>
      <c r="BJ13" s="630"/>
      <c r="BK13" s="630"/>
      <c r="BL13" s="630"/>
      <c r="BM13" s="630"/>
      <c r="BN13" s="631"/>
      <c r="BO13" s="656">
        <v>37.700000000000003</v>
      </c>
      <c r="BP13" s="656"/>
      <c r="BQ13" s="656"/>
      <c r="BR13" s="656"/>
      <c r="BS13" s="657" t="s">
        <v>128</v>
      </c>
      <c r="BT13" s="657"/>
      <c r="BU13" s="657"/>
      <c r="BV13" s="657"/>
      <c r="BW13" s="657"/>
      <c r="BX13" s="657"/>
      <c r="BY13" s="657"/>
      <c r="BZ13" s="657"/>
      <c r="CA13" s="657"/>
      <c r="CB13" s="715"/>
      <c r="CD13" s="666" t="s">
        <v>256</v>
      </c>
      <c r="CE13" s="667"/>
      <c r="CF13" s="667"/>
      <c r="CG13" s="667"/>
      <c r="CH13" s="667"/>
      <c r="CI13" s="667"/>
      <c r="CJ13" s="667"/>
      <c r="CK13" s="667"/>
      <c r="CL13" s="667"/>
      <c r="CM13" s="667"/>
      <c r="CN13" s="667"/>
      <c r="CO13" s="667"/>
      <c r="CP13" s="667"/>
      <c r="CQ13" s="668"/>
      <c r="CR13" s="629">
        <v>23413363</v>
      </c>
      <c r="CS13" s="630"/>
      <c r="CT13" s="630"/>
      <c r="CU13" s="630"/>
      <c r="CV13" s="630"/>
      <c r="CW13" s="630"/>
      <c r="CX13" s="630"/>
      <c r="CY13" s="631"/>
      <c r="CZ13" s="656">
        <v>9.1999999999999993</v>
      </c>
      <c r="DA13" s="656"/>
      <c r="DB13" s="656"/>
      <c r="DC13" s="656"/>
      <c r="DD13" s="635">
        <v>11766383</v>
      </c>
      <c r="DE13" s="630"/>
      <c r="DF13" s="630"/>
      <c r="DG13" s="630"/>
      <c r="DH13" s="630"/>
      <c r="DI13" s="630"/>
      <c r="DJ13" s="630"/>
      <c r="DK13" s="630"/>
      <c r="DL13" s="630"/>
      <c r="DM13" s="630"/>
      <c r="DN13" s="630"/>
      <c r="DO13" s="630"/>
      <c r="DP13" s="631"/>
      <c r="DQ13" s="635">
        <v>11264728</v>
      </c>
      <c r="DR13" s="630"/>
      <c r="DS13" s="630"/>
      <c r="DT13" s="630"/>
      <c r="DU13" s="630"/>
      <c r="DV13" s="630"/>
      <c r="DW13" s="630"/>
      <c r="DX13" s="630"/>
      <c r="DY13" s="630"/>
      <c r="DZ13" s="630"/>
      <c r="EA13" s="630"/>
      <c r="EB13" s="630"/>
      <c r="EC13" s="674"/>
    </row>
    <row r="14" spans="2:143" ht="11.25" customHeight="1" x14ac:dyDescent="0.15">
      <c r="B14" s="626" t="s">
        <v>257</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56" t="s">
        <v>128</v>
      </c>
      <c r="AA14" s="656"/>
      <c r="AB14" s="656"/>
      <c r="AC14" s="656"/>
      <c r="AD14" s="657" t="s">
        <v>128</v>
      </c>
      <c r="AE14" s="657"/>
      <c r="AF14" s="657"/>
      <c r="AG14" s="657"/>
      <c r="AH14" s="657"/>
      <c r="AI14" s="657"/>
      <c r="AJ14" s="657"/>
      <c r="AK14" s="657"/>
      <c r="AL14" s="632" t="s">
        <v>128</v>
      </c>
      <c r="AM14" s="633"/>
      <c r="AN14" s="633"/>
      <c r="AO14" s="658"/>
      <c r="AP14" s="626" t="s">
        <v>258</v>
      </c>
      <c r="AQ14" s="627"/>
      <c r="AR14" s="627"/>
      <c r="AS14" s="627"/>
      <c r="AT14" s="627"/>
      <c r="AU14" s="627"/>
      <c r="AV14" s="627"/>
      <c r="AW14" s="627"/>
      <c r="AX14" s="627"/>
      <c r="AY14" s="627"/>
      <c r="AZ14" s="627"/>
      <c r="BA14" s="627"/>
      <c r="BB14" s="627"/>
      <c r="BC14" s="627"/>
      <c r="BD14" s="627"/>
      <c r="BE14" s="627"/>
      <c r="BF14" s="628"/>
      <c r="BG14" s="629">
        <v>1013189</v>
      </c>
      <c r="BH14" s="630"/>
      <c r="BI14" s="630"/>
      <c r="BJ14" s="630"/>
      <c r="BK14" s="630"/>
      <c r="BL14" s="630"/>
      <c r="BM14" s="630"/>
      <c r="BN14" s="631"/>
      <c r="BO14" s="656">
        <v>1.9</v>
      </c>
      <c r="BP14" s="656"/>
      <c r="BQ14" s="656"/>
      <c r="BR14" s="656"/>
      <c r="BS14" s="657" t="s">
        <v>128</v>
      </c>
      <c r="BT14" s="657"/>
      <c r="BU14" s="657"/>
      <c r="BV14" s="657"/>
      <c r="BW14" s="657"/>
      <c r="BX14" s="657"/>
      <c r="BY14" s="657"/>
      <c r="BZ14" s="657"/>
      <c r="CA14" s="657"/>
      <c r="CB14" s="715"/>
      <c r="CD14" s="666" t="s">
        <v>259</v>
      </c>
      <c r="CE14" s="667"/>
      <c r="CF14" s="667"/>
      <c r="CG14" s="667"/>
      <c r="CH14" s="667"/>
      <c r="CI14" s="667"/>
      <c r="CJ14" s="667"/>
      <c r="CK14" s="667"/>
      <c r="CL14" s="667"/>
      <c r="CM14" s="667"/>
      <c r="CN14" s="667"/>
      <c r="CO14" s="667"/>
      <c r="CP14" s="667"/>
      <c r="CQ14" s="668"/>
      <c r="CR14" s="629">
        <v>4717680</v>
      </c>
      <c r="CS14" s="630"/>
      <c r="CT14" s="630"/>
      <c r="CU14" s="630"/>
      <c r="CV14" s="630"/>
      <c r="CW14" s="630"/>
      <c r="CX14" s="630"/>
      <c r="CY14" s="631"/>
      <c r="CZ14" s="656">
        <v>1.8</v>
      </c>
      <c r="DA14" s="656"/>
      <c r="DB14" s="656"/>
      <c r="DC14" s="656"/>
      <c r="DD14" s="635">
        <v>419518</v>
      </c>
      <c r="DE14" s="630"/>
      <c r="DF14" s="630"/>
      <c r="DG14" s="630"/>
      <c r="DH14" s="630"/>
      <c r="DI14" s="630"/>
      <c r="DJ14" s="630"/>
      <c r="DK14" s="630"/>
      <c r="DL14" s="630"/>
      <c r="DM14" s="630"/>
      <c r="DN14" s="630"/>
      <c r="DO14" s="630"/>
      <c r="DP14" s="631"/>
      <c r="DQ14" s="635">
        <v>3661333</v>
      </c>
      <c r="DR14" s="630"/>
      <c r="DS14" s="630"/>
      <c r="DT14" s="630"/>
      <c r="DU14" s="630"/>
      <c r="DV14" s="630"/>
      <c r="DW14" s="630"/>
      <c r="DX14" s="630"/>
      <c r="DY14" s="630"/>
      <c r="DZ14" s="630"/>
      <c r="EA14" s="630"/>
      <c r="EB14" s="630"/>
      <c r="EC14" s="674"/>
    </row>
    <row r="15" spans="2:143" ht="11.25" customHeight="1" x14ac:dyDescent="0.15">
      <c r="B15" s="626" t="s">
        <v>260</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56" t="s">
        <v>128</v>
      </c>
      <c r="AA15" s="656"/>
      <c r="AB15" s="656"/>
      <c r="AC15" s="656"/>
      <c r="AD15" s="657" t="s">
        <v>128</v>
      </c>
      <c r="AE15" s="657"/>
      <c r="AF15" s="657"/>
      <c r="AG15" s="657"/>
      <c r="AH15" s="657"/>
      <c r="AI15" s="657"/>
      <c r="AJ15" s="657"/>
      <c r="AK15" s="657"/>
      <c r="AL15" s="632" t="s">
        <v>128</v>
      </c>
      <c r="AM15" s="633"/>
      <c r="AN15" s="633"/>
      <c r="AO15" s="658"/>
      <c r="AP15" s="626" t="s">
        <v>261</v>
      </c>
      <c r="AQ15" s="627"/>
      <c r="AR15" s="627"/>
      <c r="AS15" s="627"/>
      <c r="AT15" s="627"/>
      <c r="AU15" s="627"/>
      <c r="AV15" s="627"/>
      <c r="AW15" s="627"/>
      <c r="AX15" s="627"/>
      <c r="AY15" s="627"/>
      <c r="AZ15" s="627"/>
      <c r="BA15" s="627"/>
      <c r="BB15" s="627"/>
      <c r="BC15" s="627"/>
      <c r="BD15" s="627"/>
      <c r="BE15" s="627"/>
      <c r="BF15" s="628"/>
      <c r="BG15" s="629">
        <v>2677223</v>
      </c>
      <c r="BH15" s="630"/>
      <c r="BI15" s="630"/>
      <c r="BJ15" s="630"/>
      <c r="BK15" s="630"/>
      <c r="BL15" s="630"/>
      <c r="BM15" s="630"/>
      <c r="BN15" s="631"/>
      <c r="BO15" s="656">
        <v>5</v>
      </c>
      <c r="BP15" s="656"/>
      <c r="BQ15" s="656"/>
      <c r="BR15" s="656"/>
      <c r="BS15" s="657" t="s">
        <v>128</v>
      </c>
      <c r="BT15" s="657"/>
      <c r="BU15" s="657"/>
      <c r="BV15" s="657"/>
      <c r="BW15" s="657"/>
      <c r="BX15" s="657"/>
      <c r="BY15" s="657"/>
      <c r="BZ15" s="657"/>
      <c r="CA15" s="657"/>
      <c r="CB15" s="715"/>
      <c r="CD15" s="666" t="s">
        <v>262</v>
      </c>
      <c r="CE15" s="667"/>
      <c r="CF15" s="667"/>
      <c r="CG15" s="667"/>
      <c r="CH15" s="667"/>
      <c r="CI15" s="667"/>
      <c r="CJ15" s="667"/>
      <c r="CK15" s="667"/>
      <c r="CL15" s="667"/>
      <c r="CM15" s="667"/>
      <c r="CN15" s="667"/>
      <c r="CO15" s="667"/>
      <c r="CP15" s="667"/>
      <c r="CQ15" s="668"/>
      <c r="CR15" s="629">
        <v>16297550</v>
      </c>
      <c r="CS15" s="630"/>
      <c r="CT15" s="630"/>
      <c r="CU15" s="630"/>
      <c r="CV15" s="630"/>
      <c r="CW15" s="630"/>
      <c r="CX15" s="630"/>
      <c r="CY15" s="631"/>
      <c r="CZ15" s="656">
        <v>6.4</v>
      </c>
      <c r="DA15" s="656"/>
      <c r="DB15" s="656"/>
      <c r="DC15" s="656"/>
      <c r="DD15" s="635">
        <v>5946466</v>
      </c>
      <c r="DE15" s="630"/>
      <c r="DF15" s="630"/>
      <c r="DG15" s="630"/>
      <c r="DH15" s="630"/>
      <c r="DI15" s="630"/>
      <c r="DJ15" s="630"/>
      <c r="DK15" s="630"/>
      <c r="DL15" s="630"/>
      <c r="DM15" s="630"/>
      <c r="DN15" s="630"/>
      <c r="DO15" s="630"/>
      <c r="DP15" s="631"/>
      <c r="DQ15" s="635">
        <v>8869339</v>
      </c>
      <c r="DR15" s="630"/>
      <c r="DS15" s="630"/>
      <c r="DT15" s="630"/>
      <c r="DU15" s="630"/>
      <c r="DV15" s="630"/>
      <c r="DW15" s="630"/>
      <c r="DX15" s="630"/>
      <c r="DY15" s="630"/>
      <c r="DZ15" s="630"/>
      <c r="EA15" s="630"/>
      <c r="EB15" s="630"/>
      <c r="EC15" s="674"/>
    </row>
    <row r="16" spans="2:143" ht="11.25" customHeight="1" x14ac:dyDescent="0.15">
      <c r="B16" s="626" t="s">
        <v>263</v>
      </c>
      <c r="C16" s="627"/>
      <c r="D16" s="627"/>
      <c r="E16" s="627"/>
      <c r="F16" s="627"/>
      <c r="G16" s="627"/>
      <c r="H16" s="627"/>
      <c r="I16" s="627"/>
      <c r="J16" s="627"/>
      <c r="K16" s="627"/>
      <c r="L16" s="627"/>
      <c r="M16" s="627"/>
      <c r="N16" s="627"/>
      <c r="O16" s="627"/>
      <c r="P16" s="627"/>
      <c r="Q16" s="628"/>
      <c r="R16" s="629">
        <v>51640</v>
      </c>
      <c r="S16" s="630"/>
      <c r="T16" s="630"/>
      <c r="U16" s="630"/>
      <c r="V16" s="630"/>
      <c r="W16" s="630"/>
      <c r="X16" s="630"/>
      <c r="Y16" s="631"/>
      <c r="Z16" s="656">
        <v>0</v>
      </c>
      <c r="AA16" s="656"/>
      <c r="AB16" s="656"/>
      <c r="AC16" s="656"/>
      <c r="AD16" s="657">
        <v>51640</v>
      </c>
      <c r="AE16" s="657"/>
      <c r="AF16" s="657"/>
      <c r="AG16" s="657"/>
      <c r="AH16" s="657"/>
      <c r="AI16" s="657"/>
      <c r="AJ16" s="657"/>
      <c r="AK16" s="657"/>
      <c r="AL16" s="632">
        <v>0.1</v>
      </c>
      <c r="AM16" s="633"/>
      <c r="AN16" s="633"/>
      <c r="AO16" s="658"/>
      <c r="AP16" s="626" t="s">
        <v>264</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56" t="s">
        <v>128</v>
      </c>
      <c r="BP16" s="656"/>
      <c r="BQ16" s="656"/>
      <c r="BR16" s="656"/>
      <c r="BS16" s="657" t="s">
        <v>128</v>
      </c>
      <c r="BT16" s="657"/>
      <c r="BU16" s="657"/>
      <c r="BV16" s="657"/>
      <c r="BW16" s="657"/>
      <c r="BX16" s="657"/>
      <c r="BY16" s="657"/>
      <c r="BZ16" s="657"/>
      <c r="CA16" s="657"/>
      <c r="CB16" s="715"/>
      <c r="CD16" s="666" t="s">
        <v>265</v>
      </c>
      <c r="CE16" s="667"/>
      <c r="CF16" s="667"/>
      <c r="CG16" s="667"/>
      <c r="CH16" s="667"/>
      <c r="CI16" s="667"/>
      <c r="CJ16" s="667"/>
      <c r="CK16" s="667"/>
      <c r="CL16" s="667"/>
      <c r="CM16" s="667"/>
      <c r="CN16" s="667"/>
      <c r="CO16" s="667"/>
      <c r="CP16" s="667"/>
      <c r="CQ16" s="668"/>
      <c r="CR16" s="629">
        <v>1036530</v>
      </c>
      <c r="CS16" s="630"/>
      <c r="CT16" s="630"/>
      <c r="CU16" s="630"/>
      <c r="CV16" s="630"/>
      <c r="CW16" s="630"/>
      <c r="CX16" s="630"/>
      <c r="CY16" s="631"/>
      <c r="CZ16" s="656">
        <v>0.4</v>
      </c>
      <c r="DA16" s="656"/>
      <c r="DB16" s="656"/>
      <c r="DC16" s="656"/>
      <c r="DD16" s="635" t="s">
        <v>128</v>
      </c>
      <c r="DE16" s="630"/>
      <c r="DF16" s="630"/>
      <c r="DG16" s="630"/>
      <c r="DH16" s="630"/>
      <c r="DI16" s="630"/>
      <c r="DJ16" s="630"/>
      <c r="DK16" s="630"/>
      <c r="DL16" s="630"/>
      <c r="DM16" s="630"/>
      <c r="DN16" s="630"/>
      <c r="DO16" s="630"/>
      <c r="DP16" s="631"/>
      <c r="DQ16" s="635">
        <v>48577</v>
      </c>
      <c r="DR16" s="630"/>
      <c r="DS16" s="630"/>
      <c r="DT16" s="630"/>
      <c r="DU16" s="630"/>
      <c r="DV16" s="630"/>
      <c r="DW16" s="630"/>
      <c r="DX16" s="630"/>
      <c r="DY16" s="630"/>
      <c r="DZ16" s="630"/>
      <c r="EA16" s="630"/>
      <c r="EB16" s="630"/>
      <c r="EC16" s="674"/>
    </row>
    <row r="17" spans="2:133" ht="11.25" customHeight="1" x14ac:dyDescent="0.15">
      <c r="B17" s="626" t="s">
        <v>266</v>
      </c>
      <c r="C17" s="627"/>
      <c r="D17" s="627"/>
      <c r="E17" s="627"/>
      <c r="F17" s="627"/>
      <c r="G17" s="627"/>
      <c r="H17" s="627"/>
      <c r="I17" s="627"/>
      <c r="J17" s="627"/>
      <c r="K17" s="627"/>
      <c r="L17" s="627"/>
      <c r="M17" s="627"/>
      <c r="N17" s="627"/>
      <c r="O17" s="627"/>
      <c r="P17" s="627"/>
      <c r="Q17" s="628"/>
      <c r="R17" s="629">
        <v>822516</v>
      </c>
      <c r="S17" s="630"/>
      <c r="T17" s="630"/>
      <c r="U17" s="630"/>
      <c r="V17" s="630"/>
      <c r="W17" s="630"/>
      <c r="X17" s="630"/>
      <c r="Y17" s="631"/>
      <c r="Z17" s="656">
        <v>0.3</v>
      </c>
      <c r="AA17" s="656"/>
      <c r="AB17" s="656"/>
      <c r="AC17" s="656"/>
      <c r="AD17" s="657">
        <v>822516</v>
      </c>
      <c r="AE17" s="657"/>
      <c r="AF17" s="657"/>
      <c r="AG17" s="657"/>
      <c r="AH17" s="657"/>
      <c r="AI17" s="657"/>
      <c r="AJ17" s="657"/>
      <c r="AK17" s="657"/>
      <c r="AL17" s="632">
        <v>0.8</v>
      </c>
      <c r="AM17" s="633"/>
      <c r="AN17" s="633"/>
      <c r="AO17" s="658"/>
      <c r="AP17" s="626" t="s">
        <v>267</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56" t="s">
        <v>128</v>
      </c>
      <c r="BP17" s="656"/>
      <c r="BQ17" s="656"/>
      <c r="BR17" s="656"/>
      <c r="BS17" s="657" t="s">
        <v>128</v>
      </c>
      <c r="BT17" s="657"/>
      <c r="BU17" s="657"/>
      <c r="BV17" s="657"/>
      <c r="BW17" s="657"/>
      <c r="BX17" s="657"/>
      <c r="BY17" s="657"/>
      <c r="BZ17" s="657"/>
      <c r="CA17" s="657"/>
      <c r="CB17" s="715"/>
      <c r="CD17" s="666" t="s">
        <v>268</v>
      </c>
      <c r="CE17" s="667"/>
      <c r="CF17" s="667"/>
      <c r="CG17" s="667"/>
      <c r="CH17" s="667"/>
      <c r="CI17" s="667"/>
      <c r="CJ17" s="667"/>
      <c r="CK17" s="667"/>
      <c r="CL17" s="667"/>
      <c r="CM17" s="667"/>
      <c r="CN17" s="667"/>
      <c r="CO17" s="667"/>
      <c r="CP17" s="667"/>
      <c r="CQ17" s="668"/>
      <c r="CR17" s="629">
        <v>23701760</v>
      </c>
      <c r="CS17" s="630"/>
      <c r="CT17" s="630"/>
      <c r="CU17" s="630"/>
      <c r="CV17" s="630"/>
      <c r="CW17" s="630"/>
      <c r="CX17" s="630"/>
      <c r="CY17" s="631"/>
      <c r="CZ17" s="656">
        <v>9.3000000000000007</v>
      </c>
      <c r="DA17" s="656"/>
      <c r="DB17" s="656"/>
      <c r="DC17" s="656"/>
      <c r="DD17" s="635" t="s">
        <v>128</v>
      </c>
      <c r="DE17" s="630"/>
      <c r="DF17" s="630"/>
      <c r="DG17" s="630"/>
      <c r="DH17" s="630"/>
      <c r="DI17" s="630"/>
      <c r="DJ17" s="630"/>
      <c r="DK17" s="630"/>
      <c r="DL17" s="630"/>
      <c r="DM17" s="630"/>
      <c r="DN17" s="630"/>
      <c r="DO17" s="630"/>
      <c r="DP17" s="631"/>
      <c r="DQ17" s="635">
        <v>22592328</v>
      </c>
      <c r="DR17" s="630"/>
      <c r="DS17" s="630"/>
      <c r="DT17" s="630"/>
      <c r="DU17" s="630"/>
      <c r="DV17" s="630"/>
      <c r="DW17" s="630"/>
      <c r="DX17" s="630"/>
      <c r="DY17" s="630"/>
      <c r="DZ17" s="630"/>
      <c r="EA17" s="630"/>
      <c r="EB17" s="630"/>
      <c r="EC17" s="674"/>
    </row>
    <row r="18" spans="2:133" ht="11.25" customHeight="1" x14ac:dyDescent="0.15">
      <c r="B18" s="626" t="s">
        <v>269</v>
      </c>
      <c r="C18" s="627"/>
      <c r="D18" s="627"/>
      <c r="E18" s="627"/>
      <c r="F18" s="627"/>
      <c r="G18" s="627"/>
      <c r="H18" s="627"/>
      <c r="I18" s="627"/>
      <c r="J18" s="627"/>
      <c r="K18" s="627"/>
      <c r="L18" s="627"/>
      <c r="M18" s="627"/>
      <c r="N18" s="627"/>
      <c r="O18" s="627"/>
      <c r="P18" s="627"/>
      <c r="Q18" s="628"/>
      <c r="R18" s="629">
        <v>1021002</v>
      </c>
      <c r="S18" s="630"/>
      <c r="T18" s="630"/>
      <c r="U18" s="630"/>
      <c r="V18" s="630"/>
      <c r="W18" s="630"/>
      <c r="X18" s="630"/>
      <c r="Y18" s="631"/>
      <c r="Z18" s="656">
        <v>0.4</v>
      </c>
      <c r="AA18" s="656"/>
      <c r="AB18" s="656"/>
      <c r="AC18" s="656"/>
      <c r="AD18" s="657">
        <v>924100</v>
      </c>
      <c r="AE18" s="657"/>
      <c r="AF18" s="657"/>
      <c r="AG18" s="657"/>
      <c r="AH18" s="657"/>
      <c r="AI18" s="657"/>
      <c r="AJ18" s="657"/>
      <c r="AK18" s="657"/>
      <c r="AL18" s="632">
        <v>0.89999997615814209</v>
      </c>
      <c r="AM18" s="633"/>
      <c r="AN18" s="633"/>
      <c r="AO18" s="658"/>
      <c r="AP18" s="626" t="s">
        <v>270</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56" t="s">
        <v>128</v>
      </c>
      <c r="BP18" s="656"/>
      <c r="BQ18" s="656"/>
      <c r="BR18" s="656"/>
      <c r="BS18" s="657" t="s">
        <v>128</v>
      </c>
      <c r="BT18" s="657"/>
      <c r="BU18" s="657"/>
      <c r="BV18" s="657"/>
      <c r="BW18" s="657"/>
      <c r="BX18" s="657"/>
      <c r="BY18" s="657"/>
      <c r="BZ18" s="657"/>
      <c r="CA18" s="657"/>
      <c r="CB18" s="715"/>
      <c r="CD18" s="666" t="s">
        <v>271</v>
      </c>
      <c r="CE18" s="667"/>
      <c r="CF18" s="667"/>
      <c r="CG18" s="667"/>
      <c r="CH18" s="667"/>
      <c r="CI18" s="667"/>
      <c r="CJ18" s="667"/>
      <c r="CK18" s="667"/>
      <c r="CL18" s="667"/>
      <c r="CM18" s="667"/>
      <c r="CN18" s="667"/>
      <c r="CO18" s="667"/>
      <c r="CP18" s="667"/>
      <c r="CQ18" s="668"/>
      <c r="CR18" s="629">
        <v>541598</v>
      </c>
      <c r="CS18" s="630"/>
      <c r="CT18" s="630"/>
      <c r="CU18" s="630"/>
      <c r="CV18" s="630"/>
      <c r="CW18" s="630"/>
      <c r="CX18" s="630"/>
      <c r="CY18" s="631"/>
      <c r="CZ18" s="656">
        <v>0.2</v>
      </c>
      <c r="DA18" s="656"/>
      <c r="DB18" s="656"/>
      <c r="DC18" s="656"/>
      <c r="DD18" s="635">
        <v>541598</v>
      </c>
      <c r="DE18" s="630"/>
      <c r="DF18" s="630"/>
      <c r="DG18" s="630"/>
      <c r="DH18" s="630"/>
      <c r="DI18" s="630"/>
      <c r="DJ18" s="630"/>
      <c r="DK18" s="630"/>
      <c r="DL18" s="630"/>
      <c r="DM18" s="630"/>
      <c r="DN18" s="630"/>
      <c r="DO18" s="630"/>
      <c r="DP18" s="631"/>
      <c r="DQ18" s="635">
        <v>110890</v>
      </c>
      <c r="DR18" s="630"/>
      <c r="DS18" s="630"/>
      <c r="DT18" s="630"/>
      <c r="DU18" s="630"/>
      <c r="DV18" s="630"/>
      <c r="DW18" s="630"/>
      <c r="DX18" s="630"/>
      <c r="DY18" s="630"/>
      <c r="DZ18" s="630"/>
      <c r="EA18" s="630"/>
      <c r="EB18" s="630"/>
      <c r="EC18" s="674"/>
    </row>
    <row r="19" spans="2:133" ht="11.25" customHeight="1" x14ac:dyDescent="0.15">
      <c r="B19" s="626" t="s">
        <v>272</v>
      </c>
      <c r="C19" s="627"/>
      <c r="D19" s="627"/>
      <c r="E19" s="627"/>
      <c r="F19" s="627"/>
      <c r="G19" s="627"/>
      <c r="H19" s="627"/>
      <c r="I19" s="627"/>
      <c r="J19" s="627"/>
      <c r="K19" s="627"/>
      <c r="L19" s="627"/>
      <c r="M19" s="627"/>
      <c r="N19" s="627"/>
      <c r="O19" s="627"/>
      <c r="P19" s="627"/>
      <c r="Q19" s="628"/>
      <c r="R19" s="629">
        <v>249521</v>
      </c>
      <c r="S19" s="630"/>
      <c r="T19" s="630"/>
      <c r="U19" s="630"/>
      <c r="V19" s="630"/>
      <c r="W19" s="630"/>
      <c r="X19" s="630"/>
      <c r="Y19" s="631"/>
      <c r="Z19" s="656">
        <v>0.1</v>
      </c>
      <c r="AA19" s="656"/>
      <c r="AB19" s="656"/>
      <c r="AC19" s="656"/>
      <c r="AD19" s="657">
        <v>249521</v>
      </c>
      <c r="AE19" s="657"/>
      <c r="AF19" s="657"/>
      <c r="AG19" s="657"/>
      <c r="AH19" s="657"/>
      <c r="AI19" s="657"/>
      <c r="AJ19" s="657"/>
      <c r="AK19" s="657"/>
      <c r="AL19" s="632">
        <v>0.2</v>
      </c>
      <c r="AM19" s="633"/>
      <c r="AN19" s="633"/>
      <c r="AO19" s="658"/>
      <c r="AP19" s="626" t="s">
        <v>273</v>
      </c>
      <c r="AQ19" s="627"/>
      <c r="AR19" s="627"/>
      <c r="AS19" s="627"/>
      <c r="AT19" s="627"/>
      <c r="AU19" s="627"/>
      <c r="AV19" s="627"/>
      <c r="AW19" s="627"/>
      <c r="AX19" s="627"/>
      <c r="AY19" s="627"/>
      <c r="AZ19" s="627"/>
      <c r="BA19" s="627"/>
      <c r="BB19" s="627"/>
      <c r="BC19" s="627"/>
      <c r="BD19" s="627"/>
      <c r="BE19" s="627"/>
      <c r="BF19" s="628"/>
      <c r="BG19" s="629">
        <v>5388775</v>
      </c>
      <c r="BH19" s="630"/>
      <c r="BI19" s="630"/>
      <c r="BJ19" s="630"/>
      <c r="BK19" s="630"/>
      <c r="BL19" s="630"/>
      <c r="BM19" s="630"/>
      <c r="BN19" s="631"/>
      <c r="BO19" s="656">
        <v>10.1</v>
      </c>
      <c r="BP19" s="656"/>
      <c r="BQ19" s="656"/>
      <c r="BR19" s="656"/>
      <c r="BS19" s="657" t="s">
        <v>128</v>
      </c>
      <c r="BT19" s="657"/>
      <c r="BU19" s="657"/>
      <c r="BV19" s="657"/>
      <c r="BW19" s="657"/>
      <c r="BX19" s="657"/>
      <c r="BY19" s="657"/>
      <c r="BZ19" s="657"/>
      <c r="CA19" s="657"/>
      <c r="CB19" s="715"/>
      <c r="CD19" s="666" t="s">
        <v>274</v>
      </c>
      <c r="CE19" s="667"/>
      <c r="CF19" s="667"/>
      <c r="CG19" s="667"/>
      <c r="CH19" s="667"/>
      <c r="CI19" s="667"/>
      <c r="CJ19" s="667"/>
      <c r="CK19" s="667"/>
      <c r="CL19" s="667"/>
      <c r="CM19" s="667"/>
      <c r="CN19" s="667"/>
      <c r="CO19" s="667"/>
      <c r="CP19" s="667"/>
      <c r="CQ19" s="668"/>
      <c r="CR19" s="629" t="s">
        <v>128</v>
      </c>
      <c r="CS19" s="630"/>
      <c r="CT19" s="630"/>
      <c r="CU19" s="630"/>
      <c r="CV19" s="630"/>
      <c r="CW19" s="630"/>
      <c r="CX19" s="630"/>
      <c r="CY19" s="631"/>
      <c r="CZ19" s="656" t="s">
        <v>128</v>
      </c>
      <c r="DA19" s="656"/>
      <c r="DB19" s="656"/>
      <c r="DC19" s="656"/>
      <c r="DD19" s="635" t="s">
        <v>128</v>
      </c>
      <c r="DE19" s="630"/>
      <c r="DF19" s="630"/>
      <c r="DG19" s="630"/>
      <c r="DH19" s="630"/>
      <c r="DI19" s="630"/>
      <c r="DJ19" s="630"/>
      <c r="DK19" s="630"/>
      <c r="DL19" s="630"/>
      <c r="DM19" s="630"/>
      <c r="DN19" s="630"/>
      <c r="DO19" s="630"/>
      <c r="DP19" s="631"/>
      <c r="DQ19" s="635" t="s">
        <v>128</v>
      </c>
      <c r="DR19" s="630"/>
      <c r="DS19" s="630"/>
      <c r="DT19" s="630"/>
      <c r="DU19" s="630"/>
      <c r="DV19" s="630"/>
      <c r="DW19" s="630"/>
      <c r="DX19" s="630"/>
      <c r="DY19" s="630"/>
      <c r="DZ19" s="630"/>
      <c r="EA19" s="630"/>
      <c r="EB19" s="630"/>
      <c r="EC19" s="674"/>
    </row>
    <row r="20" spans="2:133" ht="11.25" customHeight="1" x14ac:dyDescent="0.15">
      <c r="B20" s="626" t="s">
        <v>275</v>
      </c>
      <c r="C20" s="627"/>
      <c r="D20" s="627"/>
      <c r="E20" s="627"/>
      <c r="F20" s="627"/>
      <c r="G20" s="627"/>
      <c r="H20" s="627"/>
      <c r="I20" s="627"/>
      <c r="J20" s="627"/>
      <c r="K20" s="627"/>
      <c r="L20" s="627"/>
      <c r="M20" s="627"/>
      <c r="N20" s="627"/>
      <c r="O20" s="627"/>
      <c r="P20" s="627"/>
      <c r="Q20" s="628"/>
      <c r="R20" s="629">
        <v>16908</v>
      </c>
      <c r="S20" s="630"/>
      <c r="T20" s="630"/>
      <c r="U20" s="630"/>
      <c r="V20" s="630"/>
      <c r="W20" s="630"/>
      <c r="X20" s="630"/>
      <c r="Y20" s="631"/>
      <c r="Z20" s="656">
        <v>0</v>
      </c>
      <c r="AA20" s="656"/>
      <c r="AB20" s="656"/>
      <c r="AC20" s="656"/>
      <c r="AD20" s="657">
        <v>16908</v>
      </c>
      <c r="AE20" s="657"/>
      <c r="AF20" s="657"/>
      <c r="AG20" s="657"/>
      <c r="AH20" s="657"/>
      <c r="AI20" s="657"/>
      <c r="AJ20" s="657"/>
      <c r="AK20" s="657"/>
      <c r="AL20" s="632">
        <v>0</v>
      </c>
      <c r="AM20" s="633"/>
      <c r="AN20" s="633"/>
      <c r="AO20" s="658"/>
      <c r="AP20" s="626" t="s">
        <v>276</v>
      </c>
      <c r="AQ20" s="627"/>
      <c r="AR20" s="627"/>
      <c r="AS20" s="627"/>
      <c r="AT20" s="627"/>
      <c r="AU20" s="627"/>
      <c r="AV20" s="627"/>
      <c r="AW20" s="627"/>
      <c r="AX20" s="627"/>
      <c r="AY20" s="627"/>
      <c r="AZ20" s="627"/>
      <c r="BA20" s="627"/>
      <c r="BB20" s="627"/>
      <c r="BC20" s="627"/>
      <c r="BD20" s="627"/>
      <c r="BE20" s="627"/>
      <c r="BF20" s="628"/>
      <c r="BG20" s="629">
        <v>5388775</v>
      </c>
      <c r="BH20" s="630"/>
      <c r="BI20" s="630"/>
      <c r="BJ20" s="630"/>
      <c r="BK20" s="630"/>
      <c r="BL20" s="630"/>
      <c r="BM20" s="630"/>
      <c r="BN20" s="631"/>
      <c r="BO20" s="656">
        <v>10.1</v>
      </c>
      <c r="BP20" s="656"/>
      <c r="BQ20" s="656"/>
      <c r="BR20" s="656"/>
      <c r="BS20" s="657" t="s">
        <v>128</v>
      </c>
      <c r="BT20" s="657"/>
      <c r="BU20" s="657"/>
      <c r="BV20" s="657"/>
      <c r="BW20" s="657"/>
      <c r="BX20" s="657"/>
      <c r="BY20" s="657"/>
      <c r="BZ20" s="657"/>
      <c r="CA20" s="657"/>
      <c r="CB20" s="715"/>
      <c r="CD20" s="666" t="s">
        <v>277</v>
      </c>
      <c r="CE20" s="667"/>
      <c r="CF20" s="667"/>
      <c r="CG20" s="667"/>
      <c r="CH20" s="667"/>
      <c r="CI20" s="667"/>
      <c r="CJ20" s="667"/>
      <c r="CK20" s="667"/>
      <c r="CL20" s="667"/>
      <c r="CM20" s="667"/>
      <c r="CN20" s="667"/>
      <c r="CO20" s="667"/>
      <c r="CP20" s="667"/>
      <c r="CQ20" s="668"/>
      <c r="CR20" s="629">
        <v>255100662</v>
      </c>
      <c r="CS20" s="630"/>
      <c r="CT20" s="630"/>
      <c r="CU20" s="630"/>
      <c r="CV20" s="630"/>
      <c r="CW20" s="630"/>
      <c r="CX20" s="630"/>
      <c r="CY20" s="631"/>
      <c r="CZ20" s="656">
        <v>100</v>
      </c>
      <c r="DA20" s="656"/>
      <c r="DB20" s="656"/>
      <c r="DC20" s="656"/>
      <c r="DD20" s="635">
        <v>38673642</v>
      </c>
      <c r="DE20" s="630"/>
      <c r="DF20" s="630"/>
      <c r="DG20" s="630"/>
      <c r="DH20" s="630"/>
      <c r="DI20" s="630"/>
      <c r="DJ20" s="630"/>
      <c r="DK20" s="630"/>
      <c r="DL20" s="630"/>
      <c r="DM20" s="630"/>
      <c r="DN20" s="630"/>
      <c r="DO20" s="630"/>
      <c r="DP20" s="631"/>
      <c r="DQ20" s="635">
        <v>121601070</v>
      </c>
      <c r="DR20" s="630"/>
      <c r="DS20" s="630"/>
      <c r="DT20" s="630"/>
      <c r="DU20" s="630"/>
      <c r="DV20" s="630"/>
      <c r="DW20" s="630"/>
      <c r="DX20" s="630"/>
      <c r="DY20" s="630"/>
      <c r="DZ20" s="630"/>
      <c r="EA20" s="630"/>
      <c r="EB20" s="630"/>
      <c r="EC20" s="674"/>
    </row>
    <row r="21" spans="2:133" ht="11.25" customHeight="1" x14ac:dyDescent="0.15">
      <c r="B21" s="626" t="s">
        <v>278</v>
      </c>
      <c r="C21" s="627"/>
      <c r="D21" s="627"/>
      <c r="E21" s="627"/>
      <c r="F21" s="627"/>
      <c r="G21" s="627"/>
      <c r="H21" s="627"/>
      <c r="I21" s="627"/>
      <c r="J21" s="627"/>
      <c r="K21" s="627"/>
      <c r="L21" s="627"/>
      <c r="M21" s="627"/>
      <c r="N21" s="627"/>
      <c r="O21" s="627"/>
      <c r="P21" s="627"/>
      <c r="Q21" s="628"/>
      <c r="R21" s="629">
        <v>12895</v>
      </c>
      <c r="S21" s="630"/>
      <c r="T21" s="630"/>
      <c r="U21" s="630"/>
      <c r="V21" s="630"/>
      <c r="W21" s="630"/>
      <c r="X21" s="630"/>
      <c r="Y21" s="631"/>
      <c r="Z21" s="656">
        <v>0</v>
      </c>
      <c r="AA21" s="656"/>
      <c r="AB21" s="656"/>
      <c r="AC21" s="656"/>
      <c r="AD21" s="657">
        <v>12895</v>
      </c>
      <c r="AE21" s="657"/>
      <c r="AF21" s="657"/>
      <c r="AG21" s="657"/>
      <c r="AH21" s="657"/>
      <c r="AI21" s="657"/>
      <c r="AJ21" s="657"/>
      <c r="AK21" s="657"/>
      <c r="AL21" s="632">
        <v>0</v>
      </c>
      <c r="AM21" s="633"/>
      <c r="AN21" s="633"/>
      <c r="AO21" s="658"/>
      <c r="AP21" s="722" t="s">
        <v>279</v>
      </c>
      <c r="AQ21" s="729"/>
      <c r="AR21" s="729"/>
      <c r="AS21" s="729"/>
      <c r="AT21" s="729"/>
      <c r="AU21" s="729"/>
      <c r="AV21" s="729"/>
      <c r="AW21" s="729"/>
      <c r="AX21" s="729"/>
      <c r="AY21" s="729"/>
      <c r="AZ21" s="729"/>
      <c r="BA21" s="729"/>
      <c r="BB21" s="729"/>
      <c r="BC21" s="729"/>
      <c r="BD21" s="729"/>
      <c r="BE21" s="729"/>
      <c r="BF21" s="724"/>
      <c r="BG21" s="629">
        <v>32174</v>
      </c>
      <c r="BH21" s="630"/>
      <c r="BI21" s="630"/>
      <c r="BJ21" s="630"/>
      <c r="BK21" s="630"/>
      <c r="BL21" s="630"/>
      <c r="BM21" s="630"/>
      <c r="BN21" s="631"/>
      <c r="BO21" s="656">
        <v>0.1</v>
      </c>
      <c r="BP21" s="656"/>
      <c r="BQ21" s="656"/>
      <c r="BR21" s="656"/>
      <c r="BS21" s="657" t="s">
        <v>128</v>
      </c>
      <c r="BT21" s="657"/>
      <c r="BU21" s="657"/>
      <c r="BV21" s="657"/>
      <c r="BW21" s="657"/>
      <c r="BX21" s="657"/>
      <c r="BY21" s="657"/>
      <c r="BZ21" s="657"/>
      <c r="CA21" s="657"/>
      <c r="CB21" s="715"/>
      <c r="CD21" s="740"/>
      <c r="CE21" s="660"/>
      <c r="CF21" s="660"/>
      <c r="CG21" s="660"/>
      <c r="CH21" s="660"/>
      <c r="CI21" s="660"/>
      <c r="CJ21" s="660"/>
      <c r="CK21" s="660"/>
      <c r="CL21" s="660"/>
      <c r="CM21" s="660"/>
      <c r="CN21" s="660"/>
      <c r="CO21" s="660"/>
      <c r="CP21" s="660"/>
      <c r="CQ21" s="661"/>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x14ac:dyDescent="0.15">
      <c r="B22" s="692" t="s">
        <v>280</v>
      </c>
      <c r="C22" s="693"/>
      <c r="D22" s="693"/>
      <c r="E22" s="693"/>
      <c r="F22" s="693"/>
      <c r="G22" s="693"/>
      <c r="H22" s="693"/>
      <c r="I22" s="693"/>
      <c r="J22" s="693"/>
      <c r="K22" s="693"/>
      <c r="L22" s="693"/>
      <c r="M22" s="693"/>
      <c r="N22" s="693"/>
      <c r="O22" s="693"/>
      <c r="P22" s="693"/>
      <c r="Q22" s="694"/>
      <c r="R22" s="629">
        <v>741678</v>
      </c>
      <c r="S22" s="630"/>
      <c r="T22" s="630"/>
      <c r="U22" s="630"/>
      <c r="V22" s="630"/>
      <c r="W22" s="630"/>
      <c r="X22" s="630"/>
      <c r="Y22" s="631"/>
      <c r="Z22" s="656">
        <v>0.3</v>
      </c>
      <c r="AA22" s="656"/>
      <c r="AB22" s="656"/>
      <c r="AC22" s="656"/>
      <c r="AD22" s="657">
        <v>644776</v>
      </c>
      <c r="AE22" s="657"/>
      <c r="AF22" s="657"/>
      <c r="AG22" s="657"/>
      <c r="AH22" s="657"/>
      <c r="AI22" s="657"/>
      <c r="AJ22" s="657"/>
      <c r="AK22" s="657"/>
      <c r="AL22" s="632">
        <v>0.60000002384185791</v>
      </c>
      <c r="AM22" s="633"/>
      <c r="AN22" s="633"/>
      <c r="AO22" s="658"/>
      <c r="AP22" s="722" t="s">
        <v>281</v>
      </c>
      <c r="AQ22" s="729"/>
      <c r="AR22" s="729"/>
      <c r="AS22" s="729"/>
      <c r="AT22" s="729"/>
      <c r="AU22" s="729"/>
      <c r="AV22" s="729"/>
      <c r="AW22" s="729"/>
      <c r="AX22" s="729"/>
      <c r="AY22" s="729"/>
      <c r="AZ22" s="729"/>
      <c r="BA22" s="729"/>
      <c r="BB22" s="729"/>
      <c r="BC22" s="729"/>
      <c r="BD22" s="729"/>
      <c r="BE22" s="729"/>
      <c r="BF22" s="724"/>
      <c r="BG22" s="629">
        <v>1563281</v>
      </c>
      <c r="BH22" s="630"/>
      <c r="BI22" s="630"/>
      <c r="BJ22" s="630"/>
      <c r="BK22" s="630"/>
      <c r="BL22" s="630"/>
      <c r="BM22" s="630"/>
      <c r="BN22" s="631"/>
      <c r="BO22" s="656">
        <v>2.9</v>
      </c>
      <c r="BP22" s="656"/>
      <c r="BQ22" s="656"/>
      <c r="BR22" s="656"/>
      <c r="BS22" s="657" t="s">
        <v>128</v>
      </c>
      <c r="BT22" s="657"/>
      <c r="BU22" s="657"/>
      <c r="BV22" s="657"/>
      <c r="BW22" s="657"/>
      <c r="BX22" s="657"/>
      <c r="BY22" s="657"/>
      <c r="BZ22" s="657"/>
      <c r="CA22" s="657"/>
      <c r="CB22" s="715"/>
      <c r="CD22" s="731" t="s">
        <v>282</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283</v>
      </c>
      <c r="C23" s="627"/>
      <c r="D23" s="627"/>
      <c r="E23" s="627"/>
      <c r="F23" s="627"/>
      <c r="G23" s="627"/>
      <c r="H23" s="627"/>
      <c r="I23" s="627"/>
      <c r="J23" s="627"/>
      <c r="K23" s="627"/>
      <c r="L23" s="627"/>
      <c r="M23" s="627"/>
      <c r="N23" s="627"/>
      <c r="O23" s="627"/>
      <c r="P23" s="627"/>
      <c r="Q23" s="628"/>
      <c r="R23" s="629">
        <v>38234334</v>
      </c>
      <c r="S23" s="630"/>
      <c r="T23" s="630"/>
      <c r="U23" s="630"/>
      <c r="V23" s="630"/>
      <c r="W23" s="630"/>
      <c r="X23" s="630"/>
      <c r="Y23" s="631"/>
      <c r="Z23" s="656">
        <v>14.6</v>
      </c>
      <c r="AA23" s="656"/>
      <c r="AB23" s="656"/>
      <c r="AC23" s="656"/>
      <c r="AD23" s="657">
        <v>36245048</v>
      </c>
      <c r="AE23" s="657"/>
      <c r="AF23" s="657"/>
      <c r="AG23" s="657"/>
      <c r="AH23" s="657"/>
      <c r="AI23" s="657"/>
      <c r="AJ23" s="657"/>
      <c r="AK23" s="657"/>
      <c r="AL23" s="632">
        <v>36.299999999999997</v>
      </c>
      <c r="AM23" s="633"/>
      <c r="AN23" s="633"/>
      <c r="AO23" s="658"/>
      <c r="AP23" s="722" t="s">
        <v>284</v>
      </c>
      <c r="AQ23" s="729"/>
      <c r="AR23" s="729"/>
      <c r="AS23" s="729"/>
      <c r="AT23" s="729"/>
      <c r="AU23" s="729"/>
      <c r="AV23" s="729"/>
      <c r="AW23" s="729"/>
      <c r="AX23" s="729"/>
      <c r="AY23" s="729"/>
      <c r="AZ23" s="729"/>
      <c r="BA23" s="729"/>
      <c r="BB23" s="729"/>
      <c r="BC23" s="729"/>
      <c r="BD23" s="729"/>
      <c r="BE23" s="729"/>
      <c r="BF23" s="724"/>
      <c r="BG23" s="629">
        <v>3793320</v>
      </c>
      <c r="BH23" s="630"/>
      <c r="BI23" s="630"/>
      <c r="BJ23" s="630"/>
      <c r="BK23" s="630"/>
      <c r="BL23" s="630"/>
      <c r="BM23" s="630"/>
      <c r="BN23" s="631"/>
      <c r="BO23" s="656">
        <v>7.1</v>
      </c>
      <c r="BP23" s="656"/>
      <c r="BQ23" s="656"/>
      <c r="BR23" s="656"/>
      <c r="BS23" s="657" t="s">
        <v>128</v>
      </c>
      <c r="BT23" s="657"/>
      <c r="BU23" s="657"/>
      <c r="BV23" s="657"/>
      <c r="BW23" s="657"/>
      <c r="BX23" s="657"/>
      <c r="BY23" s="657"/>
      <c r="BZ23" s="657"/>
      <c r="CA23" s="657"/>
      <c r="CB23" s="715"/>
      <c r="CD23" s="731" t="s">
        <v>224</v>
      </c>
      <c r="CE23" s="732"/>
      <c r="CF23" s="732"/>
      <c r="CG23" s="732"/>
      <c r="CH23" s="732"/>
      <c r="CI23" s="732"/>
      <c r="CJ23" s="732"/>
      <c r="CK23" s="732"/>
      <c r="CL23" s="732"/>
      <c r="CM23" s="732"/>
      <c r="CN23" s="732"/>
      <c r="CO23" s="732"/>
      <c r="CP23" s="732"/>
      <c r="CQ23" s="733"/>
      <c r="CR23" s="731" t="s">
        <v>285</v>
      </c>
      <c r="CS23" s="732"/>
      <c r="CT23" s="732"/>
      <c r="CU23" s="732"/>
      <c r="CV23" s="732"/>
      <c r="CW23" s="732"/>
      <c r="CX23" s="732"/>
      <c r="CY23" s="733"/>
      <c r="CZ23" s="731" t="s">
        <v>286</v>
      </c>
      <c r="DA23" s="732"/>
      <c r="DB23" s="732"/>
      <c r="DC23" s="733"/>
      <c r="DD23" s="731" t="s">
        <v>287</v>
      </c>
      <c r="DE23" s="732"/>
      <c r="DF23" s="732"/>
      <c r="DG23" s="732"/>
      <c r="DH23" s="732"/>
      <c r="DI23" s="732"/>
      <c r="DJ23" s="732"/>
      <c r="DK23" s="733"/>
      <c r="DL23" s="734" t="s">
        <v>288</v>
      </c>
      <c r="DM23" s="735"/>
      <c r="DN23" s="735"/>
      <c r="DO23" s="735"/>
      <c r="DP23" s="735"/>
      <c r="DQ23" s="735"/>
      <c r="DR23" s="735"/>
      <c r="DS23" s="735"/>
      <c r="DT23" s="735"/>
      <c r="DU23" s="735"/>
      <c r="DV23" s="736"/>
      <c r="DW23" s="731" t="s">
        <v>289</v>
      </c>
      <c r="DX23" s="732"/>
      <c r="DY23" s="732"/>
      <c r="DZ23" s="732"/>
      <c r="EA23" s="732"/>
      <c r="EB23" s="732"/>
      <c r="EC23" s="733"/>
    </row>
    <row r="24" spans="2:133" ht="11.25" customHeight="1" x14ac:dyDescent="0.15">
      <c r="B24" s="626" t="s">
        <v>290</v>
      </c>
      <c r="C24" s="627"/>
      <c r="D24" s="627"/>
      <c r="E24" s="627"/>
      <c r="F24" s="627"/>
      <c r="G24" s="627"/>
      <c r="H24" s="627"/>
      <c r="I24" s="627"/>
      <c r="J24" s="627"/>
      <c r="K24" s="627"/>
      <c r="L24" s="627"/>
      <c r="M24" s="627"/>
      <c r="N24" s="627"/>
      <c r="O24" s="627"/>
      <c r="P24" s="627"/>
      <c r="Q24" s="628"/>
      <c r="R24" s="629">
        <v>36245048</v>
      </c>
      <c r="S24" s="630"/>
      <c r="T24" s="630"/>
      <c r="U24" s="630"/>
      <c r="V24" s="630"/>
      <c r="W24" s="630"/>
      <c r="X24" s="630"/>
      <c r="Y24" s="631"/>
      <c r="Z24" s="656">
        <v>13.8</v>
      </c>
      <c r="AA24" s="656"/>
      <c r="AB24" s="656"/>
      <c r="AC24" s="656"/>
      <c r="AD24" s="657">
        <v>36245048</v>
      </c>
      <c r="AE24" s="657"/>
      <c r="AF24" s="657"/>
      <c r="AG24" s="657"/>
      <c r="AH24" s="657"/>
      <c r="AI24" s="657"/>
      <c r="AJ24" s="657"/>
      <c r="AK24" s="657"/>
      <c r="AL24" s="632">
        <v>36.299999999999997</v>
      </c>
      <c r="AM24" s="633"/>
      <c r="AN24" s="633"/>
      <c r="AO24" s="658"/>
      <c r="AP24" s="722" t="s">
        <v>291</v>
      </c>
      <c r="AQ24" s="729"/>
      <c r="AR24" s="729"/>
      <c r="AS24" s="729"/>
      <c r="AT24" s="729"/>
      <c r="AU24" s="729"/>
      <c r="AV24" s="729"/>
      <c r="AW24" s="729"/>
      <c r="AX24" s="729"/>
      <c r="AY24" s="729"/>
      <c r="AZ24" s="729"/>
      <c r="BA24" s="729"/>
      <c r="BB24" s="729"/>
      <c r="BC24" s="729"/>
      <c r="BD24" s="729"/>
      <c r="BE24" s="729"/>
      <c r="BF24" s="724"/>
      <c r="BG24" s="629" t="s">
        <v>128</v>
      </c>
      <c r="BH24" s="630"/>
      <c r="BI24" s="630"/>
      <c r="BJ24" s="630"/>
      <c r="BK24" s="630"/>
      <c r="BL24" s="630"/>
      <c r="BM24" s="630"/>
      <c r="BN24" s="631"/>
      <c r="BO24" s="656" t="s">
        <v>128</v>
      </c>
      <c r="BP24" s="656"/>
      <c r="BQ24" s="656"/>
      <c r="BR24" s="656"/>
      <c r="BS24" s="657" t="s">
        <v>128</v>
      </c>
      <c r="BT24" s="657"/>
      <c r="BU24" s="657"/>
      <c r="BV24" s="657"/>
      <c r="BW24" s="657"/>
      <c r="BX24" s="657"/>
      <c r="BY24" s="657"/>
      <c r="BZ24" s="657"/>
      <c r="CA24" s="657"/>
      <c r="CB24" s="715"/>
      <c r="CD24" s="685" t="s">
        <v>292</v>
      </c>
      <c r="CE24" s="686"/>
      <c r="CF24" s="686"/>
      <c r="CG24" s="686"/>
      <c r="CH24" s="686"/>
      <c r="CI24" s="686"/>
      <c r="CJ24" s="686"/>
      <c r="CK24" s="686"/>
      <c r="CL24" s="686"/>
      <c r="CM24" s="686"/>
      <c r="CN24" s="686"/>
      <c r="CO24" s="686"/>
      <c r="CP24" s="686"/>
      <c r="CQ24" s="687"/>
      <c r="CR24" s="682">
        <v>135867569</v>
      </c>
      <c r="CS24" s="683"/>
      <c r="CT24" s="683"/>
      <c r="CU24" s="683"/>
      <c r="CV24" s="683"/>
      <c r="CW24" s="683"/>
      <c r="CX24" s="683"/>
      <c r="CY24" s="726"/>
      <c r="CZ24" s="727">
        <v>53.3</v>
      </c>
      <c r="DA24" s="702"/>
      <c r="DB24" s="702"/>
      <c r="DC24" s="730"/>
      <c r="DD24" s="725">
        <v>64644301</v>
      </c>
      <c r="DE24" s="683"/>
      <c r="DF24" s="683"/>
      <c r="DG24" s="683"/>
      <c r="DH24" s="683"/>
      <c r="DI24" s="683"/>
      <c r="DJ24" s="683"/>
      <c r="DK24" s="726"/>
      <c r="DL24" s="725">
        <v>63802713</v>
      </c>
      <c r="DM24" s="683"/>
      <c r="DN24" s="683"/>
      <c r="DO24" s="683"/>
      <c r="DP24" s="683"/>
      <c r="DQ24" s="683"/>
      <c r="DR24" s="683"/>
      <c r="DS24" s="683"/>
      <c r="DT24" s="683"/>
      <c r="DU24" s="683"/>
      <c r="DV24" s="726"/>
      <c r="DW24" s="727">
        <v>59.4</v>
      </c>
      <c r="DX24" s="702"/>
      <c r="DY24" s="702"/>
      <c r="DZ24" s="702"/>
      <c r="EA24" s="702"/>
      <c r="EB24" s="702"/>
      <c r="EC24" s="728"/>
    </row>
    <row r="25" spans="2:133" ht="11.25" customHeight="1" x14ac:dyDescent="0.15">
      <c r="B25" s="626" t="s">
        <v>293</v>
      </c>
      <c r="C25" s="627"/>
      <c r="D25" s="627"/>
      <c r="E25" s="627"/>
      <c r="F25" s="627"/>
      <c r="G25" s="627"/>
      <c r="H25" s="627"/>
      <c r="I25" s="627"/>
      <c r="J25" s="627"/>
      <c r="K25" s="627"/>
      <c r="L25" s="627"/>
      <c r="M25" s="627"/>
      <c r="N25" s="627"/>
      <c r="O25" s="627"/>
      <c r="P25" s="627"/>
      <c r="Q25" s="628"/>
      <c r="R25" s="629">
        <v>1989286</v>
      </c>
      <c r="S25" s="630"/>
      <c r="T25" s="630"/>
      <c r="U25" s="630"/>
      <c r="V25" s="630"/>
      <c r="W25" s="630"/>
      <c r="X25" s="630"/>
      <c r="Y25" s="631"/>
      <c r="Z25" s="656">
        <v>0.8</v>
      </c>
      <c r="AA25" s="656"/>
      <c r="AB25" s="656"/>
      <c r="AC25" s="656"/>
      <c r="AD25" s="657" t="s">
        <v>128</v>
      </c>
      <c r="AE25" s="657"/>
      <c r="AF25" s="657"/>
      <c r="AG25" s="657"/>
      <c r="AH25" s="657"/>
      <c r="AI25" s="657"/>
      <c r="AJ25" s="657"/>
      <c r="AK25" s="657"/>
      <c r="AL25" s="632" t="s">
        <v>128</v>
      </c>
      <c r="AM25" s="633"/>
      <c r="AN25" s="633"/>
      <c r="AO25" s="658"/>
      <c r="AP25" s="722" t="s">
        <v>294</v>
      </c>
      <c r="AQ25" s="729"/>
      <c r="AR25" s="729"/>
      <c r="AS25" s="729"/>
      <c r="AT25" s="729"/>
      <c r="AU25" s="729"/>
      <c r="AV25" s="729"/>
      <c r="AW25" s="729"/>
      <c r="AX25" s="729"/>
      <c r="AY25" s="729"/>
      <c r="AZ25" s="729"/>
      <c r="BA25" s="729"/>
      <c r="BB25" s="729"/>
      <c r="BC25" s="729"/>
      <c r="BD25" s="729"/>
      <c r="BE25" s="729"/>
      <c r="BF25" s="724"/>
      <c r="BG25" s="629" t="s">
        <v>128</v>
      </c>
      <c r="BH25" s="630"/>
      <c r="BI25" s="630"/>
      <c r="BJ25" s="630"/>
      <c r="BK25" s="630"/>
      <c r="BL25" s="630"/>
      <c r="BM25" s="630"/>
      <c r="BN25" s="631"/>
      <c r="BO25" s="656" t="s">
        <v>128</v>
      </c>
      <c r="BP25" s="656"/>
      <c r="BQ25" s="656"/>
      <c r="BR25" s="656"/>
      <c r="BS25" s="657" t="s">
        <v>128</v>
      </c>
      <c r="BT25" s="657"/>
      <c r="BU25" s="657"/>
      <c r="BV25" s="657"/>
      <c r="BW25" s="657"/>
      <c r="BX25" s="657"/>
      <c r="BY25" s="657"/>
      <c r="BZ25" s="657"/>
      <c r="CA25" s="657"/>
      <c r="CB25" s="715"/>
      <c r="CD25" s="666" t="s">
        <v>295</v>
      </c>
      <c r="CE25" s="667"/>
      <c r="CF25" s="667"/>
      <c r="CG25" s="667"/>
      <c r="CH25" s="667"/>
      <c r="CI25" s="667"/>
      <c r="CJ25" s="667"/>
      <c r="CK25" s="667"/>
      <c r="CL25" s="667"/>
      <c r="CM25" s="667"/>
      <c r="CN25" s="667"/>
      <c r="CO25" s="667"/>
      <c r="CP25" s="667"/>
      <c r="CQ25" s="668"/>
      <c r="CR25" s="629">
        <v>26015948</v>
      </c>
      <c r="CS25" s="640"/>
      <c r="CT25" s="640"/>
      <c r="CU25" s="640"/>
      <c r="CV25" s="640"/>
      <c r="CW25" s="640"/>
      <c r="CX25" s="640"/>
      <c r="CY25" s="641"/>
      <c r="CZ25" s="632">
        <v>10.199999999999999</v>
      </c>
      <c r="DA25" s="642"/>
      <c r="DB25" s="642"/>
      <c r="DC25" s="643"/>
      <c r="DD25" s="635">
        <v>23440147</v>
      </c>
      <c r="DE25" s="640"/>
      <c r="DF25" s="640"/>
      <c r="DG25" s="640"/>
      <c r="DH25" s="640"/>
      <c r="DI25" s="640"/>
      <c r="DJ25" s="640"/>
      <c r="DK25" s="641"/>
      <c r="DL25" s="635">
        <v>22796032</v>
      </c>
      <c r="DM25" s="640"/>
      <c r="DN25" s="640"/>
      <c r="DO25" s="640"/>
      <c r="DP25" s="640"/>
      <c r="DQ25" s="640"/>
      <c r="DR25" s="640"/>
      <c r="DS25" s="640"/>
      <c r="DT25" s="640"/>
      <c r="DU25" s="640"/>
      <c r="DV25" s="641"/>
      <c r="DW25" s="632">
        <v>21.2</v>
      </c>
      <c r="DX25" s="642"/>
      <c r="DY25" s="642"/>
      <c r="DZ25" s="642"/>
      <c r="EA25" s="642"/>
      <c r="EB25" s="642"/>
      <c r="EC25" s="669"/>
    </row>
    <row r="26" spans="2:133" ht="11.25" customHeight="1" x14ac:dyDescent="0.15">
      <c r="B26" s="626" t="s">
        <v>296</v>
      </c>
      <c r="C26" s="627"/>
      <c r="D26" s="627"/>
      <c r="E26" s="627"/>
      <c r="F26" s="627"/>
      <c r="G26" s="627"/>
      <c r="H26" s="627"/>
      <c r="I26" s="627"/>
      <c r="J26" s="627"/>
      <c r="K26" s="627"/>
      <c r="L26" s="627"/>
      <c r="M26" s="627"/>
      <c r="N26" s="627"/>
      <c r="O26" s="627"/>
      <c r="P26" s="627"/>
      <c r="Q26" s="628"/>
      <c r="R26" s="629" t="s">
        <v>128</v>
      </c>
      <c r="S26" s="630"/>
      <c r="T26" s="630"/>
      <c r="U26" s="630"/>
      <c r="V26" s="630"/>
      <c r="W26" s="630"/>
      <c r="X26" s="630"/>
      <c r="Y26" s="631"/>
      <c r="Z26" s="656" t="s">
        <v>128</v>
      </c>
      <c r="AA26" s="656"/>
      <c r="AB26" s="656"/>
      <c r="AC26" s="656"/>
      <c r="AD26" s="657" t="s">
        <v>128</v>
      </c>
      <c r="AE26" s="657"/>
      <c r="AF26" s="657"/>
      <c r="AG26" s="657"/>
      <c r="AH26" s="657"/>
      <c r="AI26" s="657"/>
      <c r="AJ26" s="657"/>
      <c r="AK26" s="657"/>
      <c r="AL26" s="632" t="s">
        <v>128</v>
      </c>
      <c r="AM26" s="633"/>
      <c r="AN26" s="633"/>
      <c r="AO26" s="658"/>
      <c r="AP26" s="722" t="s">
        <v>297</v>
      </c>
      <c r="AQ26" s="723"/>
      <c r="AR26" s="723"/>
      <c r="AS26" s="723"/>
      <c r="AT26" s="723"/>
      <c r="AU26" s="723"/>
      <c r="AV26" s="723"/>
      <c r="AW26" s="723"/>
      <c r="AX26" s="723"/>
      <c r="AY26" s="723"/>
      <c r="AZ26" s="723"/>
      <c r="BA26" s="723"/>
      <c r="BB26" s="723"/>
      <c r="BC26" s="723"/>
      <c r="BD26" s="723"/>
      <c r="BE26" s="723"/>
      <c r="BF26" s="724"/>
      <c r="BG26" s="629" t="s">
        <v>128</v>
      </c>
      <c r="BH26" s="630"/>
      <c r="BI26" s="630"/>
      <c r="BJ26" s="630"/>
      <c r="BK26" s="630"/>
      <c r="BL26" s="630"/>
      <c r="BM26" s="630"/>
      <c r="BN26" s="631"/>
      <c r="BO26" s="656" t="s">
        <v>128</v>
      </c>
      <c r="BP26" s="656"/>
      <c r="BQ26" s="656"/>
      <c r="BR26" s="656"/>
      <c r="BS26" s="657" t="s">
        <v>128</v>
      </c>
      <c r="BT26" s="657"/>
      <c r="BU26" s="657"/>
      <c r="BV26" s="657"/>
      <c r="BW26" s="657"/>
      <c r="BX26" s="657"/>
      <c r="BY26" s="657"/>
      <c r="BZ26" s="657"/>
      <c r="CA26" s="657"/>
      <c r="CB26" s="715"/>
      <c r="CD26" s="666" t="s">
        <v>298</v>
      </c>
      <c r="CE26" s="667"/>
      <c r="CF26" s="667"/>
      <c r="CG26" s="667"/>
      <c r="CH26" s="667"/>
      <c r="CI26" s="667"/>
      <c r="CJ26" s="667"/>
      <c r="CK26" s="667"/>
      <c r="CL26" s="667"/>
      <c r="CM26" s="667"/>
      <c r="CN26" s="667"/>
      <c r="CO26" s="667"/>
      <c r="CP26" s="667"/>
      <c r="CQ26" s="668"/>
      <c r="CR26" s="629">
        <v>16828232</v>
      </c>
      <c r="CS26" s="630"/>
      <c r="CT26" s="630"/>
      <c r="CU26" s="630"/>
      <c r="CV26" s="630"/>
      <c r="CW26" s="630"/>
      <c r="CX26" s="630"/>
      <c r="CY26" s="631"/>
      <c r="CZ26" s="632">
        <v>6.6</v>
      </c>
      <c r="DA26" s="642"/>
      <c r="DB26" s="642"/>
      <c r="DC26" s="643"/>
      <c r="DD26" s="635">
        <v>15028383</v>
      </c>
      <c r="DE26" s="630"/>
      <c r="DF26" s="630"/>
      <c r="DG26" s="630"/>
      <c r="DH26" s="630"/>
      <c r="DI26" s="630"/>
      <c r="DJ26" s="630"/>
      <c r="DK26" s="631"/>
      <c r="DL26" s="635" t="s">
        <v>128</v>
      </c>
      <c r="DM26" s="630"/>
      <c r="DN26" s="630"/>
      <c r="DO26" s="630"/>
      <c r="DP26" s="630"/>
      <c r="DQ26" s="630"/>
      <c r="DR26" s="630"/>
      <c r="DS26" s="630"/>
      <c r="DT26" s="630"/>
      <c r="DU26" s="630"/>
      <c r="DV26" s="631"/>
      <c r="DW26" s="632" t="s">
        <v>128</v>
      </c>
      <c r="DX26" s="642"/>
      <c r="DY26" s="642"/>
      <c r="DZ26" s="642"/>
      <c r="EA26" s="642"/>
      <c r="EB26" s="642"/>
      <c r="EC26" s="669"/>
    </row>
    <row r="27" spans="2:133" ht="11.25" customHeight="1" x14ac:dyDescent="0.15">
      <c r="B27" s="626" t="s">
        <v>299</v>
      </c>
      <c r="C27" s="627"/>
      <c r="D27" s="627"/>
      <c r="E27" s="627"/>
      <c r="F27" s="627"/>
      <c r="G27" s="627"/>
      <c r="H27" s="627"/>
      <c r="I27" s="627"/>
      <c r="J27" s="627"/>
      <c r="K27" s="627"/>
      <c r="L27" s="627"/>
      <c r="M27" s="627"/>
      <c r="N27" s="627"/>
      <c r="O27" s="627"/>
      <c r="P27" s="627"/>
      <c r="Q27" s="628"/>
      <c r="R27" s="629">
        <v>105265046</v>
      </c>
      <c r="S27" s="630"/>
      <c r="T27" s="630"/>
      <c r="U27" s="630"/>
      <c r="V27" s="630"/>
      <c r="W27" s="630"/>
      <c r="X27" s="630"/>
      <c r="Y27" s="631"/>
      <c r="Z27" s="656">
        <v>40.1</v>
      </c>
      <c r="AA27" s="656"/>
      <c r="AB27" s="656"/>
      <c r="AC27" s="656"/>
      <c r="AD27" s="657">
        <v>99385538</v>
      </c>
      <c r="AE27" s="657"/>
      <c r="AF27" s="657"/>
      <c r="AG27" s="657"/>
      <c r="AH27" s="657"/>
      <c r="AI27" s="657"/>
      <c r="AJ27" s="657"/>
      <c r="AK27" s="657"/>
      <c r="AL27" s="632">
        <v>99.5</v>
      </c>
      <c r="AM27" s="633"/>
      <c r="AN27" s="633"/>
      <c r="AO27" s="658"/>
      <c r="AP27" s="626" t="s">
        <v>300</v>
      </c>
      <c r="AQ27" s="627"/>
      <c r="AR27" s="627"/>
      <c r="AS27" s="627"/>
      <c r="AT27" s="627"/>
      <c r="AU27" s="627"/>
      <c r="AV27" s="627"/>
      <c r="AW27" s="627"/>
      <c r="AX27" s="627"/>
      <c r="AY27" s="627"/>
      <c r="AZ27" s="627"/>
      <c r="BA27" s="627"/>
      <c r="BB27" s="627"/>
      <c r="BC27" s="627"/>
      <c r="BD27" s="627"/>
      <c r="BE27" s="627"/>
      <c r="BF27" s="628"/>
      <c r="BG27" s="629">
        <v>53148001</v>
      </c>
      <c r="BH27" s="630"/>
      <c r="BI27" s="630"/>
      <c r="BJ27" s="630"/>
      <c r="BK27" s="630"/>
      <c r="BL27" s="630"/>
      <c r="BM27" s="630"/>
      <c r="BN27" s="631"/>
      <c r="BO27" s="656">
        <v>100</v>
      </c>
      <c r="BP27" s="656"/>
      <c r="BQ27" s="656"/>
      <c r="BR27" s="656"/>
      <c r="BS27" s="657">
        <v>863438</v>
      </c>
      <c r="BT27" s="657"/>
      <c r="BU27" s="657"/>
      <c r="BV27" s="657"/>
      <c r="BW27" s="657"/>
      <c r="BX27" s="657"/>
      <c r="BY27" s="657"/>
      <c r="BZ27" s="657"/>
      <c r="CA27" s="657"/>
      <c r="CB27" s="715"/>
      <c r="CD27" s="666" t="s">
        <v>301</v>
      </c>
      <c r="CE27" s="667"/>
      <c r="CF27" s="667"/>
      <c r="CG27" s="667"/>
      <c r="CH27" s="667"/>
      <c r="CI27" s="667"/>
      <c r="CJ27" s="667"/>
      <c r="CK27" s="667"/>
      <c r="CL27" s="667"/>
      <c r="CM27" s="667"/>
      <c r="CN27" s="667"/>
      <c r="CO27" s="667"/>
      <c r="CP27" s="667"/>
      <c r="CQ27" s="668"/>
      <c r="CR27" s="629">
        <v>86149861</v>
      </c>
      <c r="CS27" s="640"/>
      <c r="CT27" s="640"/>
      <c r="CU27" s="640"/>
      <c r="CV27" s="640"/>
      <c r="CW27" s="640"/>
      <c r="CX27" s="640"/>
      <c r="CY27" s="641"/>
      <c r="CZ27" s="632">
        <v>33.799999999999997</v>
      </c>
      <c r="DA27" s="642"/>
      <c r="DB27" s="642"/>
      <c r="DC27" s="643"/>
      <c r="DD27" s="635">
        <v>18611826</v>
      </c>
      <c r="DE27" s="640"/>
      <c r="DF27" s="640"/>
      <c r="DG27" s="640"/>
      <c r="DH27" s="640"/>
      <c r="DI27" s="640"/>
      <c r="DJ27" s="640"/>
      <c r="DK27" s="641"/>
      <c r="DL27" s="635">
        <v>18432596</v>
      </c>
      <c r="DM27" s="640"/>
      <c r="DN27" s="640"/>
      <c r="DO27" s="640"/>
      <c r="DP27" s="640"/>
      <c r="DQ27" s="640"/>
      <c r="DR27" s="640"/>
      <c r="DS27" s="640"/>
      <c r="DT27" s="640"/>
      <c r="DU27" s="640"/>
      <c r="DV27" s="641"/>
      <c r="DW27" s="632">
        <v>17.2</v>
      </c>
      <c r="DX27" s="642"/>
      <c r="DY27" s="642"/>
      <c r="DZ27" s="642"/>
      <c r="EA27" s="642"/>
      <c r="EB27" s="642"/>
      <c r="EC27" s="669"/>
    </row>
    <row r="28" spans="2:133" ht="11.25" customHeight="1" x14ac:dyDescent="0.15">
      <c r="B28" s="626" t="s">
        <v>302</v>
      </c>
      <c r="C28" s="627"/>
      <c r="D28" s="627"/>
      <c r="E28" s="627"/>
      <c r="F28" s="627"/>
      <c r="G28" s="627"/>
      <c r="H28" s="627"/>
      <c r="I28" s="627"/>
      <c r="J28" s="627"/>
      <c r="K28" s="627"/>
      <c r="L28" s="627"/>
      <c r="M28" s="627"/>
      <c r="N28" s="627"/>
      <c r="O28" s="627"/>
      <c r="P28" s="627"/>
      <c r="Q28" s="628"/>
      <c r="R28" s="629">
        <v>55975</v>
      </c>
      <c r="S28" s="630"/>
      <c r="T28" s="630"/>
      <c r="U28" s="630"/>
      <c r="V28" s="630"/>
      <c r="W28" s="630"/>
      <c r="X28" s="630"/>
      <c r="Y28" s="631"/>
      <c r="Z28" s="656">
        <v>0</v>
      </c>
      <c r="AA28" s="656"/>
      <c r="AB28" s="656"/>
      <c r="AC28" s="656"/>
      <c r="AD28" s="657">
        <v>55975</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4"/>
      <c r="CD28" s="666" t="s">
        <v>303</v>
      </c>
      <c r="CE28" s="667"/>
      <c r="CF28" s="667"/>
      <c r="CG28" s="667"/>
      <c r="CH28" s="667"/>
      <c r="CI28" s="667"/>
      <c r="CJ28" s="667"/>
      <c r="CK28" s="667"/>
      <c r="CL28" s="667"/>
      <c r="CM28" s="667"/>
      <c r="CN28" s="667"/>
      <c r="CO28" s="667"/>
      <c r="CP28" s="667"/>
      <c r="CQ28" s="668"/>
      <c r="CR28" s="629">
        <v>23701760</v>
      </c>
      <c r="CS28" s="630"/>
      <c r="CT28" s="630"/>
      <c r="CU28" s="630"/>
      <c r="CV28" s="630"/>
      <c r="CW28" s="630"/>
      <c r="CX28" s="630"/>
      <c r="CY28" s="631"/>
      <c r="CZ28" s="632">
        <v>9.3000000000000007</v>
      </c>
      <c r="DA28" s="642"/>
      <c r="DB28" s="642"/>
      <c r="DC28" s="643"/>
      <c r="DD28" s="635">
        <v>22592328</v>
      </c>
      <c r="DE28" s="630"/>
      <c r="DF28" s="630"/>
      <c r="DG28" s="630"/>
      <c r="DH28" s="630"/>
      <c r="DI28" s="630"/>
      <c r="DJ28" s="630"/>
      <c r="DK28" s="631"/>
      <c r="DL28" s="635">
        <v>22574085</v>
      </c>
      <c r="DM28" s="630"/>
      <c r="DN28" s="630"/>
      <c r="DO28" s="630"/>
      <c r="DP28" s="630"/>
      <c r="DQ28" s="630"/>
      <c r="DR28" s="630"/>
      <c r="DS28" s="630"/>
      <c r="DT28" s="630"/>
      <c r="DU28" s="630"/>
      <c r="DV28" s="631"/>
      <c r="DW28" s="632">
        <v>21</v>
      </c>
      <c r="DX28" s="642"/>
      <c r="DY28" s="642"/>
      <c r="DZ28" s="642"/>
      <c r="EA28" s="642"/>
      <c r="EB28" s="642"/>
      <c r="EC28" s="669"/>
    </row>
    <row r="29" spans="2:133" ht="11.25" customHeight="1" x14ac:dyDescent="0.15">
      <c r="B29" s="626" t="s">
        <v>304</v>
      </c>
      <c r="C29" s="627"/>
      <c r="D29" s="627"/>
      <c r="E29" s="627"/>
      <c r="F29" s="627"/>
      <c r="G29" s="627"/>
      <c r="H29" s="627"/>
      <c r="I29" s="627"/>
      <c r="J29" s="627"/>
      <c r="K29" s="627"/>
      <c r="L29" s="627"/>
      <c r="M29" s="627"/>
      <c r="N29" s="627"/>
      <c r="O29" s="627"/>
      <c r="P29" s="627"/>
      <c r="Q29" s="628"/>
      <c r="R29" s="629">
        <v>1438400</v>
      </c>
      <c r="S29" s="630"/>
      <c r="T29" s="630"/>
      <c r="U29" s="630"/>
      <c r="V29" s="630"/>
      <c r="W29" s="630"/>
      <c r="X29" s="630"/>
      <c r="Y29" s="631"/>
      <c r="Z29" s="656">
        <v>0.5</v>
      </c>
      <c r="AA29" s="656"/>
      <c r="AB29" s="656"/>
      <c r="AC29" s="656"/>
      <c r="AD29" s="657" t="s">
        <v>128</v>
      </c>
      <c r="AE29" s="657"/>
      <c r="AF29" s="657"/>
      <c r="AG29" s="657"/>
      <c r="AH29" s="657"/>
      <c r="AI29" s="657"/>
      <c r="AJ29" s="657"/>
      <c r="AK29" s="657"/>
      <c r="AL29" s="632" t="s">
        <v>128</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305</v>
      </c>
      <c r="CE29" s="717"/>
      <c r="CF29" s="666" t="s">
        <v>69</v>
      </c>
      <c r="CG29" s="667"/>
      <c r="CH29" s="667"/>
      <c r="CI29" s="667"/>
      <c r="CJ29" s="667"/>
      <c r="CK29" s="667"/>
      <c r="CL29" s="667"/>
      <c r="CM29" s="667"/>
      <c r="CN29" s="667"/>
      <c r="CO29" s="667"/>
      <c r="CP29" s="667"/>
      <c r="CQ29" s="668"/>
      <c r="CR29" s="629">
        <v>23701476</v>
      </c>
      <c r="CS29" s="640"/>
      <c r="CT29" s="640"/>
      <c r="CU29" s="640"/>
      <c r="CV29" s="640"/>
      <c r="CW29" s="640"/>
      <c r="CX29" s="640"/>
      <c r="CY29" s="641"/>
      <c r="CZ29" s="632">
        <v>9.3000000000000007</v>
      </c>
      <c r="DA29" s="642"/>
      <c r="DB29" s="642"/>
      <c r="DC29" s="643"/>
      <c r="DD29" s="635">
        <v>22592044</v>
      </c>
      <c r="DE29" s="640"/>
      <c r="DF29" s="640"/>
      <c r="DG29" s="640"/>
      <c r="DH29" s="640"/>
      <c r="DI29" s="640"/>
      <c r="DJ29" s="640"/>
      <c r="DK29" s="641"/>
      <c r="DL29" s="635">
        <v>22573801</v>
      </c>
      <c r="DM29" s="640"/>
      <c r="DN29" s="640"/>
      <c r="DO29" s="640"/>
      <c r="DP29" s="640"/>
      <c r="DQ29" s="640"/>
      <c r="DR29" s="640"/>
      <c r="DS29" s="640"/>
      <c r="DT29" s="640"/>
      <c r="DU29" s="640"/>
      <c r="DV29" s="641"/>
      <c r="DW29" s="632">
        <v>21</v>
      </c>
      <c r="DX29" s="642"/>
      <c r="DY29" s="642"/>
      <c r="DZ29" s="642"/>
      <c r="EA29" s="642"/>
      <c r="EB29" s="642"/>
      <c r="EC29" s="669"/>
    </row>
    <row r="30" spans="2:133" ht="11.25" customHeight="1" x14ac:dyDescent="0.15">
      <c r="B30" s="626" t="s">
        <v>306</v>
      </c>
      <c r="C30" s="627"/>
      <c r="D30" s="627"/>
      <c r="E30" s="627"/>
      <c r="F30" s="627"/>
      <c r="G30" s="627"/>
      <c r="H30" s="627"/>
      <c r="I30" s="627"/>
      <c r="J30" s="627"/>
      <c r="K30" s="627"/>
      <c r="L30" s="627"/>
      <c r="M30" s="627"/>
      <c r="N30" s="627"/>
      <c r="O30" s="627"/>
      <c r="P30" s="627"/>
      <c r="Q30" s="628"/>
      <c r="R30" s="629">
        <v>3155208</v>
      </c>
      <c r="S30" s="630"/>
      <c r="T30" s="630"/>
      <c r="U30" s="630"/>
      <c r="V30" s="630"/>
      <c r="W30" s="630"/>
      <c r="X30" s="630"/>
      <c r="Y30" s="631"/>
      <c r="Z30" s="656">
        <v>1.2</v>
      </c>
      <c r="AA30" s="656"/>
      <c r="AB30" s="656"/>
      <c r="AC30" s="656"/>
      <c r="AD30" s="657">
        <v>240924</v>
      </c>
      <c r="AE30" s="657"/>
      <c r="AF30" s="657"/>
      <c r="AG30" s="657"/>
      <c r="AH30" s="657"/>
      <c r="AI30" s="657"/>
      <c r="AJ30" s="657"/>
      <c r="AK30" s="657"/>
      <c r="AL30" s="632">
        <v>0.2</v>
      </c>
      <c r="AM30" s="633"/>
      <c r="AN30" s="633"/>
      <c r="AO30" s="658"/>
      <c r="AP30" s="688" t="s">
        <v>224</v>
      </c>
      <c r="AQ30" s="689"/>
      <c r="AR30" s="689"/>
      <c r="AS30" s="689"/>
      <c r="AT30" s="689"/>
      <c r="AU30" s="689"/>
      <c r="AV30" s="689"/>
      <c r="AW30" s="689"/>
      <c r="AX30" s="689"/>
      <c r="AY30" s="689"/>
      <c r="AZ30" s="689"/>
      <c r="BA30" s="689"/>
      <c r="BB30" s="689"/>
      <c r="BC30" s="689"/>
      <c r="BD30" s="689"/>
      <c r="BE30" s="689"/>
      <c r="BF30" s="690"/>
      <c r="BG30" s="688" t="s">
        <v>307</v>
      </c>
      <c r="BH30" s="713"/>
      <c r="BI30" s="713"/>
      <c r="BJ30" s="713"/>
      <c r="BK30" s="713"/>
      <c r="BL30" s="713"/>
      <c r="BM30" s="713"/>
      <c r="BN30" s="713"/>
      <c r="BO30" s="713"/>
      <c r="BP30" s="713"/>
      <c r="BQ30" s="714"/>
      <c r="BR30" s="688" t="s">
        <v>308</v>
      </c>
      <c r="BS30" s="713"/>
      <c r="BT30" s="713"/>
      <c r="BU30" s="713"/>
      <c r="BV30" s="713"/>
      <c r="BW30" s="713"/>
      <c r="BX30" s="713"/>
      <c r="BY30" s="713"/>
      <c r="BZ30" s="713"/>
      <c r="CA30" s="713"/>
      <c r="CB30" s="714"/>
      <c r="CD30" s="718"/>
      <c r="CE30" s="719"/>
      <c r="CF30" s="666" t="s">
        <v>309</v>
      </c>
      <c r="CG30" s="667"/>
      <c r="CH30" s="667"/>
      <c r="CI30" s="667"/>
      <c r="CJ30" s="667"/>
      <c r="CK30" s="667"/>
      <c r="CL30" s="667"/>
      <c r="CM30" s="667"/>
      <c r="CN30" s="667"/>
      <c r="CO30" s="667"/>
      <c r="CP30" s="667"/>
      <c r="CQ30" s="668"/>
      <c r="CR30" s="629">
        <v>22592538</v>
      </c>
      <c r="CS30" s="630"/>
      <c r="CT30" s="630"/>
      <c r="CU30" s="630"/>
      <c r="CV30" s="630"/>
      <c r="CW30" s="630"/>
      <c r="CX30" s="630"/>
      <c r="CY30" s="631"/>
      <c r="CZ30" s="632">
        <v>8.9</v>
      </c>
      <c r="DA30" s="642"/>
      <c r="DB30" s="642"/>
      <c r="DC30" s="643"/>
      <c r="DD30" s="635">
        <v>21585278</v>
      </c>
      <c r="DE30" s="630"/>
      <c r="DF30" s="630"/>
      <c r="DG30" s="630"/>
      <c r="DH30" s="630"/>
      <c r="DI30" s="630"/>
      <c r="DJ30" s="630"/>
      <c r="DK30" s="631"/>
      <c r="DL30" s="635">
        <v>21567035</v>
      </c>
      <c r="DM30" s="630"/>
      <c r="DN30" s="630"/>
      <c r="DO30" s="630"/>
      <c r="DP30" s="630"/>
      <c r="DQ30" s="630"/>
      <c r="DR30" s="630"/>
      <c r="DS30" s="630"/>
      <c r="DT30" s="630"/>
      <c r="DU30" s="630"/>
      <c r="DV30" s="631"/>
      <c r="DW30" s="632">
        <v>20.100000000000001</v>
      </c>
      <c r="DX30" s="642"/>
      <c r="DY30" s="642"/>
      <c r="DZ30" s="642"/>
      <c r="EA30" s="642"/>
      <c r="EB30" s="642"/>
      <c r="EC30" s="669"/>
    </row>
    <row r="31" spans="2:133" ht="11.25" customHeight="1" x14ac:dyDescent="0.15">
      <c r="B31" s="626" t="s">
        <v>310</v>
      </c>
      <c r="C31" s="627"/>
      <c r="D31" s="627"/>
      <c r="E31" s="627"/>
      <c r="F31" s="627"/>
      <c r="G31" s="627"/>
      <c r="H31" s="627"/>
      <c r="I31" s="627"/>
      <c r="J31" s="627"/>
      <c r="K31" s="627"/>
      <c r="L31" s="627"/>
      <c r="M31" s="627"/>
      <c r="N31" s="627"/>
      <c r="O31" s="627"/>
      <c r="P31" s="627"/>
      <c r="Q31" s="628"/>
      <c r="R31" s="629">
        <v>708305</v>
      </c>
      <c r="S31" s="630"/>
      <c r="T31" s="630"/>
      <c r="U31" s="630"/>
      <c r="V31" s="630"/>
      <c r="W31" s="630"/>
      <c r="X31" s="630"/>
      <c r="Y31" s="631"/>
      <c r="Z31" s="656">
        <v>0.3</v>
      </c>
      <c r="AA31" s="656"/>
      <c r="AB31" s="656"/>
      <c r="AC31" s="656"/>
      <c r="AD31" s="657">
        <v>3872</v>
      </c>
      <c r="AE31" s="657"/>
      <c r="AF31" s="657"/>
      <c r="AG31" s="657"/>
      <c r="AH31" s="657"/>
      <c r="AI31" s="657"/>
      <c r="AJ31" s="657"/>
      <c r="AK31" s="657"/>
      <c r="AL31" s="632">
        <v>0</v>
      </c>
      <c r="AM31" s="633"/>
      <c r="AN31" s="633"/>
      <c r="AO31" s="658"/>
      <c r="AP31" s="704" t="s">
        <v>311</v>
      </c>
      <c r="AQ31" s="705"/>
      <c r="AR31" s="705"/>
      <c r="AS31" s="705"/>
      <c r="AT31" s="710" t="s">
        <v>312</v>
      </c>
      <c r="AU31" s="366"/>
      <c r="AV31" s="366"/>
      <c r="AW31" s="366"/>
      <c r="AX31" s="697" t="s">
        <v>187</v>
      </c>
      <c r="AY31" s="698"/>
      <c r="AZ31" s="698"/>
      <c r="BA31" s="698"/>
      <c r="BB31" s="698"/>
      <c r="BC31" s="698"/>
      <c r="BD31" s="698"/>
      <c r="BE31" s="698"/>
      <c r="BF31" s="699"/>
      <c r="BG31" s="700">
        <v>99.2</v>
      </c>
      <c r="BH31" s="701"/>
      <c r="BI31" s="701"/>
      <c r="BJ31" s="701"/>
      <c r="BK31" s="701"/>
      <c r="BL31" s="701"/>
      <c r="BM31" s="702">
        <v>97.5</v>
      </c>
      <c r="BN31" s="701"/>
      <c r="BO31" s="701"/>
      <c r="BP31" s="701"/>
      <c r="BQ31" s="703"/>
      <c r="BR31" s="700">
        <v>98.4</v>
      </c>
      <c r="BS31" s="701"/>
      <c r="BT31" s="701"/>
      <c r="BU31" s="701"/>
      <c r="BV31" s="701"/>
      <c r="BW31" s="701"/>
      <c r="BX31" s="702">
        <v>96.8</v>
      </c>
      <c r="BY31" s="701"/>
      <c r="BZ31" s="701"/>
      <c r="CA31" s="701"/>
      <c r="CB31" s="703"/>
      <c r="CD31" s="718"/>
      <c r="CE31" s="719"/>
      <c r="CF31" s="666" t="s">
        <v>313</v>
      </c>
      <c r="CG31" s="667"/>
      <c r="CH31" s="667"/>
      <c r="CI31" s="667"/>
      <c r="CJ31" s="667"/>
      <c r="CK31" s="667"/>
      <c r="CL31" s="667"/>
      <c r="CM31" s="667"/>
      <c r="CN31" s="667"/>
      <c r="CO31" s="667"/>
      <c r="CP31" s="667"/>
      <c r="CQ31" s="668"/>
      <c r="CR31" s="629">
        <v>1108938</v>
      </c>
      <c r="CS31" s="640"/>
      <c r="CT31" s="640"/>
      <c r="CU31" s="640"/>
      <c r="CV31" s="640"/>
      <c r="CW31" s="640"/>
      <c r="CX31" s="640"/>
      <c r="CY31" s="641"/>
      <c r="CZ31" s="632">
        <v>0.4</v>
      </c>
      <c r="DA31" s="642"/>
      <c r="DB31" s="642"/>
      <c r="DC31" s="643"/>
      <c r="DD31" s="635">
        <v>1006766</v>
      </c>
      <c r="DE31" s="640"/>
      <c r="DF31" s="640"/>
      <c r="DG31" s="640"/>
      <c r="DH31" s="640"/>
      <c r="DI31" s="640"/>
      <c r="DJ31" s="640"/>
      <c r="DK31" s="641"/>
      <c r="DL31" s="635">
        <v>1006766</v>
      </c>
      <c r="DM31" s="640"/>
      <c r="DN31" s="640"/>
      <c r="DO31" s="640"/>
      <c r="DP31" s="640"/>
      <c r="DQ31" s="640"/>
      <c r="DR31" s="640"/>
      <c r="DS31" s="640"/>
      <c r="DT31" s="640"/>
      <c r="DU31" s="640"/>
      <c r="DV31" s="641"/>
      <c r="DW31" s="632">
        <v>0.9</v>
      </c>
      <c r="DX31" s="642"/>
      <c r="DY31" s="642"/>
      <c r="DZ31" s="642"/>
      <c r="EA31" s="642"/>
      <c r="EB31" s="642"/>
      <c r="EC31" s="669"/>
    </row>
    <row r="32" spans="2:133" ht="11.25" customHeight="1" x14ac:dyDescent="0.15">
      <c r="B32" s="626" t="s">
        <v>314</v>
      </c>
      <c r="C32" s="627"/>
      <c r="D32" s="627"/>
      <c r="E32" s="627"/>
      <c r="F32" s="627"/>
      <c r="G32" s="627"/>
      <c r="H32" s="627"/>
      <c r="I32" s="627"/>
      <c r="J32" s="627"/>
      <c r="K32" s="627"/>
      <c r="L32" s="627"/>
      <c r="M32" s="627"/>
      <c r="N32" s="627"/>
      <c r="O32" s="627"/>
      <c r="P32" s="627"/>
      <c r="Q32" s="628"/>
      <c r="R32" s="629">
        <v>76187323</v>
      </c>
      <c r="S32" s="630"/>
      <c r="T32" s="630"/>
      <c r="U32" s="630"/>
      <c r="V32" s="630"/>
      <c r="W32" s="630"/>
      <c r="X32" s="630"/>
      <c r="Y32" s="631"/>
      <c r="Z32" s="656">
        <v>29</v>
      </c>
      <c r="AA32" s="656"/>
      <c r="AB32" s="656"/>
      <c r="AC32" s="656"/>
      <c r="AD32" s="657" t="s">
        <v>128</v>
      </c>
      <c r="AE32" s="657"/>
      <c r="AF32" s="657"/>
      <c r="AG32" s="657"/>
      <c r="AH32" s="657"/>
      <c r="AI32" s="657"/>
      <c r="AJ32" s="657"/>
      <c r="AK32" s="657"/>
      <c r="AL32" s="632" t="s">
        <v>128</v>
      </c>
      <c r="AM32" s="633"/>
      <c r="AN32" s="633"/>
      <c r="AO32" s="658"/>
      <c r="AP32" s="706"/>
      <c r="AQ32" s="707"/>
      <c r="AR32" s="707"/>
      <c r="AS32" s="707"/>
      <c r="AT32" s="711"/>
      <c r="AU32" s="362" t="s">
        <v>315</v>
      </c>
      <c r="AV32" s="362"/>
      <c r="AW32" s="362"/>
      <c r="AX32" s="626" t="s">
        <v>316</v>
      </c>
      <c r="AY32" s="627"/>
      <c r="AZ32" s="627"/>
      <c r="BA32" s="627"/>
      <c r="BB32" s="627"/>
      <c r="BC32" s="627"/>
      <c r="BD32" s="627"/>
      <c r="BE32" s="627"/>
      <c r="BF32" s="628"/>
      <c r="BG32" s="695">
        <v>99.2</v>
      </c>
      <c r="BH32" s="640"/>
      <c r="BI32" s="640"/>
      <c r="BJ32" s="640"/>
      <c r="BK32" s="640"/>
      <c r="BL32" s="640"/>
      <c r="BM32" s="633">
        <v>97.8</v>
      </c>
      <c r="BN32" s="696"/>
      <c r="BO32" s="696"/>
      <c r="BP32" s="696"/>
      <c r="BQ32" s="673"/>
      <c r="BR32" s="695">
        <v>99</v>
      </c>
      <c r="BS32" s="640"/>
      <c r="BT32" s="640"/>
      <c r="BU32" s="640"/>
      <c r="BV32" s="640"/>
      <c r="BW32" s="640"/>
      <c r="BX32" s="633">
        <v>97.7</v>
      </c>
      <c r="BY32" s="696"/>
      <c r="BZ32" s="696"/>
      <c r="CA32" s="696"/>
      <c r="CB32" s="673"/>
      <c r="CD32" s="720"/>
      <c r="CE32" s="721"/>
      <c r="CF32" s="666" t="s">
        <v>317</v>
      </c>
      <c r="CG32" s="667"/>
      <c r="CH32" s="667"/>
      <c r="CI32" s="667"/>
      <c r="CJ32" s="667"/>
      <c r="CK32" s="667"/>
      <c r="CL32" s="667"/>
      <c r="CM32" s="667"/>
      <c r="CN32" s="667"/>
      <c r="CO32" s="667"/>
      <c r="CP32" s="667"/>
      <c r="CQ32" s="668"/>
      <c r="CR32" s="629">
        <v>284</v>
      </c>
      <c r="CS32" s="630"/>
      <c r="CT32" s="630"/>
      <c r="CU32" s="630"/>
      <c r="CV32" s="630"/>
      <c r="CW32" s="630"/>
      <c r="CX32" s="630"/>
      <c r="CY32" s="631"/>
      <c r="CZ32" s="632">
        <v>0</v>
      </c>
      <c r="DA32" s="642"/>
      <c r="DB32" s="642"/>
      <c r="DC32" s="643"/>
      <c r="DD32" s="635">
        <v>284</v>
      </c>
      <c r="DE32" s="630"/>
      <c r="DF32" s="630"/>
      <c r="DG32" s="630"/>
      <c r="DH32" s="630"/>
      <c r="DI32" s="630"/>
      <c r="DJ32" s="630"/>
      <c r="DK32" s="631"/>
      <c r="DL32" s="635">
        <v>284</v>
      </c>
      <c r="DM32" s="630"/>
      <c r="DN32" s="630"/>
      <c r="DO32" s="630"/>
      <c r="DP32" s="630"/>
      <c r="DQ32" s="630"/>
      <c r="DR32" s="630"/>
      <c r="DS32" s="630"/>
      <c r="DT32" s="630"/>
      <c r="DU32" s="630"/>
      <c r="DV32" s="631"/>
      <c r="DW32" s="632">
        <v>0</v>
      </c>
      <c r="DX32" s="642"/>
      <c r="DY32" s="642"/>
      <c r="DZ32" s="642"/>
      <c r="EA32" s="642"/>
      <c r="EB32" s="642"/>
      <c r="EC32" s="669"/>
    </row>
    <row r="33" spans="2:133" ht="11.25" customHeight="1" x14ac:dyDescent="0.15">
      <c r="B33" s="692" t="s">
        <v>318</v>
      </c>
      <c r="C33" s="693"/>
      <c r="D33" s="693"/>
      <c r="E33" s="693"/>
      <c r="F33" s="693"/>
      <c r="G33" s="693"/>
      <c r="H33" s="693"/>
      <c r="I33" s="693"/>
      <c r="J33" s="693"/>
      <c r="K33" s="693"/>
      <c r="L33" s="693"/>
      <c r="M33" s="693"/>
      <c r="N33" s="693"/>
      <c r="O33" s="693"/>
      <c r="P33" s="693"/>
      <c r="Q33" s="694"/>
      <c r="R33" s="629">
        <v>300</v>
      </c>
      <c r="S33" s="630"/>
      <c r="T33" s="630"/>
      <c r="U33" s="630"/>
      <c r="V33" s="630"/>
      <c r="W33" s="630"/>
      <c r="X33" s="630"/>
      <c r="Y33" s="631"/>
      <c r="Z33" s="656">
        <v>0</v>
      </c>
      <c r="AA33" s="656"/>
      <c r="AB33" s="656"/>
      <c r="AC33" s="656"/>
      <c r="AD33" s="657">
        <v>300</v>
      </c>
      <c r="AE33" s="657"/>
      <c r="AF33" s="657"/>
      <c r="AG33" s="657"/>
      <c r="AH33" s="657"/>
      <c r="AI33" s="657"/>
      <c r="AJ33" s="657"/>
      <c r="AK33" s="657"/>
      <c r="AL33" s="632">
        <v>0</v>
      </c>
      <c r="AM33" s="633"/>
      <c r="AN33" s="633"/>
      <c r="AO33" s="658"/>
      <c r="AP33" s="708"/>
      <c r="AQ33" s="709"/>
      <c r="AR33" s="709"/>
      <c r="AS33" s="709"/>
      <c r="AT33" s="712"/>
      <c r="AU33" s="360"/>
      <c r="AV33" s="360"/>
      <c r="AW33" s="360"/>
      <c r="AX33" s="606" t="s">
        <v>319</v>
      </c>
      <c r="AY33" s="607"/>
      <c r="AZ33" s="607"/>
      <c r="BA33" s="607"/>
      <c r="BB33" s="607"/>
      <c r="BC33" s="607"/>
      <c r="BD33" s="607"/>
      <c r="BE33" s="607"/>
      <c r="BF33" s="608"/>
      <c r="BG33" s="691">
        <v>99.2</v>
      </c>
      <c r="BH33" s="610"/>
      <c r="BI33" s="610"/>
      <c r="BJ33" s="610"/>
      <c r="BK33" s="610"/>
      <c r="BL33" s="610"/>
      <c r="BM33" s="648">
        <v>96.8</v>
      </c>
      <c r="BN33" s="610"/>
      <c r="BO33" s="610"/>
      <c r="BP33" s="610"/>
      <c r="BQ33" s="659"/>
      <c r="BR33" s="691">
        <v>97.7</v>
      </c>
      <c r="BS33" s="610"/>
      <c r="BT33" s="610"/>
      <c r="BU33" s="610"/>
      <c r="BV33" s="610"/>
      <c r="BW33" s="610"/>
      <c r="BX33" s="648">
        <v>95.5</v>
      </c>
      <c r="BY33" s="610"/>
      <c r="BZ33" s="610"/>
      <c r="CA33" s="610"/>
      <c r="CB33" s="659"/>
      <c r="CD33" s="666" t="s">
        <v>320</v>
      </c>
      <c r="CE33" s="667"/>
      <c r="CF33" s="667"/>
      <c r="CG33" s="667"/>
      <c r="CH33" s="667"/>
      <c r="CI33" s="667"/>
      <c r="CJ33" s="667"/>
      <c r="CK33" s="667"/>
      <c r="CL33" s="667"/>
      <c r="CM33" s="667"/>
      <c r="CN33" s="667"/>
      <c r="CO33" s="667"/>
      <c r="CP33" s="667"/>
      <c r="CQ33" s="668"/>
      <c r="CR33" s="629">
        <v>79522921</v>
      </c>
      <c r="CS33" s="640"/>
      <c r="CT33" s="640"/>
      <c r="CU33" s="640"/>
      <c r="CV33" s="640"/>
      <c r="CW33" s="640"/>
      <c r="CX33" s="640"/>
      <c r="CY33" s="641"/>
      <c r="CZ33" s="632">
        <v>31.2</v>
      </c>
      <c r="DA33" s="642"/>
      <c r="DB33" s="642"/>
      <c r="DC33" s="643"/>
      <c r="DD33" s="635">
        <v>52093161</v>
      </c>
      <c r="DE33" s="640"/>
      <c r="DF33" s="640"/>
      <c r="DG33" s="640"/>
      <c r="DH33" s="640"/>
      <c r="DI33" s="640"/>
      <c r="DJ33" s="640"/>
      <c r="DK33" s="641"/>
      <c r="DL33" s="635">
        <v>34717740</v>
      </c>
      <c r="DM33" s="640"/>
      <c r="DN33" s="640"/>
      <c r="DO33" s="640"/>
      <c r="DP33" s="640"/>
      <c r="DQ33" s="640"/>
      <c r="DR33" s="640"/>
      <c r="DS33" s="640"/>
      <c r="DT33" s="640"/>
      <c r="DU33" s="640"/>
      <c r="DV33" s="641"/>
      <c r="DW33" s="632">
        <v>32.299999999999997</v>
      </c>
      <c r="DX33" s="642"/>
      <c r="DY33" s="642"/>
      <c r="DZ33" s="642"/>
      <c r="EA33" s="642"/>
      <c r="EB33" s="642"/>
      <c r="EC33" s="669"/>
    </row>
    <row r="34" spans="2:133" ht="11.25" customHeight="1" x14ac:dyDescent="0.15">
      <c r="B34" s="626" t="s">
        <v>321</v>
      </c>
      <c r="C34" s="627"/>
      <c r="D34" s="627"/>
      <c r="E34" s="627"/>
      <c r="F34" s="627"/>
      <c r="G34" s="627"/>
      <c r="H34" s="627"/>
      <c r="I34" s="627"/>
      <c r="J34" s="627"/>
      <c r="K34" s="627"/>
      <c r="L34" s="627"/>
      <c r="M34" s="627"/>
      <c r="N34" s="627"/>
      <c r="O34" s="627"/>
      <c r="P34" s="627"/>
      <c r="Q34" s="628"/>
      <c r="R34" s="629">
        <v>23274895</v>
      </c>
      <c r="S34" s="630"/>
      <c r="T34" s="630"/>
      <c r="U34" s="630"/>
      <c r="V34" s="630"/>
      <c r="W34" s="630"/>
      <c r="X34" s="630"/>
      <c r="Y34" s="631"/>
      <c r="Z34" s="656">
        <v>8.9</v>
      </c>
      <c r="AA34" s="656"/>
      <c r="AB34" s="656"/>
      <c r="AC34" s="656"/>
      <c r="AD34" s="657" t="s">
        <v>128</v>
      </c>
      <c r="AE34" s="657"/>
      <c r="AF34" s="657"/>
      <c r="AG34" s="657"/>
      <c r="AH34" s="657"/>
      <c r="AI34" s="657"/>
      <c r="AJ34" s="657"/>
      <c r="AK34" s="657"/>
      <c r="AL34" s="632" t="s">
        <v>128</v>
      </c>
      <c r="AM34" s="633"/>
      <c r="AN34" s="633"/>
      <c r="AO34" s="658"/>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6" t="s">
        <v>322</v>
      </c>
      <c r="CE34" s="667"/>
      <c r="CF34" s="667"/>
      <c r="CG34" s="667"/>
      <c r="CH34" s="667"/>
      <c r="CI34" s="667"/>
      <c r="CJ34" s="667"/>
      <c r="CK34" s="667"/>
      <c r="CL34" s="667"/>
      <c r="CM34" s="667"/>
      <c r="CN34" s="667"/>
      <c r="CO34" s="667"/>
      <c r="CP34" s="667"/>
      <c r="CQ34" s="668"/>
      <c r="CR34" s="629">
        <v>25501136</v>
      </c>
      <c r="CS34" s="630"/>
      <c r="CT34" s="630"/>
      <c r="CU34" s="630"/>
      <c r="CV34" s="630"/>
      <c r="CW34" s="630"/>
      <c r="CX34" s="630"/>
      <c r="CY34" s="631"/>
      <c r="CZ34" s="632">
        <v>10</v>
      </c>
      <c r="DA34" s="642"/>
      <c r="DB34" s="642"/>
      <c r="DC34" s="643"/>
      <c r="DD34" s="635">
        <v>16281707</v>
      </c>
      <c r="DE34" s="630"/>
      <c r="DF34" s="630"/>
      <c r="DG34" s="630"/>
      <c r="DH34" s="630"/>
      <c r="DI34" s="630"/>
      <c r="DJ34" s="630"/>
      <c r="DK34" s="631"/>
      <c r="DL34" s="635">
        <v>13496727</v>
      </c>
      <c r="DM34" s="630"/>
      <c r="DN34" s="630"/>
      <c r="DO34" s="630"/>
      <c r="DP34" s="630"/>
      <c r="DQ34" s="630"/>
      <c r="DR34" s="630"/>
      <c r="DS34" s="630"/>
      <c r="DT34" s="630"/>
      <c r="DU34" s="630"/>
      <c r="DV34" s="631"/>
      <c r="DW34" s="632">
        <v>12.6</v>
      </c>
      <c r="DX34" s="642"/>
      <c r="DY34" s="642"/>
      <c r="DZ34" s="642"/>
      <c r="EA34" s="642"/>
      <c r="EB34" s="642"/>
      <c r="EC34" s="669"/>
    </row>
    <row r="35" spans="2:133" ht="11.25" customHeight="1" x14ac:dyDescent="0.15">
      <c r="B35" s="626" t="s">
        <v>323</v>
      </c>
      <c r="C35" s="627"/>
      <c r="D35" s="627"/>
      <c r="E35" s="627"/>
      <c r="F35" s="627"/>
      <c r="G35" s="627"/>
      <c r="H35" s="627"/>
      <c r="I35" s="627"/>
      <c r="J35" s="627"/>
      <c r="K35" s="627"/>
      <c r="L35" s="627"/>
      <c r="M35" s="627"/>
      <c r="N35" s="627"/>
      <c r="O35" s="627"/>
      <c r="P35" s="627"/>
      <c r="Q35" s="628"/>
      <c r="R35" s="629">
        <v>1566193</v>
      </c>
      <c r="S35" s="630"/>
      <c r="T35" s="630"/>
      <c r="U35" s="630"/>
      <c r="V35" s="630"/>
      <c r="W35" s="630"/>
      <c r="X35" s="630"/>
      <c r="Y35" s="631"/>
      <c r="Z35" s="656">
        <v>0.6</v>
      </c>
      <c r="AA35" s="656"/>
      <c r="AB35" s="656"/>
      <c r="AC35" s="656"/>
      <c r="AD35" s="657">
        <v>167086</v>
      </c>
      <c r="AE35" s="657"/>
      <c r="AF35" s="657"/>
      <c r="AG35" s="657"/>
      <c r="AH35" s="657"/>
      <c r="AI35" s="657"/>
      <c r="AJ35" s="657"/>
      <c r="AK35" s="657"/>
      <c r="AL35" s="632">
        <v>0.2</v>
      </c>
      <c r="AM35" s="633"/>
      <c r="AN35" s="633"/>
      <c r="AO35" s="658"/>
      <c r="AP35" s="218"/>
      <c r="AQ35" s="688" t="s">
        <v>324</v>
      </c>
      <c r="AR35" s="689"/>
      <c r="AS35" s="689"/>
      <c r="AT35" s="689"/>
      <c r="AU35" s="689"/>
      <c r="AV35" s="689"/>
      <c r="AW35" s="689"/>
      <c r="AX35" s="689"/>
      <c r="AY35" s="689"/>
      <c r="AZ35" s="689"/>
      <c r="BA35" s="689"/>
      <c r="BB35" s="689"/>
      <c r="BC35" s="689"/>
      <c r="BD35" s="689"/>
      <c r="BE35" s="689"/>
      <c r="BF35" s="690"/>
      <c r="BG35" s="688" t="s">
        <v>325</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6" t="s">
        <v>326</v>
      </c>
      <c r="CE35" s="667"/>
      <c r="CF35" s="667"/>
      <c r="CG35" s="667"/>
      <c r="CH35" s="667"/>
      <c r="CI35" s="667"/>
      <c r="CJ35" s="667"/>
      <c r="CK35" s="667"/>
      <c r="CL35" s="667"/>
      <c r="CM35" s="667"/>
      <c r="CN35" s="667"/>
      <c r="CO35" s="667"/>
      <c r="CP35" s="667"/>
      <c r="CQ35" s="668"/>
      <c r="CR35" s="629">
        <v>1746471</v>
      </c>
      <c r="CS35" s="640"/>
      <c r="CT35" s="640"/>
      <c r="CU35" s="640"/>
      <c r="CV35" s="640"/>
      <c r="CW35" s="640"/>
      <c r="CX35" s="640"/>
      <c r="CY35" s="641"/>
      <c r="CZ35" s="632">
        <v>0.7</v>
      </c>
      <c r="DA35" s="642"/>
      <c r="DB35" s="642"/>
      <c r="DC35" s="643"/>
      <c r="DD35" s="635">
        <v>1517579</v>
      </c>
      <c r="DE35" s="640"/>
      <c r="DF35" s="640"/>
      <c r="DG35" s="640"/>
      <c r="DH35" s="640"/>
      <c r="DI35" s="640"/>
      <c r="DJ35" s="640"/>
      <c r="DK35" s="641"/>
      <c r="DL35" s="635">
        <v>1508920</v>
      </c>
      <c r="DM35" s="640"/>
      <c r="DN35" s="640"/>
      <c r="DO35" s="640"/>
      <c r="DP35" s="640"/>
      <c r="DQ35" s="640"/>
      <c r="DR35" s="640"/>
      <c r="DS35" s="640"/>
      <c r="DT35" s="640"/>
      <c r="DU35" s="640"/>
      <c r="DV35" s="641"/>
      <c r="DW35" s="632">
        <v>1.4</v>
      </c>
      <c r="DX35" s="642"/>
      <c r="DY35" s="642"/>
      <c r="DZ35" s="642"/>
      <c r="EA35" s="642"/>
      <c r="EB35" s="642"/>
      <c r="EC35" s="669"/>
    </row>
    <row r="36" spans="2:133" ht="11.25" customHeight="1" x14ac:dyDescent="0.15">
      <c r="B36" s="626" t="s">
        <v>327</v>
      </c>
      <c r="C36" s="627"/>
      <c r="D36" s="627"/>
      <c r="E36" s="627"/>
      <c r="F36" s="627"/>
      <c r="G36" s="627"/>
      <c r="H36" s="627"/>
      <c r="I36" s="627"/>
      <c r="J36" s="627"/>
      <c r="K36" s="627"/>
      <c r="L36" s="627"/>
      <c r="M36" s="627"/>
      <c r="N36" s="627"/>
      <c r="O36" s="627"/>
      <c r="P36" s="627"/>
      <c r="Q36" s="628"/>
      <c r="R36" s="629">
        <v>1113732</v>
      </c>
      <c r="S36" s="630"/>
      <c r="T36" s="630"/>
      <c r="U36" s="630"/>
      <c r="V36" s="630"/>
      <c r="W36" s="630"/>
      <c r="X36" s="630"/>
      <c r="Y36" s="631"/>
      <c r="Z36" s="656">
        <v>0.4</v>
      </c>
      <c r="AA36" s="656"/>
      <c r="AB36" s="656"/>
      <c r="AC36" s="656"/>
      <c r="AD36" s="657" t="s">
        <v>128</v>
      </c>
      <c r="AE36" s="657"/>
      <c r="AF36" s="657"/>
      <c r="AG36" s="657"/>
      <c r="AH36" s="657"/>
      <c r="AI36" s="657"/>
      <c r="AJ36" s="657"/>
      <c r="AK36" s="657"/>
      <c r="AL36" s="632" t="s">
        <v>128</v>
      </c>
      <c r="AM36" s="633"/>
      <c r="AN36" s="633"/>
      <c r="AO36" s="658"/>
      <c r="AP36" s="218"/>
      <c r="AQ36" s="679" t="s">
        <v>328</v>
      </c>
      <c r="AR36" s="680"/>
      <c r="AS36" s="680"/>
      <c r="AT36" s="680"/>
      <c r="AU36" s="680"/>
      <c r="AV36" s="680"/>
      <c r="AW36" s="680"/>
      <c r="AX36" s="680"/>
      <c r="AY36" s="681"/>
      <c r="AZ36" s="682">
        <v>25223199</v>
      </c>
      <c r="BA36" s="683"/>
      <c r="BB36" s="683"/>
      <c r="BC36" s="683"/>
      <c r="BD36" s="683"/>
      <c r="BE36" s="683"/>
      <c r="BF36" s="684"/>
      <c r="BG36" s="685" t="s">
        <v>329</v>
      </c>
      <c r="BH36" s="686"/>
      <c r="BI36" s="686"/>
      <c r="BJ36" s="686"/>
      <c r="BK36" s="686"/>
      <c r="BL36" s="686"/>
      <c r="BM36" s="686"/>
      <c r="BN36" s="686"/>
      <c r="BO36" s="686"/>
      <c r="BP36" s="686"/>
      <c r="BQ36" s="686"/>
      <c r="BR36" s="686"/>
      <c r="BS36" s="686"/>
      <c r="BT36" s="686"/>
      <c r="BU36" s="687"/>
      <c r="BV36" s="682">
        <v>339550</v>
      </c>
      <c r="BW36" s="683"/>
      <c r="BX36" s="683"/>
      <c r="BY36" s="683"/>
      <c r="BZ36" s="683"/>
      <c r="CA36" s="683"/>
      <c r="CB36" s="684"/>
      <c r="CD36" s="666" t="s">
        <v>330</v>
      </c>
      <c r="CE36" s="667"/>
      <c r="CF36" s="667"/>
      <c r="CG36" s="667"/>
      <c r="CH36" s="667"/>
      <c r="CI36" s="667"/>
      <c r="CJ36" s="667"/>
      <c r="CK36" s="667"/>
      <c r="CL36" s="667"/>
      <c r="CM36" s="667"/>
      <c r="CN36" s="667"/>
      <c r="CO36" s="667"/>
      <c r="CP36" s="667"/>
      <c r="CQ36" s="668"/>
      <c r="CR36" s="629">
        <v>23017142</v>
      </c>
      <c r="CS36" s="630"/>
      <c r="CT36" s="630"/>
      <c r="CU36" s="630"/>
      <c r="CV36" s="630"/>
      <c r="CW36" s="630"/>
      <c r="CX36" s="630"/>
      <c r="CY36" s="631"/>
      <c r="CZ36" s="632">
        <v>9</v>
      </c>
      <c r="DA36" s="642"/>
      <c r="DB36" s="642"/>
      <c r="DC36" s="643"/>
      <c r="DD36" s="635">
        <v>11634786</v>
      </c>
      <c r="DE36" s="630"/>
      <c r="DF36" s="630"/>
      <c r="DG36" s="630"/>
      <c r="DH36" s="630"/>
      <c r="DI36" s="630"/>
      <c r="DJ36" s="630"/>
      <c r="DK36" s="631"/>
      <c r="DL36" s="635">
        <v>5585961</v>
      </c>
      <c r="DM36" s="630"/>
      <c r="DN36" s="630"/>
      <c r="DO36" s="630"/>
      <c r="DP36" s="630"/>
      <c r="DQ36" s="630"/>
      <c r="DR36" s="630"/>
      <c r="DS36" s="630"/>
      <c r="DT36" s="630"/>
      <c r="DU36" s="630"/>
      <c r="DV36" s="631"/>
      <c r="DW36" s="632">
        <v>5.2</v>
      </c>
      <c r="DX36" s="642"/>
      <c r="DY36" s="642"/>
      <c r="DZ36" s="642"/>
      <c r="EA36" s="642"/>
      <c r="EB36" s="642"/>
      <c r="EC36" s="669"/>
    </row>
    <row r="37" spans="2:133" ht="11.25" customHeight="1" x14ac:dyDescent="0.15">
      <c r="B37" s="626" t="s">
        <v>331</v>
      </c>
      <c r="C37" s="627"/>
      <c r="D37" s="627"/>
      <c r="E37" s="627"/>
      <c r="F37" s="627"/>
      <c r="G37" s="627"/>
      <c r="H37" s="627"/>
      <c r="I37" s="627"/>
      <c r="J37" s="627"/>
      <c r="K37" s="627"/>
      <c r="L37" s="627"/>
      <c r="M37" s="627"/>
      <c r="N37" s="627"/>
      <c r="O37" s="627"/>
      <c r="P37" s="627"/>
      <c r="Q37" s="628"/>
      <c r="R37" s="629">
        <v>4914455</v>
      </c>
      <c r="S37" s="630"/>
      <c r="T37" s="630"/>
      <c r="U37" s="630"/>
      <c r="V37" s="630"/>
      <c r="W37" s="630"/>
      <c r="X37" s="630"/>
      <c r="Y37" s="631"/>
      <c r="Z37" s="656">
        <v>1.9</v>
      </c>
      <c r="AA37" s="656"/>
      <c r="AB37" s="656"/>
      <c r="AC37" s="656"/>
      <c r="AD37" s="657" t="s">
        <v>128</v>
      </c>
      <c r="AE37" s="657"/>
      <c r="AF37" s="657"/>
      <c r="AG37" s="657"/>
      <c r="AH37" s="657"/>
      <c r="AI37" s="657"/>
      <c r="AJ37" s="657"/>
      <c r="AK37" s="657"/>
      <c r="AL37" s="632" t="s">
        <v>128</v>
      </c>
      <c r="AM37" s="633"/>
      <c r="AN37" s="633"/>
      <c r="AO37" s="658"/>
      <c r="AQ37" s="670" t="s">
        <v>332</v>
      </c>
      <c r="AR37" s="671"/>
      <c r="AS37" s="671"/>
      <c r="AT37" s="671"/>
      <c r="AU37" s="671"/>
      <c r="AV37" s="671"/>
      <c r="AW37" s="671"/>
      <c r="AX37" s="671"/>
      <c r="AY37" s="672"/>
      <c r="AZ37" s="629">
        <v>4813453</v>
      </c>
      <c r="BA37" s="630"/>
      <c r="BB37" s="630"/>
      <c r="BC37" s="630"/>
      <c r="BD37" s="640"/>
      <c r="BE37" s="640"/>
      <c r="BF37" s="673"/>
      <c r="BG37" s="666" t="s">
        <v>333</v>
      </c>
      <c r="BH37" s="667"/>
      <c r="BI37" s="667"/>
      <c r="BJ37" s="667"/>
      <c r="BK37" s="667"/>
      <c r="BL37" s="667"/>
      <c r="BM37" s="667"/>
      <c r="BN37" s="667"/>
      <c r="BO37" s="667"/>
      <c r="BP37" s="667"/>
      <c r="BQ37" s="667"/>
      <c r="BR37" s="667"/>
      <c r="BS37" s="667"/>
      <c r="BT37" s="667"/>
      <c r="BU37" s="668"/>
      <c r="BV37" s="629">
        <v>-497385</v>
      </c>
      <c r="BW37" s="630"/>
      <c r="BX37" s="630"/>
      <c r="BY37" s="630"/>
      <c r="BZ37" s="630"/>
      <c r="CA37" s="630"/>
      <c r="CB37" s="674"/>
      <c r="CD37" s="666" t="s">
        <v>334</v>
      </c>
      <c r="CE37" s="667"/>
      <c r="CF37" s="667"/>
      <c r="CG37" s="667"/>
      <c r="CH37" s="667"/>
      <c r="CI37" s="667"/>
      <c r="CJ37" s="667"/>
      <c r="CK37" s="667"/>
      <c r="CL37" s="667"/>
      <c r="CM37" s="667"/>
      <c r="CN37" s="667"/>
      <c r="CO37" s="667"/>
      <c r="CP37" s="667"/>
      <c r="CQ37" s="668"/>
      <c r="CR37" s="629">
        <v>47993</v>
      </c>
      <c r="CS37" s="640"/>
      <c r="CT37" s="640"/>
      <c r="CU37" s="640"/>
      <c r="CV37" s="640"/>
      <c r="CW37" s="640"/>
      <c r="CX37" s="640"/>
      <c r="CY37" s="641"/>
      <c r="CZ37" s="632">
        <v>0</v>
      </c>
      <c r="DA37" s="642"/>
      <c r="DB37" s="642"/>
      <c r="DC37" s="643"/>
      <c r="DD37" s="635">
        <v>47993</v>
      </c>
      <c r="DE37" s="640"/>
      <c r="DF37" s="640"/>
      <c r="DG37" s="640"/>
      <c r="DH37" s="640"/>
      <c r="DI37" s="640"/>
      <c r="DJ37" s="640"/>
      <c r="DK37" s="641"/>
      <c r="DL37" s="635">
        <v>31195</v>
      </c>
      <c r="DM37" s="640"/>
      <c r="DN37" s="640"/>
      <c r="DO37" s="640"/>
      <c r="DP37" s="640"/>
      <c r="DQ37" s="640"/>
      <c r="DR37" s="640"/>
      <c r="DS37" s="640"/>
      <c r="DT37" s="640"/>
      <c r="DU37" s="640"/>
      <c r="DV37" s="641"/>
      <c r="DW37" s="632">
        <v>0</v>
      </c>
      <c r="DX37" s="642"/>
      <c r="DY37" s="642"/>
      <c r="DZ37" s="642"/>
      <c r="EA37" s="642"/>
      <c r="EB37" s="642"/>
      <c r="EC37" s="669"/>
    </row>
    <row r="38" spans="2:133" ht="11.25" customHeight="1" x14ac:dyDescent="0.15">
      <c r="B38" s="626" t="s">
        <v>335</v>
      </c>
      <c r="C38" s="627"/>
      <c r="D38" s="627"/>
      <c r="E38" s="627"/>
      <c r="F38" s="627"/>
      <c r="G38" s="627"/>
      <c r="H38" s="627"/>
      <c r="I38" s="627"/>
      <c r="J38" s="627"/>
      <c r="K38" s="627"/>
      <c r="L38" s="627"/>
      <c r="M38" s="627"/>
      <c r="N38" s="627"/>
      <c r="O38" s="627"/>
      <c r="P38" s="627"/>
      <c r="Q38" s="628"/>
      <c r="R38" s="629">
        <v>5501761</v>
      </c>
      <c r="S38" s="630"/>
      <c r="T38" s="630"/>
      <c r="U38" s="630"/>
      <c r="V38" s="630"/>
      <c r="W38" s="630"/>
      <c r="X38" s="630"/>
      <c r="Y38" s="631"/>
      <c r="Z38" s="656">
        <v>2.1</v>
      </c>
      <c r="AA38" s="656"/>
      <c r="AB38" s="656"/>
      <c r="AC38" s="656"/>
      <c r="AD38" s="657" t="s">
        <v>128</v>
      </c>
      <c r="AE38" s="657"/>
      <c r="AF38" s="657"/>
      <c r="AG38" s="657"/>
      <c r="AH38" s="657"/>
      <c r="AI38" s="657"/>
      <c r="AJ38" s="657"/>
      <c r="AK38" s="657"/>
      <c r="AL38" s="632" t="s">
        <v>128</v>
      </c>
      <c r="AM38" s="633"/>
      <c r="AN38" s="633"/>
      <c r="AO38" s="658"/>
      <c r="AQ38" s="670" t="s">
        <v>336</v>
      </c>
      <c r="AR38" s="671"/>
      <c r="AS38" s="671"/>
      <c r="AT38" s="671"/>
      <c r="AU38" s="671"/>
      <c r="AV38" s="671"/>
      <c r="AW38" s="671"/>
      <c r="AX38" s="671"/>
      <c r="AY38" s="672"/>
      <c r="AZ38" s="629">
        <v>245645</v>
      </c>
      <c r="BA38" s="630"/>
      <c r="BB38" s="630"/>
      <c r="BC38" s="630"/>
      <c r="BD38" s="640"/>
      <c r="BE38" s="640"/>
      <c r="BF38" s="673"/>
      <c r="BG38" s="666" t="s">
        <v>337</v>
      </c>
      <c r="BH38" s="667"/>
      <c r="BI38" s="667"/>
      <c r="BJ38" s="667"/>
      <c r="BK38" s="667"/>
      <c r="BL38" s="667"/>
      <c r="BM38" s="667"/>
      <c r="BN38" s="667"/>
      <c r="BO38" s="667"/>
      <c r="BP38" s="667"/>
      <c r="BQ38" s="667"/>
      <c r="BR38" s="667"/>
      <c r="BS38" s="667"/>
      <c r="BT38" s="667"/>
      <c r="BU38" s="668"/>
      <c r="BV38" s="629">
        <v>61018</v>
      </c>
      <c r="BW38" s="630"/>
      <c r="BX38" s="630"/>
      <c r="BY38" s="630"/>
      <c r="BZ38" s="630"/>
      <c r="CA38" s="630"/>
      <c r="CB38" s="674"/>
      <c r="CD38" s="666" t="s">
        <v>338</v>
      </c>
      <c r="CE38" s="667"/>
      <c r="CF38" s="667"/>
      <c r="CG38" s="667"/>
      <c r="CH38" s="667"/>
      <c r="CI38" s="667"/>
      <c r="CJ38" s="667"/>
      <c r="CK38" s="667"/>
      <c r="CL38" s="667"/>
      <c r="CM38" s="667"/>
      <c r="CN38" s="667"/>
      <c r="CO38" s="667"/>
      <c r="CP38" s="667"/>
      <c r="CQ38" s="668"/>
      <c r="CR38" s="629">
        <v>20543300</v>
      </c>
      <c r="CS38" s="630"/>
      <c r="CT38" s="630"/>
      <c r="CU38" s="630"/>
      <c r="CV38" s="630"/>
      <c r="CW38" s="630"/>
      <c r="CX38" s="630"/>
      <c r="CY38" s="631"/>
      <c r="CZ38" s="632">
        <v>8.1</v>
      </c>
      <c r="DA38" s="642"/>
      <c r="DB38" s="642"/>
      <c r="DC38" s="643"/>
      <c r="DD38" s="635">
        <v>16803215</v>
      </c>
      <c r="DE38" s="630"/>
      <c r="DF38" s="630"/>
      <c r="DG38" s="630"/>
      <c r="DH38" s="630"/>
      <c r="DI38" s="630"/>
      <c r="DJ38" s="630"/>
      <c r="DK38" s="631"/>
      <c r="DL38" s="635">
        <v>14123256</v>
      </c>
      <c r="DM38" s="630"/>
      <c r="DN38" s="630"/>
      <c r="DO38" s="630"/>
      <c r="DP38" s="630"/>
      <c r="DQ38" s="630"/>
      <c r="DR38" s="630"/>
      <c r="DS38" s="630"/>
      <c r="DT38" s="630"/>
      <c r="DU38" s="630"/>
      <c r="DV38" s="631"/>
      <c r="DW38" s="632">
        <v>13.2</v>
      </c>
      <c r="DX38" s="642"/>
      <c r="DY38" s="642"/>
      <c r="DZ38" s="642"/>
      <c r="EA38" s="642"/>
      <c r="EB38" s="642"/>
      <c r="EC38" s="669"/>
    </row>
    <row r="39" spans="2:133" ht="11.25" customHeight="1" x14ac:dyDescent="0.15">
      <c r="B39" s="626" t="s">
        <v>339</v>
      </c>
      <c r="C39" s="627"/>
      <c r="D39" s="627"/>
      <c r="E39" s="627"/>
      <c r="F39" s="627"/>
      <c r="G39" s="627"/>
      <c r="H39" s="627"/>
      <c r="I39" s="627"/>
      <c r="J39" s="627"/>
      <c r="K39" s="627"/>
      <c r="L39" s="627"/>
      <c r="M39" s="627"/>
      <c r="N39" s="627"/>
      <c r="O39" s="627"/>
      <c r="P39" s="627"/>
      <c r="Q39" s="628"/>
      <c r="R39" s="629">
        <v>6892700</v>
      </c>
      <c r="S39" s="630"/>
      <c r="T39" s="630"/>
      <c r="U39" s="630"/>
      <c r="V39" s="630"/>
      <c r="W39" s="630"/>
      <c r="X39" s="630"/>
      <c r="Y39" s="631"/>
      <c r="Z39" s="656">
        <v>2.6</v>
      </c>
      <c r="AA39" s="656"/>
      <c r="AB39" s="656"/>
      <c r="AC39" s="656"/>
      <c r="AD39" s="657">
        <v>14947</v>
      </c>
      <c r="AE39" s="657"/>
      <c r="AF39" s="657"/>
      <c r="AG39" s="657"/>
      <c r="AH39" s="657"/>
      <c r="AI39" s="657"/>
      <c r="AJ39" s="657"/>
      <c r="AK39" s="657"/>
      <c r="AL39" s="632">
        <v>0</v>
      </c>
      <c r="AM39" s="633"/>
      <c r="AN39" s="633"/>
      <c r="AO39" s="658"/>
      <c r="AQ39" s="670" t="s">
        <v>340</v>
      </c>
      <c r="AR39" s="671"/>
      <c r="AS39" s="671"/>
      <c r="AT39" s="671"/>
      <c r="AU39" s="671"/>
      <c r="AV39" s="671"/>
      <c r="AW39" s="671"/>
      <c r="AX39" s="671"/>
      <c r="AY39" s="672"/>
      <c r="AZ39" s="629">
        <v>230661</v>
      </c>
      <c r="BA39" s="630"/>
      <c r="BB39" s="630"/>
      <c r="BC39" s="630"/>
      <c r="BD39" s="640"/>
      <c r="BE39" s="640"/>
      <c r="BF39" s="673"/>
      <c r="BG39" s="666" t="s">
        <v>341</v>
      </c>
      <c r="BH39" s="667"/>
      <c r="BI39" s="667"/>
      <c r="BJ39" s="667"/>
      <c r="BK39" s="667"/>
      <c r="BL39" s="667"/>
      <c r="BM39" s="667"/>
      <c r="BN39" s="667"/>
      <c r="BO39" s="667"/>
      <c r="BP39" s="667"/>
      <c r="BQ39" s="667"/>
      <c r="BR39" s="667"/>
      <c r="BS39" s="667"/>
      <c r="BT39" s="667"/>
      <c r="BU39" s="668"/>
      <c r="BV39" s="629">
        <v>90341</v>
      </c>
      <c r="BW39" s="630"/>
      <c r="BX39" s="630"/>
      <c r="BY39" s="630"/>
      <c r="BZ39" s="630"/>
      <c r="CA39" s="630"/>
      <c r="CB39" s="674"/>
      <c r="CD39" s="666" t="s">
        <v>342</v>
      </c>
      <c r="CE39" s="667"/>
      <c r="CF39" s="667"/>
      <c r="CG39" s="667"/>
      <c r="CH39" s="667"/>
      <c r="CI39" s="667"/>
      <c r="CJ39" s="667"/>
      <c r="CK39" s="667"/>
      <c r="CL39" s="667"/>
      <c r="CM39" s="667"/>
      <c r="CN39" s="667"/>
      <c r="CO39" s="667"/>
      <c r="CP39" s="667"/>
      <c r="CQ39" s="668"/>
      <c r="CR39" s="629">
        <v>5338833</v>
      </c>
      <c r="CS39" s="640"/>
      <c r="CT39" s="640"/>
      <c r="CU39" s="640"/>
      <c r="CV39" s="640"/>
      <c r="CW39" s="640"/>
      <c r="CX39" s="640"/>
      <c r="CY39" s="641"/>
      <c r="CZ39" s="632">
        <v>2.1</v>
      </c>
      <c r="DA39" s="642"/>
      <c r="DB39" s="642"/>
      <c r="DC39" s="643"/>
      <c r="DD39" s="635">
        <v>3486493</v>
      </c>
      <c r="DE39" s="640"/>
      <c r="DF39" s="640"/>
      <c r="DG39" s="640"/>
      <c r="DH39" s="640"/>
      <c r="DI39" s="640"/>
      <c r="DJ39" s="640"/>
      <c r="DK39" s="641"/>
      <c r="DL39" s="635" t="s">
        <v>128</v>
      </c>
      <c r="DM39" s="640"/>
      <c r="DN39" s="640"/>
      <c r="DO39" s="640"/>
      <c r="DP39" s="640"/>
      <c r="DQ39" s="640"/>
      <c r="DR39" s="640"/>
      <c r="DS39" s="640"/>
      <c r="DT39" s="640"/>
      <c r="DU39" s="640"/>
      <c r="DV39" s="641"/>
      <c r="DW39" s="632" t="s">
        <v>128</v>
      </c>
      <c r="DX39" s="642"/>
      <c r="DY39" s="642"/>
      <c r="DZ39" s="642"/>
      <c r="EA39" s="642"/>
      <c r="EB39" s="642"/>
      <c r="EC39" s="669"/>
    </row>
    <row r="40" spans="2:133" ht="11.25" customHeight="1" x14ac:dyDescent="0.15">
      <c r="B40" s="626" t="s">
        <v>343</v>
      </c>
      <c r="C40" s="627"/>
      <c r="D40" s="627"/>
      <c r="E40" s="627"/>
      <c r="F40" s="627"/>
      <c r="G40" s="627"/>
      <c r="H40" s="627"/>
      <c r="I40" s="627"/>
      <c r="J40" s="627"/>
      <c r="K40" s="627"/>
      <c r="L40" s="627"/>
      <c r="M40" s="627"/>
      <c r="N40" s="627"/>
      <c r="O40" s="627"/>
      <c r="P40" s="627"/>
      <c r="Q40" s="628"/>
      <c r="R40" s="629">
        <v>32227219</v>
      </c>
      <c r="S40" s="630"/>
      <c r="T40" s="630"/>
      <c r="U40" s="630"/>
      <c r="V40" s="630"/>
      <c r="W40" s="630"/>
      <c r="X40" s="630"/>
      <c r="Y40" s="631"/>
      <c r="Z40" s="656">
        <v>12.3</v>
      </c>
      <c r="AA40" s="656"/>
      <c r="AB40" s="656"/>
      <c r="AC40" s="656"/>
      <c r="AD40" s="657" t="s">
        <v>128</v>
      </c>
      <c r="AE40" s="657"/>
      <c r="AF40" s="657"/>
      <c r="AG40" s="657"/>
      <c r="AH40" s="657"/>
      <c r="AI40" s="657"/>
      <c r="AJ40" s="657"/>
      <c r="AK40" s="657"/>
      <c r="AL40" s="632" t="s">
        <v>128</v>
      </c>
      <c r="AM40" s="633"/>
      <c r="AN40" s="633"/>
      <c r="AO40" s="658"/>
      <c r="AQ40" s="670" t="s">
        <v>344</v>
      </c>
      <c r="AR40" s="671"/>
      <c r="AS40" s="671"/>
      <c r="AT40" s="671"/>
      <c r="AU40" s="671"/>
      <c r="AV40" s="671"/>
      <c r="AW40" s="671"/>
      <c r="AX40" s="671"/>
      <c r="AY40" s="672"/>
      <c r="AZ40" s="629">
        <v>34703</v>
      </c>
      <c r="BA40" s="630"/>
      <c r="BB40" s="630"/>
      <c r="BC40" s="630"/>
      <c r="BD40" s="640"/>
      <c r="BE40" s="640"/>
      <c r="BF40" s="673"/>
      <c r="BG40" s="675" t="s">
        <v>345</v>
      </c>
      <c r="BH40" s="676"/>
      <c r="BI40" s="676"/>
      <c r="BJ40" s="676"/>
      <c r="BK40" s="676"/>
      <c r="BL40" s="364"/>
      <c r="BM40" s="667" t="s">
        <v>346</v>
      </c>
      <c r="BN40" s="667"/>
      <c r="BO40" s="667"/>
      <c r="BP40" s="667"/>
      <c r="BQ40" s="667"/>
      <c r="BR40" s="667"/>
      <c r="BS40" s="667"/>
      <c r="BT40" s="667"/>
      <c r="BU40" s="668"/>
      <c r="BV40" s="629">
        <v>91</v>
      </c>
      <c r="BW40" s="630"/>
      <c r="BX40" s="630"/>
      <c r="BY40" s="630"/>
      <c r="BZ40" s="630"/>
      <c r="CA40" s="630"/>
      <c r="CB40" s="674"/>
      <c r="CD40" s="666" t="s">
        <v>347</v>
      </c>
      <c r="CE40" s="667"/>
      <c r="CF40" s="667"/>
      <c r="CG40" s="667"/>
      <c r="CH40" s="667"/>
      <c r="CI40" s="667"/>
      <c r="CJ40" s="667"/>
      <c r="CK40" s="667"/>
      <c r="CL40" s="667"/>
      <c r="CM40" s="667"/>
      <c r="CN40" s="667"/>
      <c r="CO40" s="667"/>
      <c r="CP40" s="667"/>
      <c r="CQ40" s="668"/>
      <c r="CR40" s="629">
        <v>3376039</v>
      </c>
      <c r="CS40" s="630"/>
      <c r="CT40" s="630"/>
      <c r="CU40" s="630"/>
      <c r="CV40" s="630"/>
      <c r="CW40" s="630"/>
      <c r="CX40" s="630"/>
      <c r="CY40" s="631"/>
      <c r="CZ40" s="632">
        <v>1.3</v>
      </c>
      <c r="DA40" s="642"/>
      <c r="DB40" s="642"/>
      <c r="DC40" s="643"/>
      <c r="DD40" s="635">
        <v>2369381</v>
      </c>
      <c r="DE40" s="630"/>
      <c r="DF40" s="630"/>
      <c r="DG40" s="630"/>
      <c r="DH40" s="630"/>
      <c r="DI40" s="630"/>
      <c r="DJ40" s="630"/>
      <c r="DK40" s="631"/>
      <c r="DL40" s="635">
        <v>2876</v>
      </c>
      <c r="DM40" s="630"/>
      <c r="DN40" s="630"/>
      <c r="DO40" s="630"/>
      <c r="DP40" s="630"/>
      <c r="DQ40" s="630"/>
      <c r="DR40" s="630"/>
      <c r="DS40" s="630"/>
      <c r="DT40" s="630"/>
      <c r="DU40" s="630"/>
      <c r="DV40" s="631"/>
      <c r="DW40" s="632">
        <v>0</v>
      </c>
      <c r="DX40" s="642"/>
      <c r="DY40" s="642"/>
      <c r="DZ40" s="642"/>
      <c r="EA40" s="642"/>
      <c r="EB40" s="642"/>
      <c r="EC40" s="669"/>
    </row>
    <row r="41" spans="2:133" ht="11.25" customHeight="1" x14ac:dyDescent="0.15">
      <c r="B41" s="626" t="s">
        <v>348</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56" t="s">
        <v>128</v>
      </c>
      <c r="AA41" s="656"/>
      <c r="AB41" s="656"/>
      <c r="AC41" s="656"/>
      <c r="AD41" s="657" t="s">
        <v>128</v>
      </c>
      <c r="AE41" s="657"/>
      <c r="AF41" s="657"/>
      <c r="AG41" s="657"/>
      <c r="AH41" s="657"/>
      <c r="AI41" s="657"/>
      <c r="AJ41" s="657"/>
      <c r="AK41" s="657"/>
      <c r="AL41" s="632" t="s">
        <v>128</v>
      </c>
      <c r="AM41" s="633"/>
      <c r="AN41" s="633"/>
      <c r="AO41" s="658"/>
      <c r="AQ41" s="670" t="s">
        <v>349</v>
      </c>
      <c r="AR41" s="671"/>
      <c r="AS41" s="671"/>
      <c r="AT41" s="671"/>
      <c r="AU41" s="671"/>
      <c r="AV41" s="671"/>
      <c r="AW41" s="671"/>
      <c r="AX41" s="671"/>
      <c r="AY41" s="672"/>
      <c r="AZ41" s="629">
        <v>4439002</v>
      </c>
      <c r="BA41" s="630"/>
      <c r="BB41" s="630"/>
      <c r="BC41" s="630"/>
      <c r="BD41" s="640"/>
      <c r="BE41" s="640"/>
      <c r="BF41" s="673"/>
      <c r="BG41" s="675"/>
      <c r="BH41" s="676"/>
      <c r="BI41" s="676"/>
      <c r="BJ41" s="676"/>
      <c r="BK41" s="676"/>
      <c r="BL41" s="364"/>
      <c r="BM41" s="667" t="s">
        <v>350</v>
      </c>
      <c r="BN41" s="667"/>
      <c r="BO41" s="667"/>
      <c r="BP41" s="667"/>
      <c r="BQ41" s="667"/>
      <c r="BR41" s="667"/>
      <c r="BS41" s="667"/>
      <c r="BT41" s="667"/>
      <c r="BU41" s="668"/>
      <c r="BV41" s="629" t="s">
        <v>128</v>
      </c>
      <c r="BW41" s="630"/>
      <c r="BX41" s="630"/>
      <c r="BY41" s="630"/>
      <c r="BZ41" s="630"/>
      <c r="CA41" s="630"/>
      <c r="CB41" s="674"/>
      <c r="CD41" s="666" t="s">
        <v>351</v>
      </c>
      <c r="CE41" s="667"/>
      <c r="CF41" s="667"/>
      <c r="CG41" s="667"/>
      <c r="CH41" s="667"/>
      <c r="CI41" s="667"/>
      <c r="CJ41" s="667"/>
      <c r="CK41" s="667"/>
      <c r="CL41" s="667"/>
      <c r="CM41" s="667"/>
      <c r="CN41" s="667"/>
      <c r="CO41" s="667"/>
      <c r="CP41" s="667"/>
      <c r="CQ41" s="668"/>
      <c r="CR41" s="629" t="s">
        <v>128</v>
      </c>
      <c r="CS41" s="640"/>
      <c r="CT41" s="640"/>
      <c r="CU41" s="640"/>
      <c r="CV41" s="640"/>
      <c r="CW41" s="640"/>
      <c r="CX41" s="640"/>
      <c r="CY41" s="641"/>
      <c r="CZ41" s="632" t="s">
        <v>128</v>
      </c>
      <c r="DA41" s="642"/>
      <c r="DB41" s="642"/>
      <c r="DC41" s="643"/>
      <c r="DD41" s="635" t="s">
        <v>128</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352</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56" t="s">
        <v>128</v>
      </c>
      <c r="AA42" s="656"/>
      <c r="AB42" s="656"/>
      <c r="AC42" s="656"/>
      <c r="AD42" s="657" t="s">
        <v>128</v>
      </c>
      <c r="AE42" s="657"/>
      <c r="AF42" s="657"/>
      <c r="AG42" s="657"/>
      <c r="AH42" s="657"/>
      <c r="AI42" s="657"/>
      <c r="AJ42" s="657"/>
      <c r="AK42" s="657"/>
      <c r="AL42" s="632" t="s">
        <v>128</v>
      </c>
      <c r="AM42" s="633"/>
      <c r="AN42" s="633"/>
      <c r="AO42" s="658"/>
      <c r="AQ42" s="663" t="s">
        <v>353</v>
      </c>
      <c r="AR42" s="664"/>
      <c r="AS42" s="664"/>
      <c r="AT42" s="664"/>
      <c r="AU42" s="664"/>
      <c r="AV42" s="664"/>
      <c r="AW42" s="664"/>
      <c r="AX42" s="664"/>
      <c r="AY42" s="665"/>
      <c r="AZ42" s="609">
        <v>15459735</v>
      </c>
      <c r="BA42" s="644"/>
      <c r="BB42" s="644"/>
      <c r="BC42" s="644"/>
      <c r="BD42" s="610"/>
      <c r="BE42" s="610"/>
      <c r="BF42" s="659"/>
      <c r="BG42" s="677"/>
      <c r="BH42" s="678"/>
      <c r="BI42" s="678"/>
      <c r="BJ42" s="678"/>
      <c r="BK42" s="678"/>
      <c r="BL42" s="365"/>
      <c r="BM42" s="660" t="s">
        <v>354</v>
      </c>
      <c r="BN42" s="660"/>
      <c r="BO42" s="660"/>
      <c r="BP42" s="660"/>
      <c r="BQ42" s="660"/>
      <c r="BR42" s="660"/>
      <c r="BS42" s="660"/>
      <c r="BT42" s="660"/>
      <c r="BU42" s="661"/>
      <c r="BV42" s="609">
        <v>446</v>
      </c>
      <c r="BW42" s="644"/>
      <c r="BX42" s="644"/>
      <c r="BY42" s="644"/>
      <c r="BZ42" s="644"/>
      <c r="CA42" s="644"/>
      <c r="CB42" s="662"/>
      <c r="CD42" s="626" t="s">
        <v>355</v>
      </c>
      <c r="CE42" s="627"/>
      <c r="CF42" s="627"/>
      <c r="CG42" s="627"/>
      <c r="CH42" s="627"/>
      <c r="CI42" s="627"/>
      <c r="CJ42" s="627"/>
      <c r="CK42" s="627"/>
      <c r="CL42" s="627"/>
      <c r="CM42" s="627"/>
      <c r="CN42" s="627"/>
      <c r="CO42" s="627"/>
      <c r="CP42" s="627"/>
      <c r="CQ42" s="628"/>
      <c r="CR42" s="629">
        <v>39710172</v>
      </c>
      <c r="CS42" s="640"/>
      <c r="CT42" s="640"/>
      <c r="CU42" s="640"/>
      <c r="CV42" s="640"/>
      <c r="CW42" s="640"/>
      <c r="CX42" s="640"/>
      <c r="CY42" s="641"/>
      <c r="CZ42" s="632">
        <v>15.6</v>
      </c>
      <c r="DA42" s="642"/>
      <c r="DB42" s="642"/>
      <c r="DC42" s="643"/>
      <c r="DD42" s="635">
        <v>4863608</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356</v>
      </c>
      <c r="C43" s="627"/>
      <c r="D43" s="627"/>
      <c r="E43" s="627"/>
      <c r="F43" s="627"/>
      <c r="G43" s="627"/>
      <c r="H43" s="627"/>
      <c r="I43" s="627"/>
      <c r="J43" s="627"/>
      <c r="K43" s="627"/>
      <c r="L43" s="627"/>
      <c r="M43" s="627"/>
      <c r="N43" s="627"/>
      <c r="O43" s="627"/>
      <c r="P43" s="627"/>
      <c r="Q43" s="628"/>
      <c r="R43" s="629">
        <v>7517454</v>
      </c>
      <c r="S43" s="630"/>
      <c r="T43" s="630"/>
      <c r="U43" s="630"/>
      <c r="V43" s="630"/>
      <c r="W43" s="630"/>
      <c r="X43" s="630"/>
      <c r="Y43" s="631"/>
      <c r="Z43" s="656">
        <v>2.9</v>
      </c>
      <c r="AA43" s="656"/>
      <c r="AB43" s="656"/>
      <c r="AC43" s="656"/>
      <c r="AD43" s="657" t="s">
        <v>128</v>
      </c>
      <c r="AE43" s="657"/>
      <c r="AF43" s="657"/>
      <c r="AG43" s="657"/>
      <c r="AH43" s="657"/>
      <c r="AI43" s="657"/>
      <c r="AJ43" s="657"/>
      <c r="AK43" s="657"/>
      <c r="AL43" s="632" t="s">
        <v>128</v>
      </c>
      <c r="AM43" s="633"/>
      <c r="AN43" s="633"/>
      <c r="AO43" s="658"/>
      <c r="BV43" s="219"/>
      <c r="BW43" s="219"/>
      <c r="BX43" s="219"/>
      <c r="BY43" s="219"/>
      <c r="BZ43" s="219"/>
      <c r="CA43" s="219"/>
      <c r="CB43" s="219"/>
      <c r="CD43" s="626" t="s">
        <v>357</v>
      </c>
      <c r="CE43" s="627"/>
      <c r="CF43" s="627"/>
      <c r="CG43" s="627"/>
      <c r="CH43" s="627"/>
      <c r="CI43" s="627"/>
      <c r="CJ43" s="627"/>
      <c r="CK43" s="627"/>
      <c r="CL43" s="627"/>
      <c r="CM43" s="627"/>
      <c r="CN43" s="627"/>
      <c r="CO43" s="627"/>
      <c r="CP43" s="627"/>
      <c r="CQ43" s="628"/>
      <c r="CR43" s="629">
        <v>976400</v>
      </c>
      <c r="CS43" s="640"/>
      <c r="CT43" s="640"/>
      <c r="CU43" s="640"/>
      <c r="CV43" s="640"/>
      <c r="CW43" s="640"/>
      <c r="CX43" s="640"/>
      <c r="CY43" s="641"/>
      <c r="CZ43" s="632">
        <v>0.4</v>
      </c>
      <c r="DA43" s="642"/>
      <c r="DB43" s="642"/>
      <c r="DC43" s="643"/>
      <c r="DD43" s="635">
        <v>586882</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358</v>
      </c>
      <c r="C44" s="607"/>
      <c r="D44" s="607"/>
      <c r="E44" s="607"/>
      <c r="F44" s="607"/>
      <c r="G44" s="607"/>
      <c r="H44" s="607"/>
      <c r="I44" s="607"/>
      <c r="J44" s="607"/>
      <c r="K44" s="607"/>
      <c r="L44" s="607"/>
      <c r="M44" s="607"/>
      <c r="N44" s="607"/>
      <c r="O44" s="607"/>
      <c r="P44" s="607"/>
      <c r="Q44" s="608"/>
      <c r="R44" s="609">
        <v>262301512</v>
      </c>
      <c r="S44" s="644"/>
      <c r="T44" s="644"/>
      <c r="U44" s="644"/>
      <c r="V44" s="644"/>
      <c r="W44" s="644"/>
      <c r="X44" s="644"/>
      <c r="Y44" s="645"/>
      <c r="Z44" s="646">
        <v>100</v>
      </c>
      <c r="AA44" s="646"/>
      <c r="AB44" s="646"/>
      <c r="AC44" s="646"/>
      <c r="AD44" s="647">
        <v>99868642</v>
      </c>
      <c r="AE44" s="647"/>
      <c r="AF44" s="647"/>
      <c r="AG44" s="647"/>
      <c r="AH44" s="647"/>
      <c r="AI44" s="647"/>
      <c r="AJ44" s="647"/>
      <c r="AK44" s="647"/>
      <c r="AL44" s="612">
        <v>100</v>
      </c>
      <c r="AM44" s="648"/>
      <c r="AN44" s="648"/>
      <c r="AO44" s="649"/>
      <c r="CD44" s="650" t="s">
        <v>305</v>
      </c>
      <c r="CE44" s="651"/>
      <c r="CF44" s="626" t="s">
        <v>359</v>
      </c>
      <c r="CG44" s="627"/>
      <c r="CH44" s="627"/>
      <c r="CI44" s="627"/>
      <c r="CJ44" s="627"/>
      <c r="CK44" s="627"/>
      <c r="CL44" s="627"/>
      <c r="CM44" s="627"/>
      <c r="CN44" s="627"/>
      <c r="CO44" s="627"/>
      <c r="CP44" s="627"/>
      <c r="CQ44" s="628"/>
      <c r="CR44" s="629">
        <v>38673642</v>
      </c>
      <c r="CS44" s="630"/>
      <c r="CT44" s="630"/>
      <c r="CU44" s="630"/>
      <c r="CV44" s="630"/>
      <c r="CW44" s="630"/>
      <c r="CX44" s="630"/>
      <c r="CY44" s="631"/>
      <c r="CZ44" s="632">
        <v>15.2</v>
      </c>
      <c r="DA44" s="633"/>
      <c r="DB44" s="633"/>
      <c r="DC44" s="634"/>
      <c r="DD44" s="635">
        <v>4815031</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360</v>
      </c>
      <c r="CG45" s="627"/>
      <c r="CH45" s="627"/>
      <c r="CI45" s="627"/>
      <c r="CJ45" s="627"/>
      <c r="CK45" s="627"/>
      <c r="CL45" s="627"/>
      <c r="CM45" s="627"/>
      <c r="CN45" s="627"/>
      <c r="CO45" s="627"/>
      <c r="CP45" s="627"/>
      <c r="CQ45" s="628"/>
      <c r="CR45" s="629">
        <v>11110044</v>
      </c>
      <c r="CS45" s="640"/>
      <c r="CT45" s="640"/>
      <c r="CU45" s="640"/>
      <c r="CV45" s="640"/>
      <c r="CW45" s="640"/>
      <c r="CX45" s="640"/>
      <c r="CY45" s="641"/>
      <c r="CZ45" s="632">
        <v>4.4000000000000004</v>
      </c>
      <c r="DA45" s="642"/>
      <c r="DB45" s="642"/>
      <c r="DC45" s="643"/>
      <c r="DD45" s="635">
        <v>545692</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362</v>
      </c>
      <c r="CG46" s="627"/>
      <c r="CH46" s="627"/>
      <c r="CI46" s="627"/>
      <c r="CJ46" s="627"/>
      <c r="CK46" s="627"/>
      <c r="CL46" s="627"/>
      <c r="CM46" s="627"/>
      <c r="CN46" s="627"/>
      <c r="CO46" s="627"/>
      <c r="CP46" s="627"/>
      <c r="CQ46" s="628"/>
      <c r="CR46" s="629">
        <v>25862313</v>
      </c>
      <c r="CS46" s="630"/>
      <c r="CT46" s="630"/>
      <c r="CU46" s="630"/>
      <c r="CV46" s="630"/>
      <c r="CW46" s="630"/>
      <c r="CX46" s="630"/>
      <c r="CY46" s="631"/>
      <c r="CZ46" s="632">
        <v>10.1</v>
      </c>
      <c r="DA46" s="633"/>
      <c r="DB46" s="633"/>
      <c r="DC46" s="634"/>
      <c r="DD46" s="635">
        <v>4141294</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363</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364</v>
      </c>
      <c r="CG47" s="627"/>
      <c r="CH47" s="627"/>
      <c r="CI47" s="627"/>
      <c r="CJ47" s="627"/>
      <c r="CK47" s="627"/>
      <c r="CL47" s="627"/>
      <c r="CM47" s="627"/>
      <c r="CN47" s="627"/>
      <c r="CO47" s="627"/>
      <c r="CP47" s="627"/>
      <c r="CQ47" s="628"/>
      <c r="CR47" s="629">
        <v>1036530</v>
      </c>
      <c r="CS47" s="640"/>
      <c r="CT47" s="640"/>
      <c r="CU47" s="640"/>
      <c r="CV47" s="640"/>
      <c r="CW47" s="640"/>
      <c r="CX47" s="640"/>
      <c r="CY47" s="641"/>
      <c r="CZ47" s="632">
        <v>0.4</v>
      </c>
      <c r="DA47" s="642"/>
      <c r="DB47" s="642"/>
      <c r="DC47" s="643"/>
      <c r="DD47" s="635">
        <v>48577</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365</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366</v>
      </c>
      <c r="CG48" s="627"/>
      <c r="CH48" s="627"/>
      <c r="CI48" s="627"/>
      <c r="CJ48" s="627"/>
      <c r="CK48" s="627"/>
      <c r="CL48" s="627"/>
      <c r="CM48" s="627"/>
      <c r="CN48" s="627"/>
      <c r="CO48" s="627"/>
      <c r="CP48" s="627"/>
      <c r="CQ48" s="628"/>
      <c r="CR48" s="629" t="s">
        <v>128</v>
      </c>
      <c r="CS48" s="630"/>
      <c r="CT48" s="630"/>
      <c r="CU48" s="630"/>
      <c r="CV48" s="630"/>
      <c r="CW48" s="630"/>
      <c r="CX48" s="630"/>
      <c r="CY48" s="631"/>
      <c r="CZ48" s="632" t="s">
        <v>128</v>
      </c>
      <c r="DA48" s="633"/>
      <c r="DB48" s="633"/>
      <c r="DC48" s="634"/>
      <c r="DD48" s="635" t="s">
        <v>128</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367</v>
      </c>
      <c r="CE49" s="607"/>
      <c r="CF49" s="607"/>
      <c r="CG49" s="607"/>
      <c r="CH49" s="607"/>
      <c r="CI49" s="607"/>
      <c r="CJ49" s="607"/>
      <c r="CK49" s="607"/>
      <c r="CL49" s="607"/>
      <c r="CM49" s="607"/>
      <c r="CN49" s="607"/>
      <c r="CO49" s="607"/>
      <c r="CP49" s="607"/>
      <c r="CQ49" s="608"/>
      <c r="CR49" s="609">
        <v>255100662</v>
      </c>
      <c r="CS49" s="610"/>
      <c r="CT49" s="610"/>
      <c r="CU49" s="610"/>
      <c r="CV49" s="610"/>
      <c r="CW49" s="610"/>
      <c r="CX49" s="610"/>
      <c r="CY49" s="611"/>
      <c r="CZ49" s="612">
        <v>100</v>
      </c>
      <c r="DA49" s="613"/>
      <c r="DB49" s="613"/>
      <c r="DC49" s="614"/>
      <c r="DD49" s="615">
        <v>121601070</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CMRGJrMO9z497RAXl/ygb3FylBSvXSu8bdi8J2Dr5kVhHqlwBiJa50UjKPJHRiilDtOQRH2TICE9gAk5gPLyAg==" saltValue="D4uI+/E3cLgb64AWdIbYB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5"/>
  <sheetViews>
    <sheetView topLeftCell="A14" zoomScale="70" zoomScaleNormal="70" zoomScaleSheetLayoutView="70" workbookViewId="0">
      <selection activeCell="Q32" sqref="Q32:U32"/>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368</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369</v>
      </c>
      <c r="DK2" s="1121"/>
      <c r="DL2" s="1121"/>
      <c r="DM2" s="1121"/>
      <c r="DN2" s="1121"/>
      <c r="DO2" s="1122"/>
      <c r="DP2" s="224"/>
      <c r="DQ2" s="1120" t="s">
        <v>370</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371</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372</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373</v>
      </c>
      <c r="B5" s="1025"/>
      <c r="C5" s="1025"/>
      <c r="D5" s="1025"/>
      <c r="E5" s="1025"/>
      <c r="F5" s="1025"/>
      <c r="G5" s="1025"/>
      <c r="H5" s="1025"/>
      <c r="I5" s="1025"/>
      <c r="J5" s="1025"/>
      <c r="K5" s="1025"/>
      <c r="L5" s="1025"/>
      <c r="M5" s="1025"/>
      <c r="N5" s="1025"/>
      <c r="O5" s="1025"/>
      <c r="P5" s="1026"/>
      <c r="Q5" s="1030" t="s">
        <v>374</v>
      </c>
      <c r="R5" s="1031"/>
      <c r="S5" s="1031"/>
      <c r="T5" s="1031"/>
      <c r="U5" s="1032"/>
      <c r="V5" s="1030" t="s">
        <v>375</v>
      </c>
      <c r="W5" s="1031"/>
      <c r="X5" s="1031"/>
      <c r="Y5" s="1031"/>
      <c r="Z5" s="1032"/>
      <c r="AA5" s="1030" t="s">
        <v>376</v>
      </c>
      <c r="AB5" s="1031"/>
      <c r="AC5" s="1031"/>
      <c r="AD5" s="1031"/>
      <c r="AE5" s="1031"/>
      <c r="AF5" s="1123" t="s">
        <v>377</v>
      </c>
      <c r="AG5" s="1031"/>
      <c r="AH5" s="1031"/>
      <c r="AI5" s="1031"/>
      <c r="AJ5" s="1044"/>
      <c r="AK5" s="1031" t="s">
        <v>378</v>
      </c>
      <c r="AL5" s="1031"/>
      <c r="AM5" s="1031"/>
      <c r="AN5" s="1031"/>
      <c r="AO5" s="1032"/>
      <c r="AP5" s="1030" t="s">
        <v>379</v>
      </c>
      <c r="AQ5" s="1031"/>
      <c r="AR5" s="1031"/>
      <c r="AS5" s="1031"/>
      <c r="AT5" s="1032"/>
      <c r="AU5" s="1030" t="s">
        <v>380</v>
      </c>
      <c r="AV5" s="1031"/>
      <c r="AW5" s="1031"/>
      <c r="AX5" s="1031"/>
      <c r="AY5" s="1044"/>
      <c r="AZ5" s="228"/>
      <c r="BA5" s="228"/>
      <c r="BB5" s="228"/>
      <c r="BC5" s="228"/>
      <c r="BD5" s="228"/>
      <c r="BE5" s="229"/>
      <c r="BF5" s="229"/>
      <c r="BG5" s="229"/>
      <c r="BH5" s="229"/>
      <c r="BI5" s="229"/>
      <c r="BJ5" s="229"/>
      <c r="BK5" s="229"/>
      <c r="BL5" s="229"/>
      <c r="BM5" s="229"/>
      <c r="BN5" s="229"/>
      <c r="BO5" s="229"/>
      <c r="BP5" s="229"/>
      <c r="BQ5" s="1024" t="s">
        <v>381</v>
      </c>
      <c r="BR5" s="1025"/>
      <c r="BS5" s="1025"/>
      <c r="BT5" s="1025"/>
      <c r="BU5" s="1025"/>
      <c r="BV5" s="1025"/>
      <c r="BW5" s="1025"/>
      <c r="BX5" s="1025"/>
      <c r="BY5" s="1025"/>
      <c r="BZ5" s="1025"/>
      <c r="CA5" s="1025"/>
      <c r="CB5" s="1025"/>
      <c r="CC5" s="1025"/>
      <c r="CD5" s="1025"/>
      <c r="CE5" s="1025"/>
      <c r="CF5" s="1025"/>
      <c r="CG5" s="1026"/>
      <c r="CH5" s="1030" t="s">
        <v>382</v>
      </c>
      <c r="CI5" s="1031"/>
      <c r="CJ5" s="1031"/>
      <c r="CK5" s="1031"/>
      <c r="CL5" s="1032"/>
      <c r="CM5" s="1030" t="s">
        <v>383</v>
      </c>
      <c r="CN5" s="1031"/>
      <c r="CO5" s="1031"/>
      <c r="CP5" s="1031"/>
      <c r="CQ5" s="1032"/>
      <c r="CR5" s="1030" t="s">
        <v>384</v>
      </c>
      <c r="CS5" s="1031"/>
      <c r="CT5" s="1031"/>
      <c r="CU5" s="1031"/>
      <c r="CV5" s="1032"/>
      <c r="CW5" s="1030" t="s">
        <v>385</v>
      </c>
      <c r="CX5" s="1031"/>
      <c r="CY5" s="1031"/>
      <c r="CZ5" s="1031"/>
      <c r="DA5" s="1032"/>
      <c r="DB5" s="1030" t="s">
        <v>386</v>
      </c>
      <c r="DC5" s="1031"/>
      <c r="DD5" s="1031"/>
      <c r="DE5" s="1031"/>
      <c r="DF5" s="1032"/>
      <c r="DG5" s="1113" t="s">
        <v>387</v>
      </c>
      <c r="DH5" s="1114"/>
      <c r="DI5" s="1114"/>
      <c r="DJ5" s="1114"/>
      <c r="DK5" s="1115"/>
      <c r="DL5" s="1113" t="s">
        <v>388</v>
      </c>
      <c r="DM5" s="1114"/>
      <c r="DN5" s="1114"/>
      <c r="DO5" s="1114"/>
      <c r="DP5" s="1115"/>
      <c r="DQ5" s="1030" t="s">
        <v>389</v>
      </c>
      <c r="DR5" s="1031"/>
      <c r="DS5" s="1031"/>
      <c r="DT5" s="1031"/>
      <c r="DU5" s="1032"/>
      <c r="DV5" s="1030" t="s">
        <v>380</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390</v>
      </c>
      <c r="C7" s="1077"/>
      <c r="D7" s="1077"/>
      <c r="E7" s="1077"/>
      <c r="F7" s="1077"/>
      <c r="G7" s="1077"/>
      <c r="H7" s="1077"/>
      <c r="I7" s="1077"/>
      <c r="J7" s="1077"/>
      <c r="K7" s="1077"/>
      <c r="L7" s="1077"/>
      <c r="M7" s="1077"/>
      <c r="N7" s="1077"/>
      <c r="O7" s="1077"/>
      <c r="P7" s="1078"/>
      <c r="Q7" s="1131">
        <v>261267.38800000001</v>
      </c>
      <c r="R7" s="1132"/>
      <c r="S7" s="1132"/>
      <c r="T7" s="1132"/>
      <c r="U7" s="1132"/>
      <c r="V7" s="1132">
        <v>254268.91200000001</v>
      </c>
      <c r="W7" s="1132"/>
      <c r="X7" s="1132"/>
      <c r="Y7" s="1132"/>
      <c r="Z7" s="1132"/>
      <c r="AA7" s="1132">
        <v>6998.4759999999997</v>
      </c>
      <c r="AB7" s="1132"/>
      <c r="AC7" s="1132"/>
      <c r="AD7" s="1132"/>
      <c r="AE7" s="1133"/>
      <c r="AF7" s="1134">
        <v>2774</v>
      </c>
      <c r="AG7" s="1135"/>
      <c r="AH7" s="1135"/>
      <c r="AI7" s="1135"/>
      <c r="AJ7" s="1136"/>
      <c r="AK7" s="1137">
        <v>4444.0230000000001</v>
      </c>
      <c r="AL7" s="1138"/>
      <c r="AM7" s="1138"/>
      <c r="AN7" s="1138"/>
      <c r="AO7" s="1138"/>
      <c r="AP7" s="1138">
        <v>274063.21999999997</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613</v>
      </c>
      <c r="BT7" s="1129"/>
      <c r="BU7" s="1129"/>
      <c r="BV7" s="1129"/>
      <c r="BW7" s="1129"/>
      <c r="BX7" s="1129"/>
      <c r="BY7" s="1129"/>
      <c r="BZ7" s="1129"/>
      <c r="CA7" s="1129"/>
      <c r="CB7" s="1129"/>
      <c r="CC7" s="1129"/>
      <c r="CD7" s="1129"/>
      <c r="CE7" s="1129"/>
      <c r="CF7" s="1129"/>
      <c r="CG7" s="1141"/>
      <c r="CH7" s="1125">
        <v>67.949216000000007</v>
      </c>
      <c r="CI7" s="1126"/>
      <c r="CJ7" s="1126"/>
      <c r="CK7" s="1126"/>
      <c r="CL7" s="1127"/>
      <c r="CM7" s="1125">
        <v>446.65936099999999</v>
      </c>
      <c r="CN7" s="1126"/>
      <c r="CO7" s="1126"/>
      <c r="CP7" s="1126"/>
      <c r="CQ7" s="1127"/>
      <c r="CR7" s="1125">
        <v>3</v>
      </c>
      <c r="CS7" s="1126"/>
      <c r="CT7" s="1126"/>
      <c r="CU7" s="1126"/>
      <c r="CV7" s="1127"/>
      <c r="CW7" s="1125" t="s">
        <v>610</v>
      </c>
      <c r="CX7" s="1126"/>
      <c r="CY7" s="1126"/>
      <c r="CZ7" s="1126"/>
      <c r="DA7" s="1127"/>
      <c r="DB7" s="1125" t="s">
        <v>610</v>
      </c>
      <c r="DC7" s="1126"/>
      <c r="DD7" s="1126"/>
      <c r="DE7" s="1126"/>
      <c r="DF7" s="1127"/>
      <c r="DG7" s="1125" t="s">
        <v>610</v>
      </c>
      <c r="DH7" s="1126"/>
      <c r="DI7" s="1126"/>
      <c r="DJ7" s="1126"/>
      <c r="DK7" s="1127"/>
      <c r="DL7" s="1125" t="s">
        <v>526</v>
      </c>
      <c r="DM7" s="1126"/>
      <c r="DN7" s="1126"/>
      <c r="DO7" s="1126"/>
      <c r="DP7" s="1127"/>
      <c r="DQ7" s="1125" t="s">
        <v>526</v>
      </c>
      <c r="DR7" s="1126"/>
      <c r="DS7" s="1126"/>
      <c r="DT7" s="1126"/>
      <c r="DU7" s="1127"/>
      <c r="DV7" s="1128"/>
      <c r="DW7" s="1129"/>
      <c r="DX7" s="1129"/>
      <c r="DY7" s="1129"/>
      <c r="DZ7" s="1130"/>
      <c r="EA7" s="230"/>
    </row>
    <row r="8" spans="1:131" s="231" customFormat="1" ht="26.25" customHeight="1" x14ac:dyDescent="0.15">
      <c r="A8" s="234">
        <v>2</v>
      </c>
      <c r="B8" s="1059" t="s">
        <v>391</v>
      </c>
      <c r="C8" s="1060"/>
      <c r="D8" s="1060"/>
      <c r="E8" s="1060"/>
      <c r="F8" s="1060"/>
      <c r="G8" s="1060"/>
      <c r="H8" s="1060"/>
      <c r="I8" s="1060"/>
      <c r="J8" s="1060"/>
      <c r="K8" s="1060"/>
      <c r="L8" s="1060"/>
      <c r="M8" s="1060"/>
      <c r="N8" s="1060"/>
      <c r="O8" s="1060"/>
      <c r="P8" s="1061"/>
      <c r="Q8" s="1067">
        <v>1493.8019999999999</v>
      </c>
      <c r="R8" s="1068"/>
      <c r="S8" s="1068"/>
      <c r="T8" s="1068"/>
      <c r="U8" s="1068"/>
      <c r="V8" s="1068">
        <v>1422.3869999999999</v>
      </c>
      <c r="W8" s="1068"/>
      <c r="X8" s="1068"/>
      <c r="Y8" s="1068"/>
      <c r="Z8" s="1068"/>
      <c r="AA8" s="1068">
        <v>71.415000000000006</v>
      </c>
      <c r="AB8" s="1068"/>
      <c r="AC8" s="1068"/>
      <c r="AD8" s="1068"/>
      <c r="AE8" s="1069"/>
      <c r="AF8" s="1064" t="s">
        <v>392</v>
      </c>
      <c r="AG8" s="1065"/>
      <c r="AH8" s="1065"/>
      <c r="AI8" s="1065"/>
      <c r="AJ8" s="1066"/>
      <c r="AK8" s="1109">
        <v>12.805999999999999</v>
      </c>
      <c r="AL8" s="1110"/>
      <c r="AM8" s="1110"/>
      <c r="AN8" s="1110"/>
      <c r="AO8" s="1110"/>
      <c r="AP8" s="1110" t="s">
        <v>609</v>
      </c>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t="s">
        <v>611</v>
      </c>
      <c r="BT8" s="1022"/>
      <c r="BU8" s="1022"/>
      <c r="BV8" s="1022"/>
      <c r="BW8" s="1022"/>
      <c r="BX8" s="1022"/>
      <c r="BY8" s="1022"/>
      <c r="BZ8" s="1022"/>
      <c r="CA8" s="1022"/>
      <c r="CB8" s="1022"/>
      <c r="CC8" s="1022"/>
      <c r="CD8" s="1022"/>
      <c r="CE8" s="1022"/>
      <c r="CF8" s="1022"/>
      <c r="CG8" s="1043"/>
      <c r="CH8" s="1018">
        <v>115.075913</v>
      </c>
      <c r="CI8" s="1019"/>
      <c r="CJ8" s="1019"/>
      <c r="CK8" s="1019"/>
      <c r="CL8" s="1020"/>
      <c r="CM8" s="1018">
        <v>136.94351900000001</v>
      </c>
      <c r="CN8" s="1019"/>
      <c r="CO8" s="1019"/>
      <c r="CP8" s="1019"/>
      <c r="CQ8" s="1020"/>
      <c r="CR8" s="1018">
        <v>17.5</v>
      </c>
      <c r="CS8" s="1019"/>
      <c r="CT8" s="1019"/>
      <c r="CU8" s="1019"/>
      <c r="CV8" s="1020"/>
      <c r="CW8" s="1018" t="s">
        <v>610</v>
      </c>
      <c r="CX8" s="1019"/>
      <c r="CY8" s="1019"/>
      <c r="CZ8" s="1019"/>
      <c r="DA8" s="1020"/>
      <c r="DB8" s="1018" t="s">
        <v>610</v>
      </c>
      <c r="DC8" s="1019"/>
      <c r="DD8" s="1019"/>
      <c r="DE8" s="1019"/>
      <c r="DF8" s="1020"/>
      <c r="DG8" s="1018" t="s">
        <v>610</v>
      </c>
      <c r="DH8" s="1019"/>
      <c r="DI8" s="1019"/>
      <c r="DJ8" s="1019"/>
      <c r="DK8" s="1020"/>
      <c r="DL8" s="1018" t="s">
        <v>610</v>
      </c>
      <c r="DM8" s="1019"/>
      <c r="DN8" s="1019"/>
      <c r="DO8" s="1019"/>
      <c r="DP8" s="1020"/>
      <c r="DQ8" s="1018" t="s">
        <v>610</v>
      </c>
      <c r="DR8" s="1019"/>
      <c r="DS8" s="1019"/>
      <c r="DT8" s="1019"/>
      <c r="DU8" s="1020"/>
      <c r="DV8" s="1021"/>
      <c r="DW8" s="1022"/>
      <c r="DX8" s="1022"/>
      <c r="DY8" s="1022"/>
      <c r="DZ8" s="1023"/>
      <c r="EA8" s="230"/>
    </row>
    <row r="9" spans="1:131" s="231" customFormat="1" ht="26.25" customHeight="1" x14ac:dyDescent="0.15">
      <c r="A9" s="234">
        <v>3</v>
      </c>
      <c r="B9" s="1059" t="s">
        <v>393</v>
      </c>
      <c r="C9" s="1060"/>
      <c r="D9" s="1060"/>
      <c r="E9" s="1060"/>
      <c r="F9" s="1060"/>
      <c r="G9" s="1060"/>
      <c r="H9" s="1060"/>
      <c r="I9" s="1060"/>
      <c r="J9" s="1060"/>
      <c r="K9" s="1060"/>
      <c r="L9" s="1060"/>
      <c r="M9" s="1060"/>
      <c r="N9" s="1060"/>
      <c r="O9" s="1060"/>
      <c r="P9" s="1061"/>
      <c r="Q9" s="1067">
        <v>259.43200000000002</v>
      </c>
      <c r="R9" s="1068"/>
      <c r="S9" s="1068"/>
      <c r="T9" s="1068"/>
      <c r="U9" s="1068"/>
      <c r="V9" s="1068">
        <v>128.47200000000001</v>
      </c>
      <c r="W9" s="1068"/>
      <c r="X9" s="1068"/>
      <c r="Y9" s="1068"/>
      <c r="Z9" s="1068"/>
      <c r="AA9" s="1068">
        <v>130.96100000000001</v>
      </c>
      <c r="AB9" s="1068"/>
      <c r="AC9" s="1068"/>
      <c r="AD9" s="1068"/>
      <c r="AE9" s="1069"/>
      <c r="AF9" s="1064">
        <v>131</v>
      </c>
      <c r="AG9" s="1065"/>
      <c r="AH9" s="1065"/>
      <c r="AI9" s="1065"/>
      <c r="AJ9" s="1066"/>
      <c r="AK9" s="1109">
        <v>3.2090000000000001</v>
      </c>
      <c r="AL9" s="1110"/>
      <c r="AM9" s="1110"/>
      <c r="AN9" s="1110"/>
      <c r="AO9" s="1110"/>
      <c r="AP9" s="1110">
        <v>328.04199999999997</v>
      </c>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t="s">
        <v>599</v>
      </c>
      <c r="BT9" s="1022"/>
      <c r="BU9" s="1022"/>
      <c r="BV9" s="1022"/>
      <c r="BW9" s="1022"/>
      <c r="BX9" s="1022"/>
      <c r="BY9" s="1022"/>
      <c r="BZ9" s="1022"/>
      <c r="CA9" s="1022"/>
      <c r="CB9" s="1022"/>
      <c r="CC9" s="1022"/>
      <c r="CD9" s="1022"/>
      <c r="CE9" s="1022"/>
      <c r="CF9" s="1022"/>
      <c r="CG9" s="1043"/>
      <c r="CH9" s="1018">
        <v>3.946682</v>
      </c>
      <c r="CI9" s="1019"/>
      <c r="CJ9" s="1019"/>
      <c r="CK9" s="1019"/>
      <c r="CL9" s="1020"/>
      <c r="CM9" s="1018">
        <v>10.418685999999999</v>
      </c>
      <c r="CN9" s="1019"/>
      <c r="CO9" s="1019"/>
      <c r="CP9" s="1019"/>
      <c r="CQ9" s="1020"/>
      <c r="CR9" s="1018">
        <v>6</v>
      </c>
      <c r="CS9" s="1019"/>
      <c r="CT9" s="1019"/>
      <c r="CU9" s="1019"/>
      <c r="CV9" s="1020"/>
      <c r="CW9" s="1018" t="s">
        <v>610</v>
      </c>
      <c r="CX9" s="1019"/>
      <c r="CY9" s="1019"/>
      <c r="CZ9" s="1019"/>
      <c r="DA9" s="1020"/>
      <c r="DB9" s="1018" t="s">
        <v>610</v>
      </c>
      <c r="DC9" s="1019"/>
      <c r="DD9" s="1019"/>
      <c r="DE9" s="1019"/>
      <c r="DF9" s="1020"/>
      <c r="DG9" s="1018" t="s">
        <v>610</v>
      </c>
      <c r="DH9" s="1019"/>
      <c r="DI9" s="1019"/>
      <c r="DJ9" s="1019"/>
      <c r="DK9" s="1020"/>
      <c r="DL9" s="1018" t="s">
        <v>610</v>
      </c>
      <c r="DM9" s="1019"/>
      <c r="DN9" s="1019"/>
      <c r="DO9" s="1019"/>
      <c r="DP9" s="1020"/>
      <c r="DQ9" s="1018" t="s">
        <v>610</v>
      </c>
      <c r="DR9" s="1019"/>
      <c r="DS9" s="1019"/>
      <c r="DT9" s="1019"/>
      <c r="DU9" s="1020"/>
      <c r="DV9" s="1021"/>
      <c r="DW9" s="1022"/>
      <c r="DX9" s="1022"/>
      <c r="DY9" s="1022"/>
      <c r="DZ9" s="1023"/>
      <c r="EA9" s="230"/>
    </row>
    <row r="10" spans="1:131" s="231" customFormat="1" ht="26.25" customHeight="1" x14ac:dyDescent="0.15">
      <c r="A10" s="234">
        <v>4</v>
      </c>
      <c r="B10" s="1059" t="s">
        <v>394</v>
      </c>
      <c r="C10" s="1060"/>
      <c r="D10" s="1060"/>
      <c r="E10" s="1060"/>
      <c r="F10" s="1060"/>
      <c r="G10" s="1060"/>
      <c r="H10" s="1060"/>
      <c r="I10" s="1060"/>
      <c r="J10" s="1060"/>
      <c r="K10" s="1060"/>
      <c r="L10" s="1060"/>
      <c r="M10" s="1060"/>
      <c r="N10" s="1060"/>
      <c r="O10" s="1060"/>
      <c r="P10" s="1061"/>
      <c r="Q10" s="1067">
        <v>340.86599999999999</v>
      </c>
      <c r="R10" s="1068"/>
      <c r="S10" s="1068"/>
      <c r="T10" s="1068"/>
      <c r="U10" s="1068"/>
      <c r="V10" s="1068">
        <v>340.86599999999999</v>
      </c>
      <c r="W10" s="1068"/>
      <c r="X10" s="1068"/>
      <c r="Y10" s="1068"/>
      <c r="Z10" s="1068"/>
      <c r="AA10" s="1068" t="s">
        <v>609</v>
      </c>
      <c r="AB10" s="1068"/>
      <c r="AC10" s="1068"/>
      <c r="AD10" s="1068"/>
      <c r="AE10" s="1069"/>
      <c r="AF10" s="1064" t="s">
        <v>128</v>
      </c>
      <c r="AG10" s="1065"/>
      <c r="AH10" s="1065"/>
      <c r="AI10" s="1065"/>
      <c r="AJ10" s="1066"/>
      <c r="AK10" s="1109">
        <v>191.02099999999999</v>
      </c>
      <c r="AL10" s="1110"/>
      <c r="AM10" s="1110"/>
      <c r="AN10" s="1110"/>
      <c r="AO10" s="1110"/>
      <c r="AP10" s="1110">
        <v>805.86599999999999</v>
      </c>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t="s">
        <v>595</v>
      </c>
      <c r="BT10" s="1022"/>
      <c r="BU10" s="1022"/>
      <c r="BV10" s="1022"/>
      <c r="BW10" s="1022"/>
      <c r="BX10" s="1022"/>
      <c r="BY10" s="1022"/>
      <c r="BZ10" s="1022"/>
      <c r="CA10" s="1022"/>
      <c r="CB10" s="1022"/>
      <c r="CC10" s="1022"/>
      <c r="CD10" s="1022"/>
      <c r="CE10" s="1022"/>
      <c r="CF10" s="1022"/>
      <c r="CG10" s="1043"/>
      <c r="CH10" s="1018">
        <v>7.4365430000000003</v>
      </c>
      <c r="CI10" s="1019"/>
      <c r="CJ10" s="1019"/>
      <c r="CK10" s="1019"/>
      <c r="CL10" s="1020"/>
      <c r="CM10" s="1018">
        <v>226.31025500000001</v>
      </c>
      <c r="CN10" s="1019"/>
      <c r="CO10" s="1019"/>
      <c r="CP10" s="1019"/>
      <c r="CQ10" s="1020"/>
      <c r="CR10" s="1018">
        <v>100</v>
      </c>
      <c r="CS10" s="1019"/>
      <c r="CT10" s="1019"/>
      <c r="CU10" s="1019"/>
      <c r="CV10" s="1020"/>
      <c r="CW10" s="1018" t="s">
        <v>610</v>
      </c>
      <c r="CX10" s="1019"/>
      <c r="CY10" s="1019"/>
      <c r="CZ10" s="1019"/>
      <c r="DA10" s="1020"/>
      <c r="DB10" s="1018" t="s">
        <v>610</v>
      </c>
      <c r="DC10" s="1019"/>
      <c r="DD10" s="1019"/>
      <c r="DE10" s="1019"/>
      <c r="DF10" s="1020"/>
      <c r="DG10" s="1018" t="s">
        <v>610</v>
      </c>
      <c r="DH10" s="1019"/>
      <c r="DI10" s="1019"/>
      <c r="DJ10" s="1019"/>
      <c r="DK10" s="1020"/>
      <c r="DL10" s="1018" t="s">
        <v>610</v>
      </c>
      <c r="DM10" s="1019"/>
      <c r="DN10" s="1019"/>
      <c r="DO10" s="1019"/>
      <c r="DP10" s="1020"/>
      <c r="DQ10" s="1018" t="s">
        <v>610</v>
      </c>
      <c r="DR10" s="1019"/>
      <c r="DS10" s="1019"/>
      <c r="DT10" s="1019"/>
      <c r="DU10" s="1020"/>
      <c r="DV10" s="1021"/>
      <c r="DW10" s="1022"/>
      <c r="DX10" s="1022"/>
      <c r="DY10" s="1022"/>
      <c r="DZ10" s="1023"/>
      <c r="EA10" s="230"/>
    </row>
    <row r="11" spans="1:131" s="231" customFormat="1" ht="26.25" customHeight="1" x14ac:dyDescent="0.15">
      <c r="A11" s="234">
        <v>5</v>
      </c>
      <c r="B11" s="1059" t="s">
        <v>395</v>
      </c>
      <c r="C11" s="1060"/>
      <c r="D11" s="1060"/>
      <c r="E11" s="1060"/>
      <c r="F11" s="1060"/>
      <c r="G11" s="1060"/>
      <c r="H11" s="1060"/>
      <c r="I11" s="1060"/>
      <c r="J11" s="1060"/>
      <c r="K11" s="1060"/>
      <c r="L11" s="1060"/>
      <c r="M11" s="1060"/>
      <c r="N11" s="1060"/>
      <c r="O11" s="1060"/>
      <c r="P11" s="1061"/>
      <c r="Q11" s="1067">
        <v>992.952</v>
      </c>
      <c r="R11" s="1068"/>
      <c r="S11" s="1068"/>
      <c r="T11" s="1068"/>
      <c r="U11" s="1068"/>
      <c r="V11" s="1068">
        <v>992.952</v>
      </c>
      <c r="W11" s="1068"/>
      <c r="X11" s="1068"/>
      <c r="Y11" s="1068"/>
      <c r="Z11" s="1068"/>
      <c r="AA11" s="1068" t="s">
        <v>609</v>
      </c>
      <c r="AB11" s="1068"/>
      <c r="AC11" s="1068"/>
      <c r="AD11" s="1068"/>
      <c r="AE11" s="1069"/>
      <c r="AF11" s="1064" t="s">
        <v>128</v>
      </c>
      <c r="AG11" s="1065"/>
      <c r="AH11" s="1065"/>
      <c r="AI11" s="1065"/>
      <c r="AJ11" s="1066"/>
      <c r="AK11" s="1109" t="s">
        <v>609</v>
      </c>
      <c r="AL11" s="1110"/>
      <c r="AM11" s="1110"/>
      <c r="AN11" s="1110"/>
      <c r="AO11" s="1110"/>
      <c r="AP11" s="1110">
        <v>10045.414000000001</v>
      </c>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t="s">
        <v>598</v>
      </c>
      <c r="BT11" s="1022"/>
      <c r="BU11" s="1022"/>
      <c r="BV11" s="1022"/>
      <c r="BW11" s="1022"/>
      <c r="BX11" s="1022"/>
      <c r="BY11" s="1022"/>
      <c r="BZ11" s="1022"/>
      <c r="CA11" s="1022"/>
      <c r="CB11" s="1022"/>
      <c r="CC11" s="1022"/>
      <c r="CD11" s="1022"/>
      <c r="CE11" s="1022"/>
      <c r="CF11" s="1022"/>
      <c r="CG11" s="1043"/>
      <c r="CH11" s="1018">
        <v>5.6035430000000002</v>
      </c>
      <c r="CI11" s="1019"/>
      <c r="CJ11" s="1019"/>
      <c r="CK11" s="1019"/>
      <c r="CL11" s="1020"/>
      <c r="CM11" s="1018">
        <v>420.47660400000001</v>
      </c>
      <c r="CN11" s="1019"/>
      <c r="CO11" s="1019"/>
      <c r="CP11" s="1019"/>
      <c r="CQ11" s="1020"/>
      <c r="CR11" s="1018">
        <v>200</v>
      </c>
      <c r="CS11" s="1019"/>
      <c r="CT11" s="1019"/>
      <c r="CU11" s="1019"/>
      <c r="CV11" s="1020"/>
      <c r="CW11" s="1018" t="s">
        <v>610</v>
      </c>
      <c r="CX11" s="1019"/>
      <c r="CY11" s="1019"/>
      <c r="CZ11" s="1019"/>
      <c r="DA11" s="1020"/>
      <c r="DB11" s="1018" t="s">
        <v>610</v>
      </c>
      <c r="DC11" s="1019"/>
      <c r="DD11" s="1019"/>
      <c r="DE11" s="1019"/>
      <c r="DF11" s="1020"/>
      <c r="DG11" s="1018" t="s">
        <v>610</v>
      </c>
      <c r="DH11" s="1019"/>
      <c r="DI11" s="1019"/>
      <c r="DJ11" s="1019"/>
      <c r="DK11" s="1020"/>
      <c r="DL11" s="1018" t="s">
        <v>610</v>
      </c>
      <c r="DM11" s="1019"/>
      <c r="DN11" s="1019"/>
      <c r="DO11" s="1019"/>
      <c r="DP11" s="1020"/>
      <c r="DQ11" s="1018" t="s">
        <v>610</v>
      </c>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t="s">
        <v>600</v>
      </c>
      <c r="BT12" s="1022"/>
      <c r="BU12" s="1022"/>
      <c r="BV12" s="1022"/>
      <c r="BW12" s="1022"/>
      <c r="BX12" s="1022"/>
      <c r="BY12" s="1022"/>
      <c r="BZ12" s="1022"/>
      <c r="CA12" s="1022"/>
      <c r="CB12" s="1022"/>
      <c r="CC12" s="1022"/>
      <c r="CD12" s="1022"/>
      <c r="CE12" s="1022"/>
      <c r="CF12" s="1022"/>
      <c r="CG12" s="1043"/>
      <c r="CH12" s="1018">
        <v>-4.3539560000000002</v>
      </c>
      <c r="CI12" s="1019"/>
      <c r="CJ12" s="1019"/>
      <c r="CK12" s="1019"/>
      <c r="CL12" s="1020"/>
      <c r="CM12" s="1018">
        <v>2.7232440000000002</v>
      </c>
      <c r="CN12" s="1019"/>
      <c r="CO12" s="1019"/>
      <c r="CP12" s="1019"/>
      <c r="CQ12" s="1020"/>
      <c r="CR12" s="1018">
        <v>5</v>
      </c>
      <c r="CS12" s="1019"/>
      <c r="CT12" s="1019"/>
      <c r="CU12" s="1019"/>
      <c r="CV12" s="1020"/>
      <c r="CW12" s="1018">
        <v>12.35</v>
      </c>
      <c r="CX12" s="1019"/>
      <c r="CY12" s="1019"/>
      <c r="CZ12" s="1019"/>
      <c r="DA12" s="1020"/>
      <c r="DB12" s="1018" t="s">
        <v>610</v>
      </c>
      <c r="DC12" s="1019"/>
      <c r="DD12" s="1019"/>
      <c r="DE12" s="1019"/>
      <c r="DF12" s="1020"/>
      <c r="DG12" s="1018" t="s">
        <v>610</v>
      </c>
      <c r="DH12" s="1019"/>
      <c r="DI12" s="1019"/>
      <c r="DJ12" s="1019"/>
      <c r="DK12" s="1020"/>
      <c r="DL12" s="1018" t="s">
        <v>610</v>
      </c>
      <c r="DM12" s="1019"/>
      <c r="DN12" s="1019"/>
      <c r="DO12" s="1019"/>
      <c r="DP12" s="1020"/>
      <c r="DQ12" s="1018" t="s">
        <v>610</v>
      </c>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t="s">
        <v>594</v>
      </c>
      <c r="BT13" s="1022"/>
      <c r="BU13" s="1022"/>
      <c r="BV13" s="1022"/>
      <c r="BW13" s="1022"/>
      <c r="BX13" s="1022"/>
      <c r="BY13" s="1022"/>
      <c r="BZ13" s="1022"/>
      <c r="CA13" s="1022"/>
      <c r="CB13" s="1022"/>
      <c r="CC13" s="1022"/>
      <c r="CD13" s="1022"/>
      <c r="CE13" s="1022"/>
      <c r="CF13" s="1022"/>
      <c r="CG13" s="1043"/>
      <c r="CH13" s="1018">
        <v>0.94065399999999999</v>
      </c>
      <c r="CI13" s="1019"/>
      <c r="CJ13" s="1019"/>
      <c r="CK13" s="1019"/>
      <c r="CL13" s="1020"/>
      <c r="CM13" s="1018">
        <v>117.655933</v>
      </c>
      <c r="CN13" s="1019"/>
      <c r="CO13" s="1019"/>
      <c r="CP13" s="1019"/>
      <c r="CQ13" s="1020"/>
      <c r="CR13" s="1018">
        <v>60</v>
      </c>
      <c r="CS13" s="1019"/>
      <c r="CT13" s="1019"/>
      <c r="CU13" s="1019"/>
      <c r="CV13" s="1020"/>
      <c r="CW13" s="1018">
        <v>8.82</v>
      </c>
      <c r="CX13" s="1019"/>
      <c r="CY13" s="1019"/>
      <c r="CZ13" s="1019"/>
      <c r="DA13" s="1020"/>
      <c r="DB13" s="1018" t="s">
        <v>610</v>
      </c>
      <c r="DC13" s="1019"/>
      <c r="DD13" s="1019"/>
      <c r="DE13" s="1019"/>
      <c r="DF13" s="1020"/>
      <c r="DG13" s="1018" t="s">
        <v>610</v>
      </c>
      <c r="DH13" s="1019"/>
      <c r="DI13" s="1019"/>
      <c r="DJ13" s="1019"/>
      <c r="DK13" s="1020"/>
      <c r="DL13" s="1018" t="s">
        <v>610</v>
      </c>
      <c r="DM13" s="1019"/>
      <c r="DN13" s="1019"/>
      <c r="DO13" s="1019"/>
      <c r="DP13" s="1020"/>
      <c r="DQ13" s="1018" t="s">
        <v>610</v>
      </c>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t="s">
        <v>596</v>
      </c>
      <c r="BT14" s="1022"/>
      <c r="BU14" s="1022"/>
      <c r="BV14" s="1022"/>
      <c r="BW14" s="1022"/>
      <c r="BX14" s="1022"/>
      <c r="BY14" s="1022"/>
      <c r="BZ14" s="1022"/>
      <c r="CA14" s="1022"/>
      <c r="CB14" s="1022"/>
      <c r="CC14" s="1022"/>
      <c r="CD14" s="1022"/>
      <c r="CE14" s="1022"/>
      <c r="CF14" s="1022"/>
      <c r="CG14" s="1043"/>
      <c r="CH14" s="1018">
        <v>8.3777229999999996</v>
      </c>
      <c r="CI14" s="1019"/>
      <c r="CJ14" s="1019"/>
      <c r="CK14" s="1019"/>
      <c r="CL14" s="1020"/>
      <c r="CM14" s="1018">
        <v>108.00801800000001</v>
      </c>
      <c r="CN14" s="1019"/>
      <c r="CO14" s="1019"/>
      <c r="CP14" s="1019"/>
      <c r="CQ14" s="1020"/>
      <c r="CR14" s="1018">
        <v>10</v>
      </c>
      <c r="CS14" s="1019"/>
      <c r="CT14" s="1019"/>
      <c r="CU14" s="1019"/>
      <c r="CV14" s="1020"/>
      <c r="CW14" s="1018" t="s">
        <v>610</v>
      </c>
      <c r="CX14" s="1019"/>
      <c r="CY14" s="1019"/>
      <c r="CZ14" s="1019"/>
      <c r="DA14" s="1020"/>
      <c r="DB14" s="1018" t="s">
        <v>610</v>
      </c>
      <c r="DC14" s="1019"/>
      <c r="DD14" s="1019"/>
      <c r="DE14" s="1019"/>
      <c r="DF14" s="1020"/>
      <c r="DG14" s="1018" t="s">
        <v>610</v>
      </c>
      <c r="DH14" s="1019"/>
      <c r="DI14" s="1019"/>
      <c r="DJ14" s="1019"/>
      <c r="DK14" s="1020"/>
      <c r="DL14" s="1018" t="s">
        <v>610</v>
      </c>
      <c r="DM14" s="1019"/>
      <c r="DN14" s="1019"/>
      <c r="DO14" s="1019"/>
      <c r="DP14" s="1020"/>
      <c r="DQ14" s="1018" t="s">
        <v>610</v>
      </c>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t="s">
        <v>612</v>
      </c>
      <c r="BT15" s="1022"/>
      <c r="BU15" s="1022"/>
      <c r="BV15" s="1022"/>
      <c r="BW15" s="1022"/>
      <c r="BX15" s="1022"/>
      <c r="BY15" s="1022"/>
      <c r="BZ15" s="1022"/>
      <c r="CA15" s="1022"/>
      <c r="CB15" s="1022"/>
      <c r="CC15" s="1022"/>
      <c r="CD15" s="1022"/>
      <c r="CE15" s="1022"/>
      <c r="CF15" s="1022"/>
      <c r="CG15" s="1043"/>
      <c r="CH15" s="1018">
        <v>56.791344000000002</v>
      </c>
      <c r="CI15" s="1019"/>
      <c r="CJ15" s="1019"/>
      <c r="CK15" s="1019"/>
      <c r="CL15" s="1020"/>
      <c r="CM15" s="1018">
        <v>269.095057</v>
      </c>
      <c r="CN15" s="1019"/>
      <c r="CO15" s="1019"/>
      <c r="CP15" s="1019"/>
      <c r="CQ15" s="1020"/>
      <c r="CR15" s="1018">
        <v>3</v>
      </c>
      <c r="CS15" s="1019"/>
      <c r="CT15" s="1019"/>
      <c r="CU15" s="1019"/>
      <c r="CV15" s="1020"/>
      <c r="CW15" s="1018" t="s">
        <v>610</v>
      </c>
      <c r="CX15" s="1019"/>
      <c r="CY15" s="1019"/>
      <c r="CZ15" s="1019"/>
      <c r="DA15" s="1020"/>
      <c r="DB15" s="1018" t="s">
        <v>610</v>
      </c>
      <c r="DC15" s="1019"/>
      <c r="DD15" s="1019"/>
      <c r="DE15" s="1019"/>
      <c r="DF15" s="1020"/>
      <c r="DG15" s="1018" t="s">
        <v>610</v>
      </c>
      <c r="DH15" s="1019"/>
      <c r="DI15" s="1019"/>
      <c r="DJ15" s="1019"/>
      <c r="DK15" s="1020"/>
      <c r="DL15" s="1018" t="s">
        <v>610</v>
      </c>
      <c r="DM15" s="1019"/>
      <c r="DN15" s="1019"/>
      <c r="DO15" s="1019"/>
      <c r="DP15" s="1020"/>
      <c r="DQ15" s="1018" t="s">
        <v>610</v>
      </c>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t="s">
        <v>597</v>
      </c>
      <c r="BT16" s="1022"/>
      <c r="BU16" s="1022"/>
      <c r="BV16" s="1022"/>
      <c r="BW16" s="1022"/>
      <c r="BX16" s="1022"/>
      <c r="BY16" s="1022"/>
      <c r="BZ16" s="1022"/>
      <c r="CA16" s="1022"/>
      <c r="CB16" s="1022"/>
      <c r="CC16" s="1022"/>
      <c r="CD16" s="1022"/>
      <c r="CE16" s="1022"/>
      <c r="CF16" s="1022"/>
      <c r="CG16" s="1043"/>
      <c r="CH16" s="1018">
        <v>0.59492500000000004</v>
      </c>
      <c r="CI16" s="1019"/>
      <c r="CJ16" s="1019"/>
      <c r="CK16" s="1019"/>
      <c r="CL16" s="1020"/>
      <c r="CM16" s="1018">
        <v>69.366782000000001</v>
      </c>
      <c r="CN16" s="1019"/>
      <c r="CO16" s="1019"/>
      <c r="CP16" s="1019"/>
      <c r="CQ16" s="1020"/>
      <c r="CR16" s="1018">
        <v>30</v>
      </c>
      <c r="CS16" s="1019"/>
      <c r="CT16" s="1019"/>
      <c r="CU16" s="1019"/>
      <c r="CV16" s="1020"/>
      <c r="CW16" s="1018" t="s">
        <v>610</v>
      </c>
      <c r="CX16" s="1019"/>
      <c r="CY16" s="1019"/>
      <c r="CZ16" s="1019"/>
      <c r="DA16" s="1020"/>
      <c r="DB16" s="1018" t="s">
        <v>610</v>
      </c>
      <c r="DC16" s="1019"/>
      <c r="DD16" s="1019"/>
      <c r="DE16" s="1019"/>
      <c r="DF16" s="1020"/>
      <c r="DG16" s="1018" t="s">
        <v>610</v>
      </c>
      <c r="DH16" s="1019"/>
      <c r="DI16" s="1019"/>
      <c r="DJ16" s="1019"/>
      <c r="DK16" s="1020"/>
      <c r="DL16" s="1018" t="s">
        <v>610</v>
      </c>
      <c r="DM16" s="1019"/>
      <c r="DN16" s="1019"/>
      <c r="DO16" s="1019"/>
      <c r="DP16" s="1020"/>
      <c r="DQ16" s="1018" t="s">
        <v>610</v>
      </c>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t="s">
        <v>593</v>
      </c>
      <c r="BT17" s="1022"/>
      <c r="BU17" s="1022"/>
      <c r="BV17" s="1022"/>
      <c r="BW17" s="1022"/>
      <c r="BX17" s="1022"/>
      <c r="BY17" s="1022"/>
      <c r="BZ17" s="1022"/>
      <c r="CA17" s="1022"/>
      <c r="CB17" s="1022"/>
      <c r="CC17" s="1022"/>
      <c r="CD17" s="1022"/>
      <c r="CE17" s="1022"/>
      <c r="CF17" s="1022"/>
      <c r="CG17" s="1043"/>
      <c r="CH17" s="1018">
        <v>5.9967240000000004</v>
      </c>
      <c r="CI17" s="1019"/>
      <c r="CJ17" s="1019"/>
      <c r="CK17" s="1019"/>
      <c r="CL17" s="1020"/>
      <c r="CM17" s="1018">
        <v>71.259797000000006</v>
      </c>
      <c r="CN17" s="1019"/>
      <c r="CO17" s="1019"/>
      <c r="CP17" s="1019"/>
      <c r="CQ17" s="1020"/>
      <c r="CR17" s="1018">
        <v>7.5</v>
      </c>
      <c r="CS17" s="1019"/>
      <c r="CT17" s="1019"/>
      <c r="CU17" s="1019"/>
      <c r="CV17" s="1020"/>
      <c r="CW17" s="1018">
        <v>28.21</v>
      </c>
      <c r="CX17" s="1019"/>
      <c r="CY17" s="1019"/>
      <c r="CZ17" s="1019"/>
      <c r="DA17" s="1020"/>
      <c r="DB17" s="1018" t="s">
        <v>610</v>
      </c>
      <c r="DC17" s="1019"/>
      <c r="DD17" s="1019"/>
      <c r="DE17" s="1019"/>
      <c r="DF17" s="1020"/>
      <c r="DG17" s="1018" t="s">
        <v>610</v>
      </c>
      <c r="DH17" s="1019"/>
      <c r="DI17" s="1019"/>
      <c r="DJ17" s="1019"/>
      <c r="DK17" s="1020"/>
      <c r="DL17" s="1018" t="s">
        <v>526</v>
      </c>
      <c r="DM17" s="1019"/>
      <c r="DN17" s="1019"/>
      <c r="DO17" s="1019"/>
      <c r="DP17" s="1020"/>
      <c r="DQ17" s="1018" t="s">
        <v>526</v>
      </c>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t="s">
        <v>601</v>
      </c>
      <c r="BT18" s="1022"/>
      <c r="BU18" s="1022"/>
      <c r="BV18" s="1022"/>
      <c r="BW18" s="1022"/>
      <c r="BX18" s="1022"/>
      <c r="BY18" s="1022"/>
      <c r="BZ18" s="1022"/>
      <c r="CA18" s="1022"/>
      <c r="CB18" s="1022"/>
      <c r="CC18" s="1022"/>
      <c r="CD18" s="1022"/>
      <c r="CE18" s="1022"/>
      <c r="CF18" s="1022"/>
      <c r="CG18" s="1043"/>
      <c r="CH18" s="1018">
        <v>2433</v>
      </c>
      <c r="CI18" s="1019"/>
      <c r="CJ18" s="1019"/>
      <c r="CK18" s="1019"/>
      <c r="CL18" s="1020"/>
      <c r="CM18" s="1018">
        <v>2668</v>
      </c>
      <c r="CN18" s="1019"/>
      <c r="CO18" s="1019"/>
      <c r="CP18" s="1019"/>
      <c r="CQ18" s="1020"/>
      <c r="CR18" s="1018">
        <v>842.11900000000003</v>
      </c>
      <c r="CS18" s="1019"/>
      <c r="CT18" s="1019"/>
      <c r="CU18" s="1019"/>
      <c r="CV18" s="1020"/>
      <c r="CW18" s="1018">
        <v>10.855480999999999</v>
      </c>
      <c r="CX18" s="1019"/>
      <c r="CY18" s="1019"/>
      <c r="CZ18" s="1019"/>
      <c r="DA18" s="1020"/>
      <c r="DB18" s="1018" t="s">
        <v>610</v>
      </c>
      <c r="DC18" s="1019"/>
      <c r="DD18" s="1019"/>
      <c r="DE18" s="1019"/>
      <c r="DF18" s="1020"/>
      <c r="DG18" s="1018" t="s">
        <v>610</v>
      </c>
      <c r="DH18" s="1019"/>
      <c r="DI18" s="1019"/>
      <c r="DJ18" s="1019"/>
      <c r="DK18" s="1020"/>
      <c r="DL18" s="1018" t="s">
        <v>610</v>
      </c>
      <c r="DM18" s="1019"/>
      <c r="DN18" s="1019"/>
      <c r="DO18" s="1019"/>
      <c r="DP18" s="1020"/>
      <c r="DQ18" s="1018" t="s">
        <v>610</v>
      </c>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t="s">
        <v>614</v>
      </c>
      <c r="BS19" s="1021" t="s">
        <v>602</v>
      </c>
      <c r="BT19" s="1022"/>
      <c r="BU19" s="1022"/>
      <c r="BV19" s="1022"/>
      <c r="BW19" s="1022"/>
      <c r="BX19" s="1022"/>
      <c r="BY19" s="1022"/>
      <c r="BZ19" s="1022"/>
      <c r="CA19" s="1022"/>
      <c r="CB19" s="1022"/>
      <c r="CC19" s="1022"/>
      <c r="CD19" s="1022"/>
      <c r="CE19" s="1022"/>
      <c r="CF19" s="1022"/>
      <c r="CG19" s="1043"/>
      <c r="CH19" s="1018">
        <v>239.51900000000001</v>
      </c>
      <c r="CI19" s="1019"/>
      <c r="CJ19" s="1019"/>
      <c r="CK19" s="1019"/>
      <c r="CL19" s="1020"/>
      <c r="CM19" s="1018">
        <v>30101.976999999999</v>
      </c>
      <c r="CN19" s="1019"/>
      <c r="CO19" s="1019"/>
      <c r="CP19" s="1019"/>
      <c r="CQ19" s="1020"/>
      <c r="CR19" s="1018">
        <v>0.26</v>
      </c>
      <c r="CS19" s="1019"/>
      <c r="CT19" s="1019"/>
      <c r="CU19" s="1019"/>
      <c r="CV19" s="1020"/>
      <c r="CW19" s="1018" t="s">
        <v>610</v>
      </c>
      <c r="CX19" s="1019"/>
      <c r="CY19" s="1019"/>
      <c r="CZ19" s="1019"/>
      <c r="DA19" s="1020"/>
      <c r="DB19" s="1018" t="s">
        <v>610</v>
      </c>
      <c r="DC19" s="1019"/>
      <c r="DD19" s="1019"/>
      <c r="DE19" s="1019"/>
      <c r="DF19" s="1020"/>
      <c r="DG19" s="1018" t="s">
        <v>610</v>
      </c>
      <c r="DH19" s="1019"/>
      <c r="DI19" s="1019"/>
      <c r="DJ19" s="1019"/>
      <c r="DK19" s="1020"/>
      <c r="DL19" s="1018">
        <v>232.88</v>
      </c>
      <c r="DM19" s="1019"/>
      <c r="DN19" s="1019"/>
      <c r="DO19" s="1019"/>
      <c r="DP19" s="1020"/>
      <c r="DQ19" s="1018">
        <v>23.288</v>
      </c>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t="s">
        <v>614</v>
      </c>
      <c r="BS20" s="1021" t="s">
        <v>603</v>
      </c>
      <c r="BT20" s="1022"/>
      <c r="BU20" s="1022"/>
      <c r="BV20" s="1022"/>
      <c r="BW20" s="1022"/>
      <c r="BX20" s="1022"/>
      <c r="BY20" s="1022"/>
      <c r="BZ20" s="1022"/>
      <c r="CA20" s="1022"/>
      <c r="CB20" s="1022"/>
      <c r="CC20" s="1022"/>
      <c r="CD20" s="1022"/>
      <c r="CE20" s="1022"/>
      <c r="CF20" s="1022"/>
      <c r="CG20" s="1043"/>
      <c r="CH20" s="1018">
        <v>748.47815900000001</v>
      </c>
      <c r="CI20" s="1019"/>
      <c r="CJ20" s="1019"/>
      <c r="CK20" s="1019"/>
      <c r="CL20" s="1020"/>
      <c r="CM20" s="1018">
        <v>27422.050538</v>
      </c>
      <c r="CN20" s="1019"/>
      <c r="CO20" s="1019"/>
      <c r="CP20" s="1019"/>
      <c r="CQ20" s="1020"/>
      <c r="CR20" s="1018">
        <v>263.07</v>
      </c>
      <c r="CS20" s="1019"/>
      <c r="CT20" s="1019"/>
      <c r="CU20" s="1019"/>
      <c r="CV20" s="1020"/>
      <c r="CW20" s="1018" t="s">
        <v>610</v>
      </c>
      <c r="CX20" s="1019"/>
      <c r="CY20" s="1019"/>
      <c r="CZ20" s="1019"/>
      <c r="DA20" s="1020"/>
      <c r="DB20" s="1018" t="s">
        <v>610</v>
      </c>
      <c r="DC20" s="1019"/>
      <c r="DD20" s="1019"/>
      <c r="DE20" s="1019"/>
      <c r="DF20" s="1020"/>
      <c r="DG20" s="1018" t="s">
        <v>610</v>
      </c>
      <c r="DH20" s="1019"/>
      <c r="DI20" s="1019"/>
      <c r="DJ20" s="1019"/>
      <c r="DK20" s="1020"/>
      <c r="DL20" s="1018" t="s">
        <v>610</v>
      </c>
      <c r="DM20" s="1019"/>
      <c r="DN20" s="1019"/>
      <c r="DO20" s="1019"/>
      <c r="DP20" s="1020"/>
      <c r="DQ20" s="1018" t="s">
        <v>610</v>
      </c>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396</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397</v>
      </c>
      <c r="B23" s="966" t="s">
        <v>398</v>
      </c>
      <c r="C23" s="967"/>
      <c r="D23" s="967"/>
      <c r="E23" s="967"/>
      <c r="F23" s="967"/>
      <c r="G23" s="967"/>
      <c r="H23" s="967"/>
      <c r="I23" s="967"/>
      <c r="J23" s="967"/>
      <c r="K23" s="967"/>
      <c r="L23" s="967"/>
      <c r="M23" s="967"/>
      <c r="N23" s="967"/>
      <c r="O23" s="967"/>
      <c r="P23" s="977"/>
      <c r="Q23" s="1096">
        <v>263319.65899999999</v>
      </c>
      <c r="R23" s="1090"/>
      <c r="S23" s="1090"/>
      <c r="T23" s="1090"/>
      <c r="U23" s="1090"/>
      <c r="V23" s="1090">
        <v>256118.807</v>
      </c>
      <c r="W23" s="1090"/>
      <c r="X23" s="1090"/>
      <c r="Y23" s="1090"/>
      <c r="Z23" s="1090"/>
      <c r="AA23" s="1090">
        <v>7200.8519999999999</v>
      </c>
      <c r="AB23" s="1090"/>
      <c r="AC23" s="1090"/>
      <c r="AD23" s="1090"/>
      <c r="AE23" s="1097"/>
      <c r="AF23" s="1098">
        <v>2905</v>
      </c>
      <c r="AG23" s="1090"/>
      <c r="AH23" s="1090"/>
      <c r="AI23" s="1090"/>
      <c r="AJ23" s="1099"/>
      <c r="AK23" s="1100"/>
      <c r="AL23" s="1101"/>
      <c r="AM23" s="1101"/>
      <c r="AN23" s="1101"/>
      <c r="AO23" s="1101"/>
      <c r="AP23" s="1090">
        <v>285242.54200000002</v>
      </c>
      <c r="AQ23" s="1090"/>
      <c r="AR23" s="1090"/>
      <c r="AS23" s="1090"/>
      <c r="AT23" s="1090"/>
      <c r="AU23" s="1091"/>
      <c r="AV23" s="1091"/>
      <c r="AW23" s="1091"/>
      <c r="AX23" s="1091"/>
      <c r="AY23" s="1092"/>
      <c r="AZ23" s="1093" t="s">
        <v>128</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399</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400</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373</v>
      </c>
      <c r="B26" s="1025"/>
      <c r="C26" s="1025"/>
      <c r="D26" s="1025"/>
      <c r="E26" s="1025"/>
      <c r="F26" s="1025"/>
      <c r="G26" s="1025"/>
      <c r="H26" s="1025"/>
      <c r="I26" s="1025"/>
      <c r="J26" s="1025"/>
      <c r="K26" s="1025"/>
      <c r="L26" s="1025"/>
      <c r="M26" s="1025"/>
      <c r="N26" s="1025"/>
      <c r="O26" s="1025"/>
      <c r="P26" s="1026"/>
      <c r="Q26" s="1030" t="s">
        <v>401</v>
      </c>
      <c r="R26" s="1031"/>
      <c r="S26" s="1031"/>
      <c r="T26" s="1031"/>
      <c r="U26" s="1032"/>
      <c r="V26" s="1030" t="s">
        <v>402</v>
      </c>
      <c r="W26" s="1031"/>
      <c r="X26" s="1031"/>
      <c r="Y26" s="1031"/>
      <c r="Z26" s="1032"/>
      <c r="AA26" s="1030" t="s">
        <v>403</v>
      </c>
      <c r="AB26" s="1031"/>
      <c r="AC26" s="1031"/>
      <c r="AD26" s="1031"/>
      <c r="AE26" s="1031"/>
      <c r="AF26" s="1084" t="s">
        <v>404</v>
      </c>
      <c r="AG26" s="1037"/>
      <c r="AH26" s="1037"/>
      <c r="AI26" s="1037"/>
      <c r="AJ26" s="1085"/>
      <c r="AK26" s="1031" t="s">
        <v>405</v>
      </c>
      <c r="AL26" s="1031"/>
      <c r="AM26" s="1031"/>
      <c r="AN26" s="1031"/>
      <c r="AO26" s="1032"/>
      <c r="AP26" s="1030" t="s">
        <v>406</v>
      </c>
      <c r="AQ26" s="1031"/>
      <c r="AR26" s="1031"/>
      <c r="AS26" s="1031"/>
      <c r="AT26" s="1032"/>
      <c r="AU26" s="1030" t="s">
        <v>407</v>
      </c>
      <c r="AV26" s="1031"/>
      <c r="AW26" s="1031"/>
      <c r="AX26" s="1031"/>
      <c r="AY26" s="1032"/>
      <c r="AZ26" s="1030" t="s">
        <v>408</v>
      </c>
      <c r="BA26" s="1031"/>
      <c r="BB26" s="1031"/>
      <c r="BC26" s="1031"/>
      <c r="BD26" s="1032"/>
      <c r="BE26" s="1030" t="s">
        <v>380</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409</v>
      </c>
      <c r="C28" s="1077"/>
      <c r="D28" s="1077"/>
      <c r="E28" s="1077"/>
      <c r="F28" s="1077"/>
      <c r="G28" s="1077"/>
      <c r="H28" s="1077"/>
      <c r="I28" s="1077"/>
      <c r="J28" s="1077"/>
      <c r="K28" s="1077"/>
      <c r="L28" s="1077"/>
      <c r="M28" s="1077"/>
      <c r="N28" s="1077"/>
      <c r="O28" s="1077"/>
      <c r="P28" s="1078"/>
      <c r="Q28" s="1079">
        <v>54721.788</v>
      </c>
      <c r="R28" s="1080"/>
      <c r="S28" s="1080"/>
      <c r="T28" s="1080"/>
      <c r="U28" s="1080"/>
      <c r="V28" s="1080">
        <v>54382.237000000001</v>
      </c>
      <c r="W28" s="1080"/>
      <c r="X28" s="1080"/>
      <c r="Y28" s="1080"/>
      <c r="Z28" s="1080"/>
      <c r="AA28" s="1080">
        <v>339.55099999999999</v>
      </c>
      <c r="AB28" s="1080"/>
      <c r="AC28" s="1080"/>
      <c r="AD28" s="1080"/>
      <c r="AE28" s="1081"/>
      <c r="AF28" s="1082">
        <v>340</v>
      </c>
      <c r="AG28" s="1080"/>
      <c r="AH28" s="1080"/>
      <c r="AI28" s="1080"/>
      <c r="AJ28" s="1083"/>
      <c r="AK28" s="1071">
        <v>4659.1859999999997</v>
      </c>
      <c r="AL28" s="1072"/>
      <c r="AM28" s="1072"/>
      <c r="AN28" s="1072"/>
      <c r="AO28" s="1072"/>
      <c r="AP28" s="1072">
        <v>42.502000000000002</v>
      </c>
      <c r="AQ28" s="1072"/>
      <c r="AR28" s="1072"/>
      <c r="AS28" s="1072"/>
      <c r="AT28" s="1072"/>
      <c r="AU28" s="1072">
        <v>8.4570000000000007</v>
      </c>
      <c r="AV28" s="1072"/>
      <c r="AW28" s="1072"/>
      <c r="AX28" s="1072"/>
      <c r="AY28" s="1072"/>
      <c r="AZ28" s="1073">
        <v>0</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410</v>
      </c>
      <c r="C29" s="1060"/>
      <c r="D29" s="1060"/>
      <c r="E29" s="1060"/>
      <c r="F29" s="1060"/>
      <c r="G29" s="1060"/>
      <c r="H29" s="1060"/>
      <c r="I29" s="1060"/>
      <c r="J29" s="1060"/>
      <c r="K29" s="1060"/>
      <c r="L29" s="1060"/>
      <c r="M29" s="1060"/>
      <c r="N29" s="1060"/>
      <c r="O29" s="1060"/>
      <c r="P29" s="1061"/>
      <c r="Q29" s="1067">
        <v>47686.033000000003</v>
      </c>
      <c r="R29" s="1068"/>
      <c r="S29" s="1068"/>
      <c r="T29" s="1068"/>
      <c r="U29" s="1068"/>
      <c r="V29" s="1068">
        <v>46503.985999999997</v>
      </c>
      <c r="W29" s="1068"/>
      <c r="X29" s="1068"/>
      <c r="Y29" s="1068"/>
      <c r="Z29" s="1068"/>
      <c r="AA29" s="1068">
        <v>1182.047</v>
      </c>
      <c r="AB29" s="1068"/>
      <c r="AC29" s="1068"/>
      <c r="AD29" s="1068"/>
      <c r="AE29" s="1069"/>
      <c r="AF29" s="1064">
        <v>1178</v>
      </c>
      <c r="AG29" s="1065"/>
      <c r="AH29" s="1065"/>
      <c r="AI29" s="1065"/>
      <c r="AJ29" s="1066"/>
      <c r="AK29" s="1009">
        <v>6760</v>
      </c>
      <c r="AL29" s="1000"/>
      <c r="AM29" s="1000"/>
      <c r="AN29" s="1000"/>
      <c r="AO29" s="1000"/>
      <c r="AP29" s="1000" t="s">
        <v>609</v>
      </c>
      <c r="AQ29" s="1000"/>
      <c r="AR29" s="1000"/>
      <c r="AS29" s="1000"/>
      <c r="AT29" s="1000"/>
      <c r="AU29" s="1000" t="s">
        <v>609</v>
      </c>
      <c r="AV29" s="1000"/>
      <c r="AW29" s="1000"/>
      <c r="AX29" s="1000"/>
      <c r="AY29" s="1000"/>
      <c r="AZ29" s="1070">
        <v>0</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411</v>
      </c>
      <c r="C30" s="1060"/>
      <c r="D30" s="1060"/>
      <c r="E30" s="1060"/>
      <c r="F30" s="1060"/>
      <c r="G30" s="1060"/>
      <c r="H30" s="1060"/>
      <c r="I30" s="1060"/>
      <c r="J30" s="1060"/>
      <c r="K30" s="1060"/>
      <c r="L30" s="1060"/>
      <c r="M30" s="1060"/>
      <c r="N30" s="1060"/>
      <c r="O30" s="1060"/>
      <c r="P30" s="1061"/>
      <c r="Q30" s="1067">
        <v>5925.69</v>
      </c>
      <c r="R30" s="1068"/>
      <c r="S30" s="1068"/>
      <c r="T30" s="1068"/>
      <c r="U30" s="1068"/>
      <c r="V30" s="1068">
        <v>5903.0339999999997</v>
      </c>
      <c r="W30" s="1068"/>
      <c r="X30" s="1068"/>
      <c r="Y30" s="1068"/>
      <c r="Z30" s="1068"/>
      <c r="AA30" s="1068">
        <v>22.655999999999999</v>
      </c>
      <c r="AB30" s="1068"/>
      <c r="AC30" s="1068"/>
      <c r="AD30" s="1068"/>
      <c r="AE30" s="1069"/>
      <c r="AF30" s="1064">
        <v>23</v>
      </c>
      <c r="AG30" s="1065"/>
      <c r="AH30" s="1065"/>
      <c r="AI30" s="1065"/>
      <c r="AJ30" s="1066"/>
      <c r="AK30" s="1009">
        <v>1491.934</v>
      </c>
      <c r="AL30" s="1000"/>
      <c r="AM30" s="1000"/>
      <c r="AN30" s="1000"/>
      <c r="AO30" s="1000"/>
      <c r="AP30" s="1000" t="s">
        <v>609</v>
      </c>
      <c r="AQ30" s="1000"/>
      <c r="AR30" s="1000"/>
      <c r="AS30" s="1000"/>
      <c r="AT30" s="1000"/>
      <c r="AU30" s="1000" t="s">
        <v>609</v>
      </c>
      <c r="AV30" s="1000"/>
      <c r="AW30" s="1000"/>
      <c r="AX30" s="1000"/>
      <c r="AY30" s="1000"/>
      <c r="AZ30" s="1070">
        <v>0</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412</v>
      </c>
      <c r="C31" s="1060"/>
      <c r="D31" s="1060"/>
      <c r="E31" s="1060"/>
      <c r="F31" s="1060"/>
      <c r="G31" s="1060"/>
      <c r="H31" s="1060"/>
      <c r="I31" s="1060"/>
      <c r="J31" s="1060"/>
      <c r="K31" s="1060"/>
      <c r="L31" s="1060"/>
      <c r="M31" s="1060"/>
      <c r="N31" s="1060"/>
      <c r="O31" s="1060"/>
      <c r="P31" s="1061"/>
      <c r="Q31" s="1067">
        <v>203.202</v>
      </c>
      <c r="R31" s="1068"/>
      <c r="S31" s="1068"/>
      <c r="T31" s="1068"/>
      <c r="U31" s="1068"/>
      <c r="V31" s="1068">
        <v>203.202</v>
      </c>
      <c r="W31" s="1068"/>
      <c r="X31" s="1068"/>
      <c r="Y31" s="1068"/>
      <c r="Z31" s="1068"/>
      <c r="AA31" s="1068" t="s">
        <v>609</v>
      </c>
      <c r="AB31" s="1068"/>
      <c r="AC31" s="1068"/>
      <c r="AD31" s="1068"/>
      <c r="AE31" s="1069"/>
      <c r="AF31" s="1064" t="s">
        <v>128</v>
      </c>
      <c r="AG31" s="1065"/>
      <c r="AH31" s="1065"/>
      <c r="AI31" s="1065"/>
      <c r="AJ31" s="1066"/>
      <c r="AK31" s="1009" t="s">
        <v>609</v>
      </c>
      <c r="AL31" s="1000"/>
      <c r="AM31" s="1000"/>
      <c r="AN31" s="1000"/>
      <c r="AO31" s="1000"/>
      <c r="AP31" s="1000">
        <v>578.94399999999996</v>
      </c>
      <c r="AQ31" s="1000"/>
      <c r="AR31" s="1000"/>
      <c r="AS31" s="1000"/>
      <c r="AT31" s="1000"/>
      <c r="AU31" s="1000" t="s">
        <v>609</v>
      </c>
      <c r="AV31" s="1000"/>
      <c r="AW31" s="1000"/>
      <c r="AX31" s="1000"/>
      <c r="AY31" s="1000"/>
      <c r="AZ31" s="1070">
        <v>0</v>
      </c>
      <c r="BA31" s="1070"/>
      <c r="BB31" s="1070"/>
      <c r="BC31" s="1070"/>
      <c r="BD31" s="1070"/>
      <c r="BE31" s="1001"/>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413</v>
      </c>
      <c r="C32" s="1060"/>
      <c r="D32" s="1060"/>
      <c r="E32" s="1060"/>
      <c r="F32" s="1060"/>
      <c r="G32" s="1060"/>
      <c r="H32" s="1060"/>
      <c r="I32" s="1060"/>
      <c r="J32" s="1060"/>
      <c r="K32" s="1060"/>
      <c r="L32" s="1060"/>
      <c r="M32" s="1060"/>
      <c r="N32" s="1060"/>
      <c r="O32" s="1060"/>
      <c r="P32" s="1061"/>
      <c r="Q32" s="1067">
        <v>10413.277</v>
      </c>
      <c r="R32" s="1068"/>
      <c r="S32" s="1068"/>
      <c r="T32" s="1068"/>
      <c r="U32" s="1068"/>
      <c r="V32" s="1068">
        <v>9189.9779999999992</v>
      </c>
      <c r="W32" s="1068"/>
      <c r="X32" s="1068"/>
      <c r="Y32" s="1068"/>
      <c r="Z32" s="1068"/>
      <c r="AA32" s="1068">
        <v>1223.299</v>
      </c>
      <c r="AB32" s="1068"/>
      <c r="AC32" s="1068"/>
      <c r="AD32" s="1068"/>
      <c r="AE32" s="1069"/>
      <c r="AF32" s="1064">
        <v>14555</v>
      </c>
      <c r="AG32" s="1065"/>
      <c r="AH32" s="1065"/>
      <c r="AI32" s="1065"/>
      <c r="AJ32" s="1066"/>
      <c r="AK32" s="1009">
        <v>159.38800000000001</v>
      </c>
      <c r="AL32" s="1000"/>
      <c r="AM32" s="1000"/>
      <c r="AN32" s="1000"/>
      <c r="AO32" s="1000"/>
      <c r="AP32" s="1000">
        <v>10552.364</v>
      </c>
      <c r="AQ32" s="1000"/>
      <c r="AR32" s="1000"/>
      <c r="AS32" s="1000"/>
      <c r="AT32" s="1000"/>
      <c r="AU32" s="1000">
        <v>1329.597</v>
      </c>
      <c r="AV32" s="1000"/>
      <c r="AW32" s="1000"/>
      <c r="AX32" s="1000"/>
      <c r="AY32" s="1000"/>
      <c r="AZ32" s="1070">
        <v>0</v>
      </c>
      <c r="BA32" s="1070"/>
      <c r="BB32" s="1070"/>
      <c r="BC32" s="1070"/>
      <c r="BD32" s="1070"/>
      <c r="BE32" s="1001" t="s">
        <v>414</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415</v>
      </c>
      <c r="C33" s="1060"/>
      <c r="D33" s="1060"/>
      <c r="E33" s="1060"/>
      <c r="F33" s="1060"/>
      <c r="G33" s="1060"/>
      <c r="H33" s="1060"/>
      <c r="I33" s="1060"/>
      <c r="J33" s="1060"/>
      <c r="K33" s="1060"/>
      <c r="L33" s="1060"/>
      <c r="M33" s="1060"/>
      <c r="N33" s="1060"/>
      <c r="O33" s="1060"/>
      <c r="P33" s="1061"/>
      <c r="Q33" s="1067">
        <f>11728.247+399.774</f>
        <v>12128.020999999999</v>
      </c>
      <c r="R33" s="1068"/>
      <c r="S33" s="1068"/>
      <c r="T33" s="1068"/>
      <c r="U33" s="1068"/>
      <c r="V33" s="1068">
        <f>10659.397+305.622</f>
        <v>10965.019</v>
      </c>
      <c r="W33" s="1068"/>
      <c r="X33" s="1068"/>
      <c r="Y33" s="1068"/>
      <c r="Z33" s="1068"/>
      <c r="AA33" s="1068">
        <f>1068.85+94.152</f>
        <v>1163.002</v>
      </c>
      <c r="AB33" s="1068"/>
      <c r="AC33" s="1068"/>
      <c r="AD33" s="1068"/>
      <c r="AE33" s="1069"/>
      <c r="AF33" s="1064">
        <v>10438</v>
      </c>
      <c r="AG33" s="1065"/>
      <c r="AH33" s="1065"/>
      <c r="AI33" s="1065"/>
      <c r="AJ33" s="1066"/>
      <c r="AK33" s="1009">
        <v>4310.259</v>
      </c>
      <c r="AL33" s="1000"/>
      <c r="AM33" s="1000"/>
      <c r="AN33" s="1000"/>
      <c r="AO33" s="1000"/>
      <c r="AP33" s="1000">
        <v>62893.548000000003</v>
      </c>
      <c r="AQ33" s="1000"/>
      <c r="AR33" s="1000"/>
      <c r="AS33" s="1000"/>
      <c r="AT33" s="1000"/>
      <c r="AU33" s="1000">
        <v>37547.447999999997</v>
      </c>
      <c r="AV33" s="1000"/>
      <c r="AW33" s="1000"/>
      <c r="AX33" s="1000"/>
      <c r="AY33" s="1000"/>
      <c r="AZ33" s="1070">
        <v>0</v>
      </c>
      <c r="BA33" s="1070"/>
      <c r="BB33" s="1070"/>
      <c r="BC33" s="1070"/>
      <c r="BD33" s="1070"/>
      <c r="BE33" s="1001" t="s">
        <v>416</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t="s">
        <v>417</v>
      </c>
      <c r="C34" s="1060"/>
      <c r="D34" s="1060"/>
      <c r="E34" s="1060"/>
      <c r="F34" s="1060"/>
      <c r="G34" s="1060"/>
      <c r="H34" s="1060"/>
      <c r="I34" s="1060"/>
      <c r="J34" s="1060"/>
      <c r="K34" s="1060"/>
      <c r="L34" s="1060"/>
      <c r="M34" s="1060"/>
      <c r="N34" s="1060"/>
      <c r="O34" s="1060"/>
      <c r="P34" s="1061"/>
      <c r="Q34" s="1067">
        <v>448.14800000000002</v>
      </c>
      <c r="R34" s="1068"/>
      <c r="S34" s="1068"/>
      <c r="T34" s="1068"/>
      <c r="U34" s="1068"/>
      <c r="V34" s="1068">
        <v>446.38499999999999</v>
      </c>
      <c r="W34" s="1068"/>
      <c r="X34" s="1068"/>
      <c r="Y34" s="1068"/>
      <c r="Z34" s="1068"/>
      <c r="AA34" s="1068">
        <v>1.7629999999999999</v>
      </c>
      <c r="AB34" s="1068"/>
      <c r="AC34" s="1068"/>
      <c r="AD34" s="1068"/>
      <c r="AE34" s="1069"/>
      <c r="AF34" s="1064" t="s">
        <v>128</v>
      </c>
      <c r="AG34" s="1065"/>
      <c r="AH34" s="1065"/>
      <c r="AI34" s="1065"/>
      <c r="AJ34" s="1066"/>
      <c r="AK34" s="1009">
        <v>417.74599999999998</v>
      </c>
      <c r="AL34" s="1000"/>
      <c r="AM34" s="1000"/>
      <c r="AN34" s="1000"/>
      <c r="AO34" s="1000"/>
      <c r="AP34" s="1000">
        <v>442.39299999999997</v>
      </c>
      <c r="AQ34" s="1000"/>
      <c r="AR34" s="1000"/>
      <c r="AS34" s="1000"/>
      <c r="AT34" s="1000"/>
      <c r="AU34" s="1000">
        <v>145.989</v>
      </c>
      <c r="AV34" s="1000"/>
      <c r="AW34" s="1000"/>
      <c r="AX34" s="1000"/>
      <c r="AY34" s="1000"/>
      <c r="AZ34" s="1070">
        <v>0</v>
      </c>
      <c r="BA34" s="1070"/>
      <c r="BB34" s="1070"/>
      <c r="BC34" s="1070"/>
      <c r="BD34" s="1070"/>
      <c r="BE34" s="1001" t="s">
        <v>418</v>
      </c>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t="s">
        <v>419</v>
      </c>
      <c r="C35" s="1060"/>
      <c r="D35" s="1060"/>
      <c r="E35" s="1060"/>
      <c r="F35" s="1060"/>
      <c r="G35" s="1060"/>
      <c r="H35" s="1060"/>
      <c r="I35" s="1060"/>
      <c r="J35" s="1060"/>
      <c r="K35" s="1060"/>
      <c r="L35" s="1060"/>
      <c r="M35" s="1060"/>
      <c r="N35" s="1060"/>
      <c r="O35" s="1060"/>
      <c r="P35" s="1061"/>
      <c r="Q35" s="1067">
        <v>256.36700000000002</v>
      </c>
      <c r="R35" s="1068"/>
      <c r="S35" s="1068"/>
      <c r="T35" s="1068"/>
      <c r="U35" s="1068"/>
      <c r="V35" s="1068">
        <v>256.36700000000002</v>
      </c>
      <c r="W35" s="1068"/>
      <c r="X35" s="1068"/>
      <c r="Y35" s="1068"/>
      <c r="Z35" s="1068"/>
      <c r="AA35" s="1068" t="s">
        <v>609</v>
      </c>
      <c r="AB35" s="1068"/>
      <c r="AC35" s="1068"/>
      <c r="AD35" s="1068"/>
      <c r="AE35" s="1069"/>
      <c r="AF35" s="1064" t="s">
        <v>420</v>
      </c>
      <c r="AG35" s="1065"/>
      <c r="AH35" s="1065"/>
      <c r="AI35" s="1065"/>
      <c r="AJ35" s="1066"/>
      <c r="AK35" s="1009">
        <v>34.703000000000003</v>
      </c>
      <c r="AL35" s="1000"/>
      <c r="AM35" s="1000"/>
      <c r="AN35" s="1000"/>
      <c r="AO35" s="1000"/>
      <c r="AP35" s="1000">
        <v>240.34700000000001</v>
      </c>
      <c r="AQ35" s="1000"/>
      <c r="AR35" s="1000"/>
      <c r="AS35" s="1000"/>
      <c r="AT35" s="1000"/>
      <c r="AU35" s="1000">
        <v>130.74799999999999</v>
      </c>
      <c r="AV35" s="1000"/>
      <c r="AW35" s="1000"/>
      <c r="AX35" s="1000"/>
      <c r="AY35" s="1000"/>
      <c r="AZ35" s="1070">
        <v>0</v>
      </c>
      <c r="BA35" s="1070"/>
      <c r="BB35" s="1070"/>
      <c r="BC35" s="1070"/>
      <c r="BD35" s="1070"/>
      <c r="BE35" s="1001" t="s">
        <v>418</v>
      </c>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t="s">
        <v>421</v>
      </c>
      <c r="C36" s="1060"/>
      <c r="D36" s="1060"/>
      <c r="E36" s="1060"/>
      <c r="F36" s="1060"/>
      <c r="G36" s="1060"/>
      <c r="H36" s="1060"/>
      <c r="I36" s="1060"/>
      <c r="J36" s="1060"/>
      <c r="K36" s="1060"/>
      <c r="L36" s="1060"/>
      <c r="M36" s="1060"/>
      <c r="N36" s="1060"/>
      <c r="O36" s="1060"/>
      <c r="P36" s="1061"/>
      <c r="Q36" s="1067">
        <v>508.20600000000002</v>
      </c>
      <c r="R36" s="1068"/>
      <c r="S36" s="1068"/>
      <c r="T36" s="1068"/>
      <c r="U36" s="1068"/>
      <c r="V36" s="1068">
        <v>508.20600000000002</v>
      </c>
      <c r="W36" s="1068"/>
      <c r="X36" s="1068"/>
      <c r="Y36" s="1068"/>
      <c r="Z36" s="1068"/>
      <c r="AA36" s="1068" t="s">
        <v>609</v>
      </c>
      <c r="AB36" s="1068"/>
      <c r="AC36" s="1068"/>
      <c r="AD36" s="1068"/>
      <c r="AE36" s="1069"/>
      <c r="AF36" s="1064" t="s">
        <v>128</v>
      </c>
      <c r="AG36" s="1065"/>
      <c r="AH36" s="1065"/>
      <c r="AI36" s="1065"/>
      <c r="AJ36" s="1066"/>
      <c r="AK36" s="1009">
        <v>379</v>
      </c>
      <c r="AL36" s="1000"/>
      <c r="AM36" s="1000"/>
      <c r="AN36" s="1000"/>
      <c r="AO36" s="1000"/>
      <c r="AP36" s="1000">
        <v>1624.691</v>
      </c>
      <c r="AQ36" s="1000"/>
      <c r="AR36" s="1000"/>
      <c r="AS36" s="1000"/>
      <c r="AT36" s="1000"/>
      <c r="AU36" s="1000">
        <v>1415.105</v>
      </c>
      <c r="AV36" s="1000"/>
      <c r="AW36" s="1000"/>
      <c r="AX36" s="1000"/>
      <c r="AY36" s="1000"/>
      <c r="AZ36" s="1070">
        <v>0</v>
      </c>
      <c r="BA36" s="1070"/>
      <c r="BB36" s="1070"/>
      <c r="BC36" s="1070"/>
      <c r="BD36" s="1070"/>
      <c r="BE36" s="1001" t="s">
        <v>418</v>
      </c>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422</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397</v>
      </c>
      <c r="B63" s="966" t="s">
        <v>423</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26534</v>
      </c>
      <c r="AG63" s="988"/>
      <c r="AH63" s="988"/>
      <c r="AI63" s="988"/>
      <c r="AJ63" s="1051"/>
      <c r="AK63" s="1052"/>
      <c r="AL63" s="992"/>
      <c r="AM63" s="992"/>
      <c r="AN63" s="992"/>
      <c r="AO63" s="992"/>
      <c r="AP63" s="988">
        <v>76375</v>
      </c>
      <c r="AQ63" s="988"/>
      <c r="AR63" s="988"/>
      <c r="AS63" s="988"/>
      <c r="AT63" s="988"/>
      <c r="AU63" s="988">
        <v>43921</v>
      </c>
      <c r="AV63" s="988"/>
      <c r="AW63" s="988"/>
      <c r="AX63" s="988"/>
      <c r="AY63" s="988"/>
      <c r="AZ63" s="1046"/>
      <c r="BA63" s="1046"/>
      <c r="BB63" s="1046"/>
      <c r="BC63" s="1046"/>
      <c r="BD63" s="1046"/>
      <c r="BE63" s="989"/>
      <c r="BF63" s="989"/>
      <c r="BG63" s="989"/>
      <c r="BH63" s="989"/>
      <c r="BI63" s="990"/>
      <c r="BJ63" s="1047" t="s">
        <v>424</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425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426</v>
      </c>
      <c r="B66" s="1025"/>
      <c r="C66" s="1025"/>
      <c r="D66" s="1025"/>
      <c r="E66" s="1025"/>
      <c r="F66" s="1025"/>
      <c r="G66" s="1025"/>
      <c r="H66" s="1025"/>
      <c r="I66" s="1025"/>
      <c r="J66" s="1025"/>
      <c r="K66" s="1025"/>
      <c r="L66" s="1025"/>
      <c r="M66" s="1025"/>
      <c r="N66" s="1025"/>
      <c r="O66" s="1025"/>
      <c r="P66" s="1026"/>
      <c r="Q66" s="1030" t="s">
        <v>427</v>
      </c>
      <c r="R66" s="1031"/>
      <c r="S66" s="1031"/>
      <c r="T66" s="1031"/>
      <c r="U66" s="1032"/>
      <c r="V66" s="1030" t="s">
        <v>402</v>
      </c>
      <c r="W66" s="1031"/>
      <c r="X66" s="1031"/>
      <c r="Y66" s="1031"/>
      <c r="Z66" s="1032"/>
      <c r="AA66" s="1030" t="s">
        <v>403</v>
      </c>
      <c r="AB66" s="1031"/>
      <c r="AC66" s="1031"/>
      <c r="AD66" s="1031"/>
      <c r="AE66" s="1032"/>
      <c r="AF66" s="1036" t="s">
        <v>428</v>
      </c>
      <c r="AG66" s="1037"/>
      <c r="AH66" s="1037"/>
      <c r="AI66" s="1037"/>
      <c r="AJ66" s="1038"/>
      <c r="AK66" s="1030" t="s">
        <v>429</v>
      </c>
      <c r="AL66" s="1025"/>
      <c r="AM66" s="1025"/>
      <c r="AN66" s="1025"/>
      <c r="AO66" s="1026"/>
      <c r="AP66" s="1030" t="s">
        <v>406</v>
      </c>
      <c r="AQ66" s="1031"/>
      <c r="AR66" s="1031"/>
      <c r="AS66" s="1031"/>
      <c r="AT66" s="1032"/>
      <c r="AU66" s="1030" t="s">
        <v>430</v>
      </c>
      <c r="AV66" s="1031"/>
      <c r="AW66" s="1031"/>
      <c r="AX66" s="1031"/>
      <c r="AY66" s="1032"/>
      <c r="AZ66" s="1030" t="s">
        <v>380</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591</v>
      </c>
      <c r="C68" s="1015"/>
      <c r="D68" s="1015"/>
      <c r="E68" s="1015"/>
      <c r="F68" s="1015"/>
      <c r="G68" s="1015"/>
      <c r="H68" s="1015"/>
      <c r="I68" s="1015"/>
      <c r="J68" s="1015"/>
      <c r="K68" s="1015"/>
      <c r="L68" s="1015"/>
      <c r="M68" s="1015"/>
      <c r="N68" s="1015"/>
      <c r="O68" s="1015"/>
      <c r="P68" s="1016"/>
      <c r="Q68" s="1017">
        <v>266.31400000000002</v>
      </c>
      <c r="R68" s="1011"/>
      <c r="S68" s="1011"/>
      <c r="T68" s="1011"/>
      <c r="U68" s="1011"/>
      <c r="V68" s="1011">
        <v>253.697</v>
      </c>
      <c r="W68" s="1011"/>
      <c r="X68" s="1011"/>
      <c r="Y68" s="1011"/>
      <c r="Z68" s="1011"/>
      <c r="AA68" s="1011">
        <v>12.617000000000001</v>
      </c>
      <c r="AB68" s="1011"/>
      <c r="AC68" s="1011"/>
      <c r="AD68" s="1011"/>
      <c r="AE68" s="1011"/>
      <c r="AF68" s="1011">
        <v>12.617000000000001</v>
      </c>
      <c r="AG68" s="1011"/>
      <c r="AH68" s="1011"/>
      <c r="AI68" s="1011"/>
      <c r="AJ68" s="1011"/>
      <c r="AK68" s="1011">
        <v>15.815</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592</v>
      </c>
      <c r="C69" s="1004"/>
      <c r="D69" s="1004"/>
      <c r="E69" s="1004"/>
      <c r="F69" s="1004"/>
      <c r="G69" s="1004"/>
      <c r="H69" s="1004"/>
      <c r="I69" s="1004"/>
      <c r="J69" s="1004"/>
      <c r="K69" s="1004"/>
      <c r="L69" s="1004"/>
      <c r="M69" s="1004"/>
      <c r="N69" s="1004"/>
      <c r="O69" s="1004"/>
      <c r="P69" s="1005"/>
      <c r="Q69" s="1006">
        <v>234545.71599999999</v>
      </c>
      <c r="R69" s="1000"/>
      <c r="S69" s="1000"/>
      <c r="T69" s="1000"/>
      <c r="U69" s="1000"/>
      <c r="V69" s="1000">
        <v>227102.88200000001</v>
      </c>
      <c r="W69" s="1000"/>
      <c r="X69" s="1000"/>
      <c r="Y69" s="1000"/>
      <c r="Z69" s="1000"/>
      <c r="AA69" s="1000">
        <v>7442.8339999999998</v>
      </c>
      <c r="AB69" s="1000"/>
      <c r="AC69" s="1000"/>
      <c r="AD69" s="1000"/>
      <c r="AE69" s="1000"/>
      <c r="AF69" s="1000">
        <v>7442.8339999999998</v>
      </c>
      <c r="AG69" s="1000"/>
      <c r="AH69" s="1000"/>
      <c r="AI69" s="1000"/>
      <c r="AJ69" s="1000"/>
      <c r="AK69" s="1000">
        <v>41.302999999999997</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c r="C70" s="1004"/>
      <c r="D70" s="1004"/>
      <c r="E70" s="1004"/>
      <c r="F70" s="1004"/>
      <c r="G70" s="1004"/>
      <c r="H70" s="1004"/>
      <c r="I70" s="1004"/>
      <c r="J70" s="1004"/>
      <c r="K70" s="1004"/>
      <c r="L70" s="1004"/>
      <c r="M70" s="1004"/>
      <c r="N70" s="1004"/>
      <c r="O70" s="1004"/>
      <c r="P70" s="1005"/>
      <c r="Q70" s="1006"/>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397</v>
      </c>
      <c r="B88" s="966" t="s">
        <v>431</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7455</v>
      </c>
      <c r="AG88" s="988"/>
      <c r="AH88" s="988"/>
      <c r="AI88" s="988"/>
      <c r="AJ88" s="988"/>
      <c r="AK88" s="992"/>
      <c r="AL88" s="992"/>
      <c r="AM88" s="992"/>
      <c r="AN88" s="992"/>
      <c r="AO88" s="992"/>
      <c r="AP88" s="988">
        <v>0</v>
      </c>
      <c r="AQ88" s="988"/>
      <c r="AR88" s="988"/>
      <c r="AS88" s="988"/>
      <c r="AT88" s="988"/>
      <c r="AU88" s="988">
        <v>0</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397</v>
      </c>
      <c r="BR102" s="966" t="s">
        <v>432</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1547</v>
      </c>
      <c r="CS102" s="982"/>
      <c r="CT102" s="982"/>
      <c r="CU102" s="982"/>
      <c r="CV102" s="983"/>
      <c r="CW102" s="981">
        <v>60</v>
      </c>
      <c r="CX102" s="982"/>
      <c r="CY102" s="982"/>
      <c r="CZ102" s="982"/>
      <c r="DA102" s="983"/>
      <c r="DB102" s="981" t="s">
        <v>610</v>
      </c>
      <c r="DC102" s="982"/>
      <c r="DD102" s="982"/>
      <c r="DE102" s="982"/>
      <c r="DF102" s="983"/>
      <c r="DG102" s="981" t="s">
        <v>610</v>
      </c>
      <c r="DH102" s="982"/>
      <c r="DI102" s="982"/>
      <c r="DJ102" s="982"/>
      <c r="DK102" s="983"/>
      <c r="DL102" s="981">
        <v>233</v>
      </c>
      <c r="DM102" s="982"/>
      <c r="DN102" s="982"/>
      <c r="DO102" s="982"/>
      <c r="DP102" s="983"/>
      <c r="DQ102" s="981">
        <v>23</v>
      </c>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433</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434</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437</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438</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439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440</v>
      </c>
      <c r="AB109" s="925"/>
      <c r="AC109" s="925"/>
      <c r="AD109" s="925"/>
      <c r="AE109" s="926"/>
      <c r="AF109" s="927" t="s">
        <v>441</v>
      </c>
      <c r="AG109" s="925"/>
      <c r="AH109" s="925"/>
      <c r="AI109" s="925"/>
      <c r="AJ109" s="926"/>
      <c r="AK109" s="927" t="s">
        <v>307</v>
      </c>
      <c r="AL109" s="925"/>
      <c r="AM109" s="925"/>
      <c r="AN109" s="925"/>
      <c r="AO109" s="926"/>
      <c r="AP109" s="927" t="s">
        <v>442</v>
      </c>
      <c r="AQ109" s="925"/>
      <c r="AR109" s="925"/>
      <c r="AS109" s="925"/>
      <c r="AT109" s="958"/>
      <c r="AU109" s="924" t="s">
        <v>439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440</v>
      </c>
      <c r="BR109" s="925"/>
      <c r="BS109" s="925"/>
      <c r="BT109" s="925"/>
      <c r="BU109" s="926"/>
      <c r="BV109" s="927" t="s">
        <v>441</v>
      </c>
      <c r="BW109" s="925"/>
      <c r="BX109" s="925"/>
      <c r="BY109" s="925"/>
      <c r="BZ109" s="926"/>
      <c r="CA109" s="927" t="s">
        <v>307</v>
      </c>
      <c r="CB109" s="925"/>
      <c r="CC109" s="925"/>
      <c r="CD109" s="925"/>
      <c r="CE109" s="926"/>
      <c r="CF109" s="965" t="s">
        <v>442</v>
      </c>
      <c r="CG109" s="965"/>
      <c r="CH109" s="965"/>
      <c r="CI109" s="965"/>
      <c r="CJ109" s="965"/>
      <c r="CK109" s="927" t="s">
        <v>443</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440</v>
      </c>
      <c r="DH109" s="925"/>
      <c r="DI109" s="925"/>
      <c r="DJ109" s="925"/>
      <c r="DK109" s="926"/>
      <c r="DL109" s="927" t="s">
        <v>441</v>
      </c>
      <c r="DM109" s="925"/>
      <c r="DN109" s="925"/>
      <c r="DO109" s="925"/>
      <c r="DP109" s="926"/>
      <c r="DQ109" s="927" t="s">
        <v>307</v>
      </c>
      <c r="DR109" s="925"/>
      <c r="DS109" s="925"/>
      <c r="DT109" s="925"/>
      <c r="DU109" s="926"/>
      <c r="DV109" s="927" t="s">
        <v>442</v>
      </c>
      <c r="DW109" s="925"/>
      <c r="DX109" s="925"/>
      <c r="DY109" s="925"/>
      <c r="DZ109" s="958"/>
    </row>
    <row r="110" spans="1:131" s="226" customFormat="1" ht="26.25" customHeight="1" x14ac:dyDescent="0.15">
      <c r="A110" s="836" t="s">
        <v>444</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22130613</v>
      </c>
      <c r="AB110" s="918"/>
      <c r="AC110" s="918"/>
      <c r="AD110" s="918"/>
      <c r="AE110" s="919"/>
      <c r="AF110" s="920">
        <v>23232079</v>
      </c>
      <c r="AG110" s="918"/>
      <c r="AH110" s="918"/>
      <c r="AI110" s="918"/>
      <c r="AJ110" s="919"/>
      <c r="AK110" s="920">
        <v>24459783</v>
      </c>
      <c r="AL110" s="918"/>
      <c r="AM110" s="918"/>
      <c r="AN110" s="918"/>
      <c r="AO110" s="919"/>
      <c r="AP110" s="921">
        <v>28</v>
      </c>
      <c r="AQ110" s="922"/>
      <c r="AR110" s="922"/>
      <c r="AS110" s="922"/>
      <c r="AT110" s="923"/>
      <c r="AU110" s="959" t="s">
        <v>72</v>
      </c>
      <c r="AV110" s="960"/>
      <c r="AW110" s="960"/>
      <c r="AX110" s="960"/>
      <c r="AY110" s="960"/>
      <c r="AZ110" s="889" t="s">
        <v>445</v>
      </c>
      <c r="BA110" s="837"/>
      <c r="BB110" s="837"/>
      <c r="BC110" s="837"/>
      <c r="BD110" s="837"/>
      <c r="BE110" s="837"/>
      <c r="BF110" s="837"/>
      <c r="BG110" s="837"/>
      <c r="BH110" s="837"/>
      <c r="BI110" s="837"/>
      <c r="BJ110" s="837"/>
      <c r="BK110" s="837"/>
      <c r="BL110" s="837"/>
      <c r="BM110" s="837"/>
      <c r="BN110" s="837"/>
      <c r="BO110" s="837"/>
      <c r="BP110" s="838"/>
      <c r="BQ110" s="890">
        <v>267543258</v>
      </c>
      <c r="BR110" s="871"/>
      <c r="BS110" s="871"/>
      <c r="BT110" s="871"/>
      <c r="BU110" s="871"/>
      <c r="BV110" s="871">
        <v>276182254</v>
      </c>
      <c r="BW110" s="871"/>
      <c r="BX110" s="871"/>
      <c r="BY110" s="871"/>
      <c r="BZ110" s="871"/>
      <c r="CA110" s="871">
        <v>285242542</v>
      </c>
      <c r="CB110" s="871"/>
      <c r="CC110" s="871"/>
      <c r="CD110" s="871"/>
      <c r="CE110" s="871"/>
      <c r="CF110" s="895">
        <v>326.10000000000002</v>
      </c>
      <c r="CG110" s="896"/>
      <c r="CH110" s="896"/>
      <c r="CI110" s="896"/>
      <c r="CJ110" s="896"/>
      <c r="CK110" s="955" t="s">
        <v>446</v>
      </c>
      <c r="CL110" s="848"/>
      <c r="CM110" s="889" t="s">
        <v>447</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v>144086</v>
      </c>
      <c r="DH110" s="871"/>
      <c r="DI110" s="871"/>
      <c r="DJ110" s="871"/>
      <c r="DK110" s="871"/>
      <c r="DL110" s="871">
        <v>86466</v>
      </c>
      <c r="DM110" s="871"/>
      <c r="DN110" s="871"/>
      <c r="DO110" s="871"/>
      <c r="DP110" s="871"/>
      <c r="DQ110" s="871">
        <v>346740</v>
      </c>
      <c r="DR110" s="871"/>
      <c r="DS110" s="871"/>
      <c r="DT110" s="871"/>
      <c r="DU110" s="871"/>
      <c r="DV110" s="872">
        <v>0.4</v>
      </c>
      <c r="DW110" s="872"/>
      <c r="DX110" s="872"/>
      <c r="DY110" s="872"/>
      <c r="DZ110" s="873"/>
    </row>
    <row r="111" spans="1:131" s="226" customFormat="1" ht="26.25" customHeight="1" x14ac:dyDescent="0.15">
      <c r="A111" s="803" t="s">
        <v>448</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128</v>
      </c>
      <c r="AB111" s="948"/>
      <c r="AC111" s="948"/>
      <c r="AD111" s="948"/>
      <c r="AE111" s="949"/>
      <c r="AF111" s="950" t="s">
        <v>424</v>
      </c>
      <c r="AG111" s="948"/>
      <c r="AH111" s="948"/>
      <c r="AI111" s="948"/>
      <c r="AJ111" s="949"/>
      <c r="AK111" s="950" t="s">
        <v>128</v>
      </c>
      <c r="AL111" s="948"/>
      <c r="AM111" s="948"/>
      <c r="AN111" s="948"/>
      <c r="AO111" s="949"/>
      <c r="AP111" s="951" t="s">
        <v>424</v>
      </c>
      <c r="AQ111" s="952"/>
      <c r="AR111" s="952"/>
      <c r="AS111" s="952"/>
      <c r="AT111" s="953"/>
      <c r="AU111" s="961"/>
      <c r="AV111" s="962"/>
      <c r="AW111" s="962"/>
      <c r="AX111" s="962"/>
      <c r="AY111" s="962"/>
      <c r="AZ111" s="844" t="s">
        <v>449</v>
      </c>
      <c r="BA111" s="781"/>
      <c r="BB111" s="781"/>
      <c r="BC111" s="781"/>
      <c r="BD111" s="781"/>
      <c r="BE111" s="781"/>
      <c r="BF111" s="781"/>
      <c r="BG111" s="781"/>
      <c r="BH111" s="781"/>
      <c r="BI111" s="781"/>
      <c r="BJ111" s="781"/>
      <c r="BK111" s="781"/>
      <c r="BL111" s="781"/>
      <c r="BM111" s="781"/>
      <c r="BN111" s="781"/>
      <c r="BO111" s="781"/>
      <c r="BP111" s="782"/>
      <c r="BQ111" s="845">
        <v>144086</v>
      </c>
      <c r="BR111" s="846"/>
      <c r="BS111" s="846"/>
      <c r="BT111" s="846"/>
      <c r="BU111" s="846"/>
      <c r="BV111" s="846">
        <v>86466</v>
      </c>
      <c r="BW111" s="846"/>
      <c r="BX111" s="846"/>
      <c r="BY111" s="846"/>
      <c r="BZ111" s="846"/>
      <c r="CA111" s="846">
        <v>346740</v>
      </c>
      <c r="CB111" s="846"/>
      <c r="CC111" s="846"/>
      <c r="CD111" s="846"/>
      <c r="CE111" s="846"/>
      <c r="CF111" s="904">
        <v>0.4</v>
      </c>
      <c r="CG111" s="905"/>
      <c r="CH111" s="905"/>
      <c r="CI111" s="905"/>
      <c r="CJ111" s="905"/>
      <c r="CK111" s="956"/>
      <c r="CL111" s="850"/>
      <c r="CM111" s="844" t="s">
        <v>450</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451</v>
      </c>
      <c r="DH111" s="846"/>
      <c r="DI111" s="846"/>
      <c r="DJ111" s="846"/>
      <c r="DK111" s="846"/>
      <c r="DL111" s="846" t="s">
        <v>128</v>
      </c>
      <c r="DM111" s="846"/>
      <c r="DN111" s="846"/>
      <c r="DO111" s="846"/>
      <c r="DP111" s="846"/>
      <c r="DQ111" s="846" t="s">
        <v>424</v>
      </c>
      <c r="DR111" s="846"/>
      <c r="DS111" s="846"/>
      <c r="DT111" s="846"/>
      <c r="DU111" s="846"/>
      <c r="DV111" s="823" t="s">
        <v>424</v>
      </c>
      <c r="DW111" s="823"/>
      <c r="DX111" s="823"/>
      <c r="DY111" s="823"/>
      <c r="DZ111" s="824"/>
    </row>
    <row r="112" spans="1:131" s="226" customFormat="1" ht="26.25" customHeight="1" x14ac:dyDescent="0.15">
      <c r="A112" s="941" t="s">
        <v>452</v>
      </c>
      <c r="B112" s="942"/>
      <c r="C112" s="781" t="s">
        <v>453</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128</v>
      </c>
      <c r="AB112" s="809"/>
      <c r="AC112" s="809"/>
      <c r="AD112" s="809"/>
      <c r="AE112" s="810"/>
      <c r="AF112" s="811" t="s">
        <v>424</v>
      </c>
      <c r="AG112" s="809"/>
      <c r="AH112" s="809"/>
      <c r="AI112" s="809"/>
      <c r="AJ112" s="810"/>
      <c r="AK112" s="811" t="s">
        <v>128</v>
      </c>
      <c r="AL112" s="809"/>
      <c r="AM112" s="809"/>
      <c r="AN112" s="809"/>
      <c r="AO112" s="810"/>
      <c r="AP112" s="853" t="s">
        <v>128</v>
      </c>
      <c r="AQ112" s="854"/>
      <c r="AR112" s="854"/>
      <c r="AS112" s="854"/>
      <c r="AT112" s="855"/>
      <c r="AU112" s="961"/>
      <c r="AV112" s="962"/>
      <c r="AW112" s="962"/>
      <c r="AX112" s="962"/>
      <c r="AY112" s="962"/>
      <c r="AZ112" s="844" t="s">
        <v>454</v>
      </c>
      <c r="BA112" s="781"/>
      <c r="BB112" s="781"/>
      <c r="BC112" s="781"/>
      <c r="BD112" s="781"/>
      <c r="BE112" s="781"/>
      <c r="BF112" s="781"/>
      <c r="BG112" s="781"/>
      <c r="BH112" s="781"/>
      <c r="BI112" s="781"/>
      <c r="BJ112" s="781"/>
      <c r="BK112" s="781"/>
      <c r="BL112" s="781"/>
      <c r="BM112" s="781"/>
      <c r="BN112" s="781"/>
      <c r="BO112" s="781"/>
      <c r="BP112" s="782"/>
      <c r="BQ112" s="845">
        <v>42718399</v>
      </c>
      <c r="BR112" s="846"/>
      <c r="BS112" s="846"/>
      <c r="BT112" s="846"/>
      <c r="BU112" s="846"/>
      <c r="BV112" s="846">
        <v>40941542</v>
      </c>
      <c r="BW112" s="846"/>
      <c r="BX112" s="846"/>
      <c r="BY112" s="846"/>
      <c r="BZ112" s="846"/>
      <c r="CA112" s="846">
        <v>40577344</v>
      </c>
      <c r="CB112" s="846"/>
      <c r="CC112" s="846"/>
      <c r="CD112" s="846"/>
      <c r="CE112" s="846"/>
      <c r="CF112" s="904">
        <v>46.4</v>
      </c>
      <c r="CG112" s="905"/>
      <c r="CH112" s="905"/>
      <c r="CI112" s="905"/>
      <c r="CJ112" s="905"/>
      <c r="CK112" s="956"/>
      <c r="CL112" s="850"/>
      <c r="CM112" s="844" t="s">
        <v>455</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128</v>
      </c>
      <c r="DH112" s="846"/>
      <c r="DI112" s="846"/>
      <c r="DJ112" s="846"/>
      <c r="DK112" s="846"/>
      <c r="DL112" s="846" t="s">
        <v>128</v>
      </c>
      <c r="DM112" s="846"/>
      <c r="DN112" s="846"/>
      <c r="DO112" s="846"/>
      <c r="DP112" s="846"/>
      <c r="DQ112" s="846" t="s">
        <v>424</v>
      </c>
      <c r="DR112" s="846"/>
      <c r="DS112" s="846"/>
      <c r="DT112" s="846"/>
      <c r="DU112" s="846"/>
      <c r="DV112" s="823" t="s">
        <v>128</v>
      </c>
      <c r="DW112" s="823"/>
      <c r="DX112" s="823"/>
      <c r="DY112" s="823"/>
      <c r="DZ112" s="824"/>
    </row>
    <row r="113" spans="1:130" s="226" customFormat="1" ht="26.25" customHeight="1" x14ac:dyDescent="0.15">
      <c r="A113" s="943"/>
      <c r="B113" s="944"/>
      <c r="C113" s="781" t="s">
        <v>456</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4967478</v>
      </c>
      <c r="AB113" s="948"/>
      <c r="AC113" s="948"/>
      <c r="AD113" s="948"/>
      <c r="AE113" s="949"/>
      <c r="AF113" s="950">
        <v>4966364</v>
      </c>
      <c r="AG113" s="948"/>
      <c r="AH113" s="948"/>
      <c r="AI113" s="948"/>
      <c r="AJ113" s="949"/>
      <c r="AK113" s="950">
        <v>4738016</v>
      </c>
      <c r="AL113" s="948"/>
      <c r="AM113" s="948"/>
      <c r="AN113" s="948"/>
      <c r="AO113" s="949"/>
      <c r="AP113" s="951">
        <v>5.4</v>
      </c>
      <c r="AQ113" s="952"/>
      <c r="AR113" s="952"/>
      <c r="AS113" s="952"/>
      <c r="AT113" s="953"/>
      <c r="AU113" s="961"/>
      <c r="AV113" s="962"/>
      <c r="AW113" s="962"/>
      <c r="AX113" s="962"/>
      <c r="AY113" s="962"/>
      <c r="AZ113" s="844" t="s">
        <v>457</v>
      </c>
      <c r="BA113" s="781"/>
      <c r="BB113" s="781"/>
      <c r="BC113" s="781"/>
      <c r="BD113" s="781"/>
      <c r="BE113" s="781"/>
      <c r="BF113" s="781"/>
      <c r="BG113" s="781"/>
      <c r="BH113" s="781"/>
      <c r="BI113" s="781"/>
      <c r="BJ113" s="781"/>
      <c r="BK113" s="781"/>
      <c r="BL113" s="781"/>
      <c r="BM113" s="781"/>
      <c r="BN113" s="781"/>
      <c r="BO113" s="781"/>
      <c r="BP113" s="782"/>
      <c r="BQ113" s="845" t="s">
        <v>458</v>
      </c>
      <c r="BR113" s="846"/>
      <c r="BS113" s="846"/>
      <c r="BT113" s="846"/>
      <c r="BU113" s="846"/>
      <c r="BV113" s="846" t="s">
        <v>424</v>
      </c>
      <c r="BW113" s="846"/>
      <c r="BX113" s="846"/>
      <c r="BY113" s="846"/>
      <c r="BZ113" s="846"/>
      <c r="CA113" s="846" t="s">
        <v>424</v>
      </c>
      <c r="CB113" s="846"/>
      <c r="CC113" s="846"/>
      <c r="CD113" s="846"/>
      <c r="CE113" s="846"/>
      <c r="CF113" s="904" t="s">
        <v>424</v>
      </c>
      <c r="CG113" s="905"/>
      <c r="CH113" s="905"/>
      <c r="CI113" s="905"/>
      <c r="CJ113" s="905"/>
      <c r="CK113" s="956"/>
      <c r="CL113" s="850"/>
      <c r="CM113" s="844" t="s">
        <v>459</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424</v>
      </c>
      <c r="DH113" s="809"/>
      <c r="DI113" s="809"/>
      <c r="DJ113" s="809"/>
      <c r="DK113" s="810"/>
      <c r="DL113" s="811" t="s">
        <v>424</v>
      </c>
      <c r="DM113" s="809"/>
      <c r="DN113" s="809"/>
      <c r="DO113" s="809"/>
      <c r="DP113" s="810"/>
      <c r="DQ113" s="811" t="s">
        <v>128</v>
      </c>
      <c r="DR113" s="809"/>
      <c r="DS113" s="809"/>
      <c r="DT113" s="809"/>
      <c r="DU113" s="810"/>
      <c r="DV113" s="853" t="s">
        <v>424</v>
      </c>
      <c r="DW113" s="854"/>
      <c r="DX113" s="854"/>
      <c r="DY113" s="854"/>
      <c r="DZ113" s="855"/>
    </row>
    <row r="114" spans="1:130" s="226" customFormat="1" ht="26.25" customHeight="1" x14ac:dyDescent="0.15">
      <c r="A114" s="943"/>
      <c r="B114" s="944"/>
      <c r="C114" s="781" t="s">
        <v>460</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t="s">
        <v>128</v>
      </c>
      <c r="AB114" s="809"/>
      <c r="AC114" s="809"/>
      <c r="AD114" s="809"/>
      <c r="AE114" s="810"/>
      <c r="AF114" s="811" t="s">
        <v>424</v>
      </c>
      <c r="AG114" s="809"/>
      <c r="AH114" s="809"/>
      <c r="AI114" s="809"/>
      <c r="AJ114" s="810"/>
      <c r="AK114" s="811" t="s">
        <v>128</v>
      </c>
      <c r="AL114" s="809"/>
      <c r="AM114" s="809"/>
      <c r="AN114" s="809"/>
      <c r="AO114" s="810"/>
      <c r="AP114" s="853" t="s">
        <v>424</v>
      </c>
      <c r="AQ114" s="854"/>
      <c r="AR114" s="854"/>
      <c r="AS114" s="854"/>
      <c r="AT114" s="855"/>
      <c r="AU114" s="961"/>
      <c r="AV114" s="962"/>
      <c r="AW114" s="962"/>
      <c r="AX114" s="962"/>
      <c r="AY114" s="962"/>
      <c r="AZ114" s="844" t="s">
        <v>461</v>
      </c>
      <c r="BA114" s="781"/>
      <c r="BB114" s="781"/>
      <c r="BC114" s="781"/>
      <c r="BD114" s="781"/>
      <c r="BE114" s="781"/>
      <c r="BF114" s="781"/>
      <c r="BG114" s="781"/>
      <c r="BH114" s="781"/>
      <c r="BI114" s="781"/>
      <c r="BJ114" s="781"/>
      <c r="BK114" s="781"/>
      <c r="BL114" s="781"/>
      <c r="BM114" s="781"/>
      <c r="BN114" s="781"/>
      <c r="BO114" s="781"/>
      <c r="BP114" s="782"/>
      <c r="BQ114" s="845">
        <v>16399480</v>
      </c>
      <c r="BR114" s="846"/>
      <c r="BS114" s="846"/>
      <c r="BT114" s="846"/>
      <c r="BU114" s="846"/>
      <c r="BV114" s="846">
        <v>20393449</v>
      </c>
      <c r="BW114" s="846"/>
      <c r="BX114" s="846"/>
      <c r="BY114" s="846"/>
      <c r="BZ114" s="846"/>
      <c r="CA114" s="846">
        <v>20252378</v>
      </c>
      <c r="CB114" s="846"/>
      <c r="CC114" s="846"/>
      <c r="CD114" s="846"/>
      <c r="CE114" s="846"/>
      <c r="CF114" s="904">
        <v>23.2</v>
      </c>
      <c r="CG114" s="905"/>
      <c r="CH114" s="905"/>
      <c r="CI114" s="905"/>
      <c r="CJ114" s="905"/>
      <c r="CK114" s="956"/>
      <c r="CL114" s="850"/>
      <c r="CM114" s="844" t="s">
        <v>462</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463</v>
      </c>
      <c r="DH114" s="809"/>
      <c r="DI114" s="809"/>
      <c r="DJ114" s="809"/>
      <c r="DK114" s="810"/>
      <c r="DL114" s="811" t="s">
        <v>424</v>
      </c>
      <c r="DM114" s="809"/>
      <c r="DN114" s="809"/>
      <c r="DO114" s="809"/>
      <c r="DP114" s="810"/>
      <c r="DQ114" s="811" t="s">
        <v>424</v>
      </c>
      <c r="DR114" s="809"/>
      <c r="DS114" s="809"/>
      <c r="DT114" s="809"/>
      <c r="DU114" s="810"/>
      <c r="DV114" s="853" t="s">
        <v>458</v>
      </c>
      <c r="DW114" s="854"/>
      <c r="DX114" s="854"/>
      <c r="DY114" s="854"/>
      <c r="DZ114" s="855"/>
    </row>
    <row r="115" spans="1:130" s="226" customFormat="1" ht="26.25" customHeight="1" x14ac:dyDescent="0.15">
      <c r="A115" s="943"/>
      <c r="B115" s="944"/>
      <c r="C115" s="781" t="s">
        <v>464</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59906</v>
      </c>
      <c r="AB115" s="948"/>
      <c r="AC115" s="948"/>
      <c r="AD115" s="948"/>
      <c r="AE115" s="949"/>
      <c r="AF115" s="950">
        <v>59244</v>
      </c>
      <c r="AG115" s="948"/>
      <c r="AH115" s="948"/>
      <c r="AI115" s="948"/>
      <c r="AJ115" s="949"/>
      <c r="AK115" s="950">
        <v>58729</v>
      </c>
      <c r="AL115" s="948"/>
      <c r="AM115" s="948"/>
      <c r="AN115" s="948"/>
      <c r="AO115" s="949"/>
      <c r="AP115" s="951">
        <v>0.1</v>
      </c>
      <c r="AQ115" s="952"/>
      <c r="AR115" s="952"/>
      <c r="AS115" s="952"/>
      <c r="AT115" s="953"/>
      <c r="AU115" s="961"/>
      <c r="AV115" s="962"/>
      <c r="AW115" s="962"/>
      <c r="AX115" s="962"/>
      <c r="AY115" s="962"/>
      <c r="AZ115" s="844" t="s">
        <v>465</v>
      </c>
      <c r="BA115" s="781"/>
      <c r="BB115" s="781"/>
      <c r="BC115" s="781"/>
      <c r="BD115" s="781"/>
      <c r="BE115" s="781"/>
      <c r="BF115" s="781"/>
      <c r="BG115" s="781"/>
      <c r="BH115" s="781"/>
      <c r="BI115" s="781"/>
      <c r="BJ115" s="781"/>
      <c r="BK115" s="781"/>
      <c r="BL115" s="781"/>
      <c r="BM115" s="781"/>
      <c r="BN115" s="781"/>
      <c r="BO115" s="781"/>
      <c r="BP115" s="782"/>
      <c r="BQ115" s="845">
        <v>2498683</v>
      </c>
      <c r="BR115" s="846"/>
      <c r="BS115" s="846"/>
      <c r="BT115" s="846"/>
      <c r="BU115" s="846"/>
      <c r="BV115" s="846">
        <v>470427</v>
      </c>
      <c r="BW115" s="846"/>
      <c r="BX115" s="846"/>
      <c r="BY115" s="846"/>
      <c r="BZ115" s="846"/>
      <c r="CA115" s="846">
        <v>23288</v>
      </c>
      <c r="CB115" s="846"/>
      <c r="CC115" s="846"/>
      <c r="CD115" s="846"/>
      <c r="CE115" s="846"/>
      <c r="CF115" s="904">
        <v>0</v>
      </c>
      <c r="CG115" s="905"/>
      <c r="CH115" s="905"/>
      <c r="CI115" s="905"/>
      <c r="CJ115" s="905"/>
      <c r="CK115" s="956"/>
      <c r="CL115" s="850"/>
      <c r="CM115" s="844" t="s">
        <v>466</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128</v>
      </c>
      <c r="DH115" s="809"/>
      <c r="DI115" s="809"/>
      <c r="DJ115" s="809"/>
      <c r="DK115" s="810"/>
      <c r="DL115" s="811" t="s">
        <v>424</v>
      </c>
      <c r="DM115" s="809"/>
      <c r="DN115" s="809"/>
      <c r="DO115" s="809"/>
      <c r="DP115" s="810"/>
      <c r="DQ115" s="811" t="s">
        <v>424</v>
      </c>
      <c r="DR115" s="809"/>
      <c r="DS115" s="809"/>
      <c r="DT115" s="809"/>
      <c r="DU115" s="810"/>
      <c r="DV115" s="853" t="s">
        <v>424</v>
      </c>
      <c r="DW115" s="854"/>
      <c r="DX115" s="854"/>
      <c r="DY115" s="854"/>
      <c r="DZ115" s="855"/>
    </row>
    <row r="116" spans="1:130" s="226" customFormat="1" ht="26.25" customHeight="1" x14ac:dyDescent="0.15">
      <c r="A116" s="945"/>
      <c r="B116" s="946"/>
      <c r="C116" s="868" t="s">
        <v>467</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117</v>
      </c>
      <c r="AB116" s="809"/>
      <c r="AC116" s="809"/>
      <c r="AD116" s="809"/>
      <c r="AE116" s="810"/>
      <c r="AF116" s="811">
        <v>231</v>
      </c>
      <c r="AG116" s="809"/>
      <c r="AH116" s="809"/>
      <c r="AI116" s="809"/>
      <c r="AJ116" s="810"/>
      <c r="AK116" s="811">
        <v>285</v>
      </c>
      <c r="AL116" s="809"/>
      <c r="AM116" s="809"/>
      <c r="AN116" s="809"/>
      <c r="AO116" s="810"/>
      <c r="AP116" s="853">
        <v>0</v>
      </c>
      <c r="AQ116" s="854"/>
      <c r="AR116" s="854"/>
      <c r="AS116" s="854"/>
      <c r="AT116" s="855"/>
      <c r="AU116" s="961"/>
      <c r="AV116" s="962"/>
      <c r="AW116" s="962"/>
      <c r="AX116" s="962"/>
      <c r="AY116" s="962"/>
      <c r="AZ116" s="938" t="s">
        <v>468</v>
      </c>
      <c r="BA116" s="939"/>
      <c r="BB116" s="939"/>
      <c r="BC116" s="939"/>
      <c r="BD116" s="939"/>
      <c r="BE116" s="939"/>
      <c r="BF116" s="939"/>
      <c r="BG116" s="939"/>
      <c r="BH116" s="939"/>
      <c r="BI116" s="939"/>
      <c r="BJ116" s="939"/>
      <c r="BK116" s="939"/>
      <c r="BL116" s="939"/>
      <c r="BM116" s="939"/>
      <c r="BN116" s="939"/>
      <c r="BO116" s="939"/>
      <c r="BP116" s="940"/>
      <c r="BQ116" s="845" t="s">
        <v>424</v>
      </c>
      <c r="BR116" s="846"/>
      <c r="BS116" s="846"/>
      <c r="BT116" s="846"/>
      <c r="BU116" s="846"/>
      <c r="BV116" s="846" t="s">
        <v>424</v>
      </c>
      <c r="BW116" s="846"/>
      <c r="BX116" s="846"/>
      <c r="BY116" s="846"/>
      <c r="BZ116" s="846"/>
      <c r="CA116" s="846" t="s">
        <v>463</v>
      </c>
      <c r="CB116" s="846"/>
      <c r="CC116" s="846"/>
      <c r="CD116" s="846"/>
      <c r="CE116" s="846"/>
      <c r="CF116" s="904" t="s">
        <v>424</v>
      </c>
      <c r="CG116" s="905"/>
      <c r="CH116" s="905"/>
      <c r="CI116" s="905"/>
      <c r="CJ116" s="905"/>
      <c r="CK116" s="956"/>
      <c r="CL116" s="850"/>
      <c r="CM116" s="844" t="s">
        <v>469</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463</v>
      </c>
      <c r="DH116" s="809"/>
      <c r="DI116" s="809"/>
      <c r="DJ116" s="809"/>
      <c r="DK116" s="810"/>
      <c r="DL116" s="811" t="s">
        <v>424</v>
      </c>
      <c r="DM116" s="809"/>
      <c r="DN116" s="809"/>
      <c r="DO116" s="809"/>
      <c r="DP116" s="810"/>
      <c r="DQ116" s="811" t="s">
        <v>128</v>
      </c>
      <c r="DR116" s="809"/>
      <c r="DS116" s="809"/>
      <c r="DT116" s="809"/>
      <c r="DU116" s="810"/>
      <c r="DV116" s="853" t="s">
        <v>424</v>
      </c>
      <c r="DW116" s="854"/>
      <c r="DX116" s="854"/>
      <c r="DY116" s="854"/>
      <c r="DZ116" s="855"/>
    </row>
    <row r="117" spans="1:130" s="226" customFormat="1" ht="26.25" customHeight="1" x14ac:dyDescent="0.15">
      <c r="A117" s="92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470</v>
      </c>
      <c r="Z117" s="926"/>
      <c r="AA117" s="931">
        <v>27158114</v>
      </c>
      <c r="AB117" s="932"/>
      <c r="AC117" s="932"/>
      <c r="AD117" s="932"/>
      <c r="AE117" s="933"/>
      <c r="AF117" s="934">
        <v>28257918</v>
      </c>
      <c r="AG117" s="932"/>
      <c r="AH117" s="932"/>
      <c r="AI117" s="932"/>
      <c r="AJ117" s="933"/>
      <c r="AK117" s="934">
        <v>29256813</v>
      </c>
      <c r="AL117" s="932"/>
      <c r="AM117" s="932"/>
      <c r="AN117" s="932"/>
      <c r="AO117" s="933"/>
      <c r="AP117" s="935"/>
      <c r="AQ117" s="936"/>
      <c r="AR117" s="936"/>
      <c r="AS117" s="936"/>
      <c r="AT117" s="937"/>
      <c r="AU117" s="961"/>
      <c r="AV117" s="962"/>
      <c r="AW117" s="962"/>
      <c r="AX117" s="962"/>
      <c r="AY117" s="962"/>
      <c r="AZ117" s="892" t="s">
        <v>471</v>
      </c>
      <c r="BA117" s="893"/>
      <c r="BB117" s="893"/>
      <c r="BC117" s="893"/>
      <c r="BD117" s="893"/>
      <c r="BE117" s="893"/>
      <c r="BF117" s="893"/>
      <c r="BG117" s="893"/>
      <c r="BH117" s="893"/>
      <c r="BI117" s="893"/>
      <c r="BJ117" s="893"/>
      <c r="BK117" s="893"/>
      <c r="BL117" s="893"/>
      <c r="BM117" s="893"/>
      <c r="BN117" s="893"/>
      <c r="BO117" s="893"/>
      <c r="BP117" s="894"/>
      <c r="BQ117" s="845" t="s">
        <v>128</v>
      </c>
      <c r="BR117" s="846"/>
      <c r="BS117" s="846"/>
      <c r="BT117" s="846"/>
      <c r="BU117" s="846"/>
      <c r="BV117" s="846" t="s">
        <v>451</v>
      </c>
      <c r="BW117" s="846"/>
      <c r="BX117" s="846"/>
      <c r="BY117" s="846"/>
      <c r="BZ117" s="846"/>
      <c r="CA117" s="846" t="s">
        <v>463</v>
      </c>
      <c r="CB117" s="846"/>
      <c r="CC117" s="846"/>
      <c r="CD117" s="846"/>
      <c r="CE117" s="846"/>
      <c r="CF117" s="904" t="s">
        <v>451</v>
      </c>
      <c r="CG117" s="905"/>
      <c r="CH117" s="905"/>
      <c r="CI117" s="905"/>
      <c r="CJ117" s="905"/>
      <c r="CK117" s="956"/>
      <c r="CL117" s="850"/>
      <c r="CM117" s="844" t="s">
        <v>472</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424</v>
      </c>
      <c r="DH117" s="809"/>
      <c r="DI117" s="809"/>
      <c r="DJ117" s="809"/>
      <c r="DK117" s="810"/>
      <c r="DL117" s="811" t="s">
        <v>451</v>
      </c>
      <c r="DM117" s="809"/>
      <c r="DN117" s="809"/>
      <c r="DO117" s="809"/>
      <c r="DP117" s="810"/>
      <c r="DQ117" s="811" t="s">
        <v>463</v>
      </c>
      <c r="DR117" s="809"/>
      <c r="DS117" s="809"/>
      <c r="DT117" s="809"/>
      <c r="DU117" s="810"/>
      <c r="DV117" s="853" t="s">
        <v>463</v>
      </c>
      <c r="DW117" s="854"/>
      <c r="DX117" s="854"/>
      <c r="DY117" s="854"/>
      <c r="DZ117" s="855"/>
    </row>
    <row r="118" spans="1:130" s="226" customFormat="1" ht="26.25" customHeight="1" x14ac:dyDescent="0.15">
      <c r="A118" s="924" t="s">
        <v>443</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440</v>
      </c>
      <c r="AB118" s="925"/>
      <c r="AC118" s="925"/>
      <c r="AD118" s="925"/>
      <c r="AE118" s="926"/>
      <c r="AF118" s="927" t="s">
        <v>441</v>
      </c>
      <c r="AG118" s="925"/>
      <c r="AH118" s="925"/>
      <c r="AI118" s="925"/>
      <c r="AJ118" s="926"/>
      <c r="AK118" s="927" t="s">
        <v>307</v>
      </c>
      <c r="AL118" s="925"/>
      <c r="AM118" s="925"/>
      <c r="AN118" s="925"/>
      <c r="AO118" s="926"/>
      <c r="AP118" s="928" t="s">
        <v>442</v>
      </c>
      <c r="AQ118" s="929"/>
      <c r="AR118" s="929"/>
      <c r="AS118" s="929"/>
      <c r="AT118" s="930"/>
      <c r="AU118" s="961"/>
      <c r="AV118" s="962"/>
      <c r="AW118" s="962"/>
      <c r="AX118" s="962"/>
      <c r="AY118" s="962"/>
      <c r="AZ118" s="867" t="s">
        <v>473</v>
      </c>
      <c r="BA118" s="868"/>
      <c r="BB118" s="868"/>
      <c r="BC118" s="868"/>
      <c r="BD118" s="868"/>
      <c r="BE118" s="868"/>
      <c r="BF118" s="868"/>
      <c r="BG118" s="868"/>
      <c r="BH118" s="868"/>
      <c r="BI118" s="868"/>
      <c r="BJ118" s="868"/>
      <c r="BK118" s="868"/>
      <c r="BL118" s="868"/>
      <c r="BM118" s="868"/>
      <c r="BN118" s="868"/>
      <c r="BO118" s="868"/>
      <c r="BP118" s="869"/>
      <c r="BQ118" s="908" t="s">
        <v>128</v>
      </c>
      <c r="BR118" s="874"/>
      <c r="BS118" s="874"/>
      <c r="BT118" s="874"/>
      <c r="BU118" s="874"/>
      <c r="BV118" s="874" t="s">
        <v>128</v>
      </c>
      <c r="BW118" s="874"/>
      <c r="BX118" s="874"/>
      <c r="BY118" s="874"/>
      <c r="BZ118" s="874"/>
      <c r="CA118" s="874" t="s">
        <v>128</v>
      </c>
      <c r="CB118" s="874"/>
      <c r="CC118" s="874"/>
      <c r="CD118" s="874"/>
      <c r="CE118" s="874"/>
      <c r="CF118" s="904" t="s">
        <v>128</v>
      </c>
      <c r="CG118" s="905"/>
      <c r="CH118" s="905"/>
      <c r="CI118" s="905"/>
      <c r="CJ118" s="905"/>
      <c r="CK118" s="956"/>
      <c r="CL118" s="850"/>
      <c r="CM118" s="844" t="s">
        <v>474</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128</v>
      </c>
      <c r="DH118" s="809"/>
      <c r="DI118" s="809"/>
      <c r="DJ118" s="809"/>
      <c r="DK118" s="810"/>
      <c r="DL118" s="811" t="s">
        <v>128</v>
      </c>
      <c r="DM118" s="809"/>
      <c r="DN118" s="809"/>
      <c r="DO118" s="809"/>
      <c r="DP118" s="810"/>
      <c r="DQ118" s="811" t="s">
        <v>451</v>
      </c>
      <c r="DR118" s="809"/>
      <c r="DS118" s="809"/>
      <c r="DT118" s="809"/>
      <c r="DU118" s="810"/>
      <c r="DV118" s="853" t="s">
        <v>128</v>
      </c>
      <c r="DW118" s="854"/>
      <c r="DX118" s="854"/>
      <c r="DY118" s="854"/>
      <c r="DZ118" s="855"/>
    </row>
    <row r="119" spans="1:130" s="226" customFormat="1" ht="26.25" customHeight="1" x14ac:dyDescent="0.15">
      <c r="A119" s="847" t="s">
        <v>446</v>
      </c>
      <c r="B119" s="848"/>
      <c r="C119" s="889" t="s">
        <v>447</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v>57599</v>
      </c>
      <c r="AB119" s="918"/>
      <c r="AC119" s="918"/>
      <c r="AD119" s="918"/>
      <c r="AE119" s="919"/>
      <c r="AF119" s="920">
        <v>57619</v>
      </c>
      <c r="AG119" s="918"/>
      <c r="AH119" s="918"/>
      <c r="AI119" s="918"/>
      <c r="AJ119" s="919"/>
      <c r="AK119" s="920">
        <v>57691</v>
      </c>
      <c r="AL119" s="918"/>
      <c r="AM119" s="918"/>
      <c r="AN119" s="918"/>
      <c r="AO119" s="919"/>
      <c r="AP119" s="921">
        <v>0.1</v>
      </c>
      <c r="AQ119" s="922"/>
      <c r="AR119" s="922"/>
      <c r="AS119" s="922"/>
      <c r="AT119" s="923"/>
      <c r="AU119" s="963"/>
      <c r="AV119" s="964"/>
      <c r="AW119" s="964"/>
      <c r="AX119" s="964"/>
      <c r="AY119" s="964"/>
      <c r="AZ119" s="247" t="s">
        <v>187</v>
      </c>
      <c r="BA119" s="247"/>
      <c r="BB119" s="247"/>
      <c r="BC119" s="247"/>
      <c r="BD119" s="247"/>
      <c r="BE119" s="247"/>
      <c r="BF119" s="247"/>
      <c r="BG119" s="247"/>
      <c r="BH119" s="247"/>
      <c r="BI119" s="247"/>
      <c r="BJ119" s="247"/>
      <c r="BK119" s="247"/>
      <c r="BL119" s="247"/>
      <c r="BM119" s="247"/>
      <c r="BN119" s="247"/>
      <c r="BO119" s="906" t="s">
        <v>475</v>
      </c>
      <c r="BP119" s="907"/>
      <c r="BQ119" s="908">
        <v>329303906</v>
      </c>
      <c r="BR119" s="874"/>
      <c r="BS119" s="874"/>
      <c r="BT119" s="874"/>
      <c r="BU119" s="874"/>
      <c r="BV119" s="874">
        <v>338074138</v>
      </c>
      <c r="BW119" s="874"/>
      <c r="BX119" s="874"/>
      <c r="BY119" s="874"/>
      <c r="BZ119" s="874"/>
      <c r="CA119" s="874">
        <v>346442292</v>
      </c>
      <c r="CB119" s="874"/>
      <c r="CC119" s="874"/>
      <c r="CD119" s="874"/>
      <c r="CE119" s="874"/>
      <c r="CF119" s="777"/>
      <c r="CG119" s="778"/>
      <c r="CH119" s="778"/>
      <c r="CI119" s="778"/>
      <c r="CJ119" s="863"/>
      <c r="CK119" s="957"/>
      <c r="CL119" s="852"/>
      <c r="CM119" s="867" t="s">
        <v>476</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458</v>
      </c>
      <c r="DH119" s="793"/>
      <c r="DI119" s="793"/>
      <c r="DJ119" s="793"/>
      <c r="DK119" s="794"/>
      <c r="DL119" s="795" t="s">
        <v>458</v>
      </c>
      <c r="DM119" s="793"/>
      <c r="DN119" s="793"/>
      <c r="DO119" s="793"/>
      <c r="DP119" s="794"/>
      <c r="DQ119" s="795" t="s">
        <v>458</v>
      </c>
      <c r="DR119" s="793"/>
      <c r="DS119" s="793"/>
      <c r="DT119" s="793"/>
      <c r="DU119" s="794"/>
      <c r="DV119" s="877" t="s">
        <v>458</v>
      </c>
      <c r="DW119" s="878"/>
      <c r="DX119" s="878"/>
      <c r="DY119" s="878"/>
      <c r="DZ119" s="879"/>
    </row>
    <row r="120" spans="1:130" s="226" customFormat="1" ht="26.25" customHeight="1" x14ac:dyDescent="0.15">
      <c r="A120" s="849"/>
      <c r="B120" s="850"/>
      <c r="C120" s="844" t="s">
        <v>450</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458</v>
      </c>
      <c r="AB120" s="809"/>
      <c r="AC120" s="809"/>
      <c r="AD120" s="809"/>
      <c r="AE120" s="810"/>
      <c r="AF120" s="811" t="s">
        <v>458</v>
      </c>
      <c r="AG120" s="809"/>
      <c r="AH120" s="809"/>
      <c r="AI120" s="809"/>
      <c r="AJ120" s="810"/>
      <c r="AK120" s="811" t="s">
        <v>458</v>
      </c>
      <c r="AL120" s="809"/>
      <c r="AM120" s="809"/>
      <c r="AN120" s="809"/>
      <c r="AO120" s="810"/>
      <c r="AP120" s="853" t="s">
        <v>458</v>
      </c>
      <c r="AQ120" s="854"/>
      <c r="AR120" s="854"/>
      <c r="AS120" s="854"/>
      <c r="AT120" s="855"/>
      <c r="AU120" s="909" t="s">
        <v>477</v>
      </c>
      <c r="AV120" s="910"/>
      <c r="AW120" s="910"/>
      <c r="AX120" s="910"/>
      <c r="AY120" s="911"/>
      <c r="AZ120" s="889" t="s">
        <v>478</v>
      </c>
      <c r="BA120" s="837"/>
      <c r="BB120" s="837"/>
      <c r="BC120" s="837"/>
      <c r="BD120" s="837"/>
      <c r="BE120" s="837"/>
      <c r="BF120" s="837"/>
      <c r="BG120" s="837"/>
      <c r="BH120" s="837"/>
      <c r="BI120" s="837"/>
      <c r="BJ120" s="837"/>
      <c r="BK120" s="837"/>
      <c r="BL120" s="837"/>
      <c r="BM120" s="837"/>
      <c r="BN120" s="837"/>
      <c r="BO120" s="837"/>
      <c r="BP120" s="838"/>
      <c r="BQ120" s="890">
        <v>47953505</v>
      </c>
      <c r="BR120" s="871"/>
      <c r="BS120" s="871"/>
      <c r="BT120" s="871"/>
      <c r="BU120" s="871"/>
      <c r="BV120" s="871">
        <v>45812261</v>
      </c>
      <c r="BW120" s="871"/>
      <c r="BX120" s="871"/>
      <c r="BY120" s="871"/>
      <c r="BZ120" s="871"/>
      <c r="CA120" s="871">
        <v>48057136</v>
      </c>
      <c r="CB120" s="871"/>
      <c r="CC120" s="871"/>
      <c r="CD120" s="871"/>
      <c r="CE120" s="871"/>
      <c r="CF120" s="895">
        <v>54.9</v>
      </c>
      <c r="CG120" s="896"/>
      <c r="CH120" s="896"/>
      <c r="CI120" s="896"/>
      <c r="CJ120" s="896"/>
      <c r="CK120" s="897" t="s">
        <v>479</v>
      </c>
      <c r="CL120" s="881"/>
      <c r="CM120" s="881"/>
      <c r="CN120" s="881"/>
      <c r="CO120" s="882"/>
      <c r="CP120" s="901" t="s">
        <v>480</v>
      </c>
      <c r="CQ120" s="902"/>
      <c r="CR120" s="902"/>
      <c r="CS120" s="902"/>
      <c r="CT120" s="902"/>
      <c r="CU120" s="902"/>
      <c r="CV120" s="902"/>
      <c r="CW120" s="902"/>
      <c r="CX120" s="902"/>
      <c r="CY120" s="902"/>
      <c r="CZ120" s="902"/>
      <c r="DA120" s="902"/>
      <c r="DB120" s="902"/>
      <c r="DC120" s="902"/>
      <c r="DD120" s="902"/>
      <c r="DE120" s="902"/>
      <c r="DF120" s="903"/>
      <c r="DG120" s="890">
        <v>39240205</v>
      </c>
      <c r="DH120" s="871"/>
      <c r="DI120" s="871"/>
      <c r="DJ120" s="871"/>
      <c r="DK120" s="871"/>
      <c r="DL120" s="871">
        <v>37488469</v>
      </c>
      <c r="DM120" s="871"/>
      <c r="DN120" s="871"/>
      <c r="DO120" s="871"/>
      <c r="DP120" s="871"/>
      <c r="DQ120" s="871">
        <v>37547448</v>
      </c>
      <c r="DR120" s="871"/>
      <c r="DS120" s="871"/>
      <c r="DT120" s="871"/>
      <c r="DU120" s="871"/>
      <c r="DV120" s="872">
        <v>42.9</v>
      </c>
      <c r="DW120" s="872"/>
      <c r="DX120" s="872"/>
      <c r="DY120" s="872"/>
      <c r="DZ120" s="873"/>
    </row>
    <row r="121" spans="1:130" s="226" customFormat="1" ht="26.25" customHeight="1" x14ac:dyDescent="0.15">
      <c r="A121" s="849"/>
      <c r="B121" s="850"/>
      <c r="C121" s="892" t="s">
        <v>481</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458</v>
      </c>
      <c r="AB121" s="809"/>
      <c r="AC121" s="809"/>
      <c r="AD121" s="809"/>
      <c r="AE121" s="810"/>
      <c r="AF121" s="811" t="s">
        <v>458</v>
      </c>
      <c r="AG121" s="809"/>
      <c r="AH121" s="809"/>
      <c r="AI121" s="809"/>
      <c r="AJ121" s="810"/>
      <c r="AK121" s="811" t="s">
        <v>458</v>
      </c>
      <c r="AL121" s="809"/>
      <c r="AM121" s="809"/>
      <c r="AN121" s="809"/>
      <c r="AO121" s="810"/>
      <c r="AP121" s="853" t="s">
        <v>128</v>
      </c>
      <c r="AQ121" s="854"/>
      <c r="AR121" s="854"/>
      <c r="AS121" s="854"/>
      <c r="AT121" s="855"/>
      <c r="AU121" s="912"/>
      <c r="AV121" s="913"/>
      <c r="AW121" s="913"/>
      <c r="AX121" s="913"/>
      <c r="AY121" s="914"/>
      <c r="AZ121" s="844" t="s">
        <v>482</v>
      </c>
      <c r="BA121" s="781"/>
      <c r="BB121" s="781"/>
      <c r="BC121" s="781"/>
      <c r="BD121" s="781"/>
      <c r="BE121" s="781"/>
      <c r="BF121" s="781"/>
      <c r="BG121" s="781"/>
      <c r="BH121" s="781"/>
      <c r="BI121" s="781"/>
      <c r="BJ121" s="781"/>
      <c r="BK121" s="781"/>
      <c r="BL121" s="781"/>
      <c r="BM121" s="781"/>
      <c r="BN121" s="781"/>
      <c r="BO121" s="781"/>
      <c r="BP121" s="782"/>
      <c r="BQ121" s="845">
        <v>35702357</v>
      </c>
      <c r="BR121" s="846"/>
      <c r="BS121" s="846"/>
      <c r="BT121" s="846"/>
      <c r="BU121" s="846"/>
      <c r="BV121" s="846">
        <v>36960208</v>
      </c>
      <c r="BW121" s="846"/>
      <c r="BX121" s="846"/>
      <c r="BY121" s="846"/>
      <c r="BZ121" s="846"/>
      <c r="CA121" s="846">
        <v>36282080</v>
      </c>
      <c r="CB121" s="846"/>
      <c r="CC121" s="846"/>
      <c r="CD121" s="846"/>
      <c r="CE121" s="846"/>
      <c r="CF121" s="904">
        <v>41.5</v>
      </c>
      <c r="CG121" s="905"/>
      <c r="CH121" s="905"/>
      <c r="CI121" s="905"/>
      <c r="CJ121" s="905"/>
      <c r="CK121" s="898"/>
      <c r="CL121" s="884"/>
      <c r="CM121" s="884"/>
      <c r="CN121" s="884"/>
      <c r="CO121" s="885"/>
      <c r="CP121" s="864" t="s">
        <v>483</v>
      </c>
      <c r="CQ121" s="865"/>
      <c r="CR121" s="865"/>
      <c r="CS121" s="865"/>
      <c r="CT121" s="865"/>
      <c r="CU121" s="865"/>
      <c r="CV121" s="865"/>
      <c r="CW121" s="865"/>
      <c r="CX121" s="865"/>
      <c r="CY121" s="865"/>
      <c r="CZ121" s="865"/>
      <c r="DA121" s="865"/>
      <c r="DB121" s="865"/>
      <c r="DC121" s="865"/>
      <c r="DD121" s="865"/>
      <c r="DE121" s="865"/>
      <c r="DF121" s="866"/>
      <c r="DG121" s="845">
        <v>1695722</v>
      </c>
      <c r="DH121" s="846"/>
      <c r="DI121" s="846"/>
      <c r="DJ121" s="846"/>
      <c r="DK121" s="846"/>
      <c r="DL121" s="846">
        <v>1625345</v>
      </c>
      <c r="DM121" s="846"/>
      <c r="DN121" s="846"/>
      <c r="DO121" s="846"/>
      <c r="DP121" s="846"/>
      <c r="DQ121" s="846">
        <v>1415105</v>
      </c>
      <c r="DR121" s="846"/>
      <c r="DS121" s="846"/>
      <c r="DT121" s="846"/>
      <c r="DU121" s="846"/>
      <c r="DV121" s="823">
        <v>1.6</v>
      </c>
      <c r="DW121" s="823"/>
      <c r="DX121" s="823"/>
      <c r="DY121" s="823"/>
      <c r="DZ121" s="824"/>
    </row>
    <row r="122" spans="1:130" s="226" customFormat="1" ht="26.25" customHeight="1" x14ac:dyDescent="0.15">
      <c r="A122" s="849"/>
      <c r="B122" s="850"/>
      <c r="C122" s="844" t="s">
        <v>462</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458</v>
      </c>
      <c r="AB122" s="809"/>
      <c r="AC122" s="809"/>
      <c r="AD122" s="809"/>
      <c r="AE122" s="810"/>
      <c r="AF122" s="811" t="s">
        <v>424</v>
      </c>
      <c r="AG122" s="809"/>
      <c r="AH122" s="809"/>
      <c r="AI122" s="809"/>
      <c r="AJ122" s="810"/>
      <c r="AK122" s="811" t="s">
        <v>458</v>
      </c>
      <c r="AL122" s="809"/>
      <c r="AM122" s="809"/>
      <c r="AN122" s="809"/>
      <c r="AO122" s="810"/>
      <c r="AP122" s="853" t="s">
        <v>458</v>
      </c>
      <c r="AQ122" s="854"/>
      <c r="AR122" s="854"/>
      <c r="AS122" s="854"/>
      <c r="AT122" s="855"/>
      <c r="AU122" s="912"/>
      <c r="AV122" s="913"/>
      <c r="AW122" s="913"/>
      <c r="AX122" s="913"/>
      <c r="AY122" s="914"/>
      <c r="AZ122" s="867" t="s">
        <v>484</v>
      </c>
      <c r="BA122" s="868"/>
      <c r="BB122" s="868"/>
      <c r="BC122" s="868"/>
      <c r="BD122" s="868"/>
      <c r="BE122" s="868"/>
      <c r="BF122" s="868"/>
      <c r="BG122" s="868"/>
      <c r="BH122" s="868"/>
      <c r="BI122" s="868"/>
      <c r="BJ122" s="868"/>
      <c r="BK122" s="868"/>
      <c r="BL122" s="868"/>
      <c r="BM122" s="868"/>
      <c r="BN122" s="868"/>
      <c r="BO122" s="868"/>
      <c r="BP122" s="869"/>
      <c r="BQ122" s="908">
        <v>177141098</v>
      </c>
      <c r="BR122" s="874"/>
      <c r="BS122" s="874"/>
      <c r="BT122" s="874"/>
      <c r="BU122" s="874"/>
      <c r="BV122" s="874">
        <v>178388996</v>
      </c>
      <c r="BW122" s="874"/>
      <c r="BX122" s="874"/>
      <c r="BY122" s="874"/>
      <c r="BZ122" s="874"/>
      <c r="CA122" s="874">
        <v>176322969</v>
      </c>
      <c r="CB122" s="874"/>
      <c r="CC122" s="874"/>
      <c r="CD122" s="874"/>
      <c r="CE122" s="874"/>
      <c r="CF122" s="875">
        <v>201.6</v>
      </c>
      <c r="CG122" s="876"/>
      <c r="CH122" s="876"/>
      <c r="CI122" s="876"/>
      <c r="CJ122" s="876"/>
      <c r="CK122" s="898"/>
      <c r="CL122" s="884"/>
      <c r="CM122" s="884"/>
      <c r="CN122" s="884"/>
      <c r="CO122" s="885"/>
      <c r="CP122" s="864" t="s">
        <v>485</v>
      </c>
      <c r="CQ122" s="865"/>
      <c r="CR122" s="865"/>
      <c r="CS122" s="865"/>
      <c r="CT122" s="865"/>
      <c r="CU122" s="865"/>
      <c r="CV122" s="865"/>
      <c r="CW122" s="865"/>
      <c r="CX122" s="865"/>
      <c r="CY122" s="865"/>
      <c r="CZ122" s="865"/>
      <c r="DA122" s="865"/>
      <c r="DB122" s="865"/>
      <c r="DC122" s="865"/>
      <c r="DD122" s="865"/>
      <c r="DE122" s="865"/>
      <c r="DF122" s="866"/>
      <c r="DG122" s="845">
        <v>1640966</v>
      </c>
      <c r="DH122" s="846"/>
      <c r="DI122" s="846"/>
      <c r="DJ122" s="846"/>
      <c r="DK122" s="846"/>
      <c r="DL122" s="846">
        <v>1508493</v>
      </c>
      <c r="DM122" s="846"/>
      <c r="DN122" s="846"/>
      <c r="DO122" s="846"/>
      <c r="DP122" s="846"/>
      <c r="DQ122" s="846">
        <v>1329597</v>
      </c>
      <c r="DR122" s="846"/>
      <c r="DS122" s="846"/>
      <c r="DT122" s="846"/>
      <c r="DU122" s="846"/>
      <c r="DV122" s="823">
        <v>1.5</v>
      </c>
      <c r="DW122" s="823"/>
      <c r="DX122" s="823"/>
      <c r="DY122" s="823"/>
      <c r="DZ122" s="824"/>
    </row>
    <row r="123" spans="1:130" s="226" customFormat="1" ht="26.25" customHeight="1" x14ac:dyDescent="0.15">
      <c r="A123" s="849"/>
      <c r="B123" s="850"/>
      <c r="C123" s="844" t="s">
        <v>469</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128</v>
      </c>
      <c r="AB123" s="809"/>
      <c r="AC123" s="809"/>
      <c r="AD123" s="809"/>
      <c r="AE123" s="810"/>
      <c r="AF123" s="811" t="s">
        <v>128</v>
      </c>
      <c r="AG123" s="809"/>
      <c r="AH123" s="809"/>
      <c r="AI123" s="809"/>
      <c r="AJ123" s="810"/>
      <c r="AK123" s="811" t="s">
        <v>128</v>
      </c>
      <c r="AL123" s="809"/>
      <c r="AM123" s="809"/>
      <c r="AN123" s="809"/>
      <c r="AO123" s="810"/>
      <c r="AP123" s="853" t="s">
        <v>128</v>
      </c>
      <c r="AQ123" s="854"/>
      <c r="AR123" s="854"/>
      <c r="AS123" s="854"/>
      <c r="AT123" s="855"/>
      <c r="AU123" s="915"/>
      <c r="AV123" s="916"/>
      <c r="AW123" s="916"/>
      <c r="AX123" s="916"/>
      <c r="AY123" s="916"/>
      <c r="AZ123" s="247" t="s">
        <v>187</v>
      </c>
      <c r="BA123" s="247"/>
      <c r="BB123" s="247"/>
      <c r="BC123" s="247"/>
      <c r="BD123" s="247"/>
      <c r="BE123" s="247"/>
      <c r="BF123" s="247"/>
      <c r="BG123" s="247"/>
      <c r="BH123" s="247"/>
      <c r="BI123" s="247"/>
      <c r="BJ123" s="247"/>
      <c r="BK123" s="247"/>
      <c r="BL123" s="247"/>
      <c r="BM123" s="247"/>
      <c r="BN123" s="247"/>
      <c r="BO123" s="906" t="s">
        <v>486</v>
      </c>
      <c r="BP123" s="907"/>
      <c r="BQ123" s="861">
        <v>260796960</v>
      </c>
      <c r="BR123" s="862"/>
      <c r="BS123" s="862"/>
      <c r="BT123" s="862"/>
      <c r="BU123" s="862"/>
      <c r="BV123" s="862">
        <v>261161465</v>
      </c>
      <c r="BW123" s="862"/>
      <c r="BX123" s="862"/>
      <c r="BY123" s="862"/>
      <c r="BZ123" s="862"/>
      <c r="CA123" s="862">
        <v>260662185</v>
      </c>
      <c r="CB123" s="862"/>
      <c r="CC123" s="862"/>
      <c r="CD123" s="862"/>
      <c r="CE123" s="862"/>
      <c r="CF123" s="777"/>
      <c r="CG123" s="778"/>
      <c r="CH123" s="778"/>
      <c r="CI123" s="778"/>
      <c r="CJ123" s="863"/>
      <c r="CK123" s="898"/>
      <c r="CL123" s="884"/>
      <c r="CM123" s="884"/>
      <c r="CN123" s="884"/>
      <c r="CO123" s="885"/>
      <c r="CP123" s="864" t="s">
        <v>487</v>
      </c>
      <c r="CQ123" s="865"/>
      <c r="CR123" s="865"/>
      <c r="CS123" s="865"/>
      <c r="CT123" s="865"/>
      <c r="CU123" s="865"/>
      <c r="CV123" s="865"/>
      <c r="CW123" s="865"/>
      <c r="CX123" s="865"/>
      <c r="CY123" s="865"/>
      <c r="CZ123" s="865"/>
      <c r="DA123" s="865"/>
      <c r="DB123" s="865"/>
      <c r="DC123" s="865"/>
      <c r="DD123" s="865"/>
      <c r="DE123" s="865"/>
      <c r="DF123" s="866"/>
      <c r="DG123" s="808" t="s">
        <v>128</v>
      </c>
      <c r="DH123" s="809"/>
      <c r="DI123" s="809"/>
      <c r="DJ123" s="809"/>
      <c r="DK123" s="810"/>
      <c r="DL123" s="811">
        <v>179067</v>
      </c>
      <c r="DM123" s="809"/>
      <c r="DN123" s="809"/>
      <c r="DO123" s="809"/>
      <c r="DP123" s="810"/>
      <c r="DQ123" s="811">
        <v>145989</v>
      </c>
      <c r="DR123" s="809"/>
      <c r="DS123" s="809"/>
      <c r="DT123" s="809"/>
      <c r="DU123" s="810"/>
      <c r="DV123" s="853">
        <v>0.2</v>
      </c>
      <c r="DW123" s="854"/>
      <c r="DX123" s="854"/>
      <c r="DY123" s="854"/>
      <c r="DZ123" s="855"/>
    </row>
    <row r="124" spans="1:130" s="226" customFormat="1" ht="26.25" customHeight="1" thickBot="1" x14ac:dyDescent="0.2">
      <c r="A124" s="849"/>
      <c r="B124" s="850"/>
      <c r="C124" s="844" t="s">
        <v>472</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128</v>
      </c>
      <c r="AB124" s="809"/>
      <c r="AC124" s="809"/>
      <c r="AD124" s="809"/>
      <c r="AE124" s="810"/>
      <c r="AF124" s="811" t="s">
        <v>128</v>
      </c>
      <c r="AG124" s="809"/>
      <c r="AH124" s="809"/>
      <c r="AI124" s="809"/>
      <c r="AJ124" s="810"/>
      <c r="AK124" s="811" t="s">
        <v>128</v>
      </c>
      <c r="AL124" s="809"/>
      <c r="AM124" s="809"/>
      <c r="AN124" s="809"/>
      <c r="AO124" s="810"/>
      <c r="AP124" s="853" t="s">
        <v>128</v>
      </c>
      <c r="AQ124" s="854"/>
      <c r="AR124" s="854"/>
      <c r="AS124" s="854"/>
      <c r="AT124" s="855"/>
      <c r="AU124" s="856" t="s">
        <v>488</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82.7</v>
      </c>
      <c r="BR124" s="860"/>
      <c r="BS124" s="860"/>
      <c r="BT124" s="860"/>
      <c r="BU124" s="860"/>
      <c r="BV124" s="860">
        <v>91</v>
      </c>
      <c r="BW124" s="860"/>
      <c r="BX124" s="860"/>
      <c r="BY124" s="860"/>
      <c r="BZ124" s="860"/>
      <c r="CA124" s="860">
        <v>98</v>
      </c>
      <c r="CB124" s="860"/>
      <c r="CC124" s="860"/>
      <c r="CD124" s="860"/>
      <c r="CE124" s="860"/>
      <c r="CF124" s="755"/>
      <c r="CG124" s="756"/>
      <c r="CH124" s="756"/>
      <c r="CI124" s="756"/>
      <c r="CJ124" s="891"/>
      <c r="CK124" s="899"/>
      <c r="CL124" s="899"/>
      <c r="CM124" s="899"/>
      <c r="CN124" s="899"/>
      <c r="CO124" s="900"/>
      <c r="CP124" s="864" t="s">
        <v>489</v>
      </c>
      <c r="CQ124" s="865"/>
      <c r="CR124" s="865"/>
      <c r="CS124" s="865"/>
      <c r="CT124" s="865"/>
      <c r="CU124" s="865"/>
      <c r="CV124" s="865"/>
      <c r="CW124" s="865"/>
      <c r="CX124" s="865"/>
      <c r="CY124" s="865"/>
      <c r="CZ124" s="865"/>
      <c r="DA124" s="865"/>
      <c r="DB124" s="865"/>
      <c r="DC124" s="865"/>
      <c r="DD124" s="865"/>
      <c r="DE124" s="865"/>
      <c r="DF124" s="866"/>
      <c r="DG124" s="792">
        <v>141506</v>
      </c>
      <c r="DH124" s="793"/>
      <c r="DI124" s="793"/>
      <c r="DJ124" s="793"/>
      <c r="DK124" s="794"/>
      <c r="DL124" s="795">
        <v>140168</v>
      </c>
      <c r="DM124" s="793"/>
      <c r="DN124" s="793"/>
      <c r="DO124" s="793"/>
      <c r="DP124" s="794"/>
      <c r="DQ124" s="795">
        <v>139205</v>
      </c>
      <c r="DR124" s="793"/>
      <c r="DS124" s="793"/>
      <c r="DT124" s="793"/>
      <c r="DU124" s="794"/>
      <c r="DV124" s="877">
        <v>0.2</v>
      </c>
      <c r="DW124" s="878"/>
      <c r="DX124" s="878"/>
      <c r="DY124" s="878"/>
      <c r="DZ124" s="879"/>
    </row>
    <row r="125" spans="1:130" s="226" customFormat="1" ht="26.25" customHeight="1" x14ac:dyDescent="0.15">
      <c r="A125" s="849"/>
      <c r="B125" s="850"/>
      <c r="C125" s="844" t="s">
        <v>474</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128</v>
      </c>
      <c r="AB125" s="809"/>
      <c r="AC125" s="809"/>
      <c r="AD125" s="809"/>
      <c r="AE125" s="810"/>
      <c r="AF125" s="811" t="s">
        <v>490</v>
      </c>
      <c r="AG125" s="809"/>
      <c r="AH125" s="809"/>
      <c r="AI125" s="809"/>
      <c r="AJ125" s="810"/>
      <c r="AK125" s="811" t="s">
        <v>463</v>
      </c>
      <c r="AL125" s="809"/>
      <c r="AM125" s="809"/>
      <c r="AN125" s="809"/>
      <c r="AO125" s="810"/>
      <c r="AP125" s="853" t="s">
        <v>463</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491</v>
      </c>
      <c r="CL125" s="881"/>
      <c r="CM125" s="881"/>
      <c r="CN125" s="881"/>
      <c r="CO125" s="882"/>
      <c r="CP125" s="889" t="s">
        <v>492</v>
      </c>
      <c r="CQ125" s="837"/>
      <c r="CR125" s="837"/>
      <c r="CS125" s="837"/>
      <c r="CT125" s="837"/>
      <c r="CU125" s="837"/>
      <c r="CV125" s="837"/>
      <c r="CW125" s="837"/>
      <c r="CX125" s="837"/>
      <c r="CY125" s="837"/>
      <c r="CZ125" s="837"/>
      <c r="DA125" s="837"/>
      <c r="DB125" s="837"/>
      <c r="DC125" s="837"/>
      <c r="DD125" s="837"/>
      <c r="DE125" s="837"/>
      <c r="DF125" s="838"/>
      <c r="DG125" s="890" t="s">
        <v>463</v>
      </c>
      <c r="DH125" s="871"/>
      <c r="DI125" s="871"/>
      <c r="DJ125" s="871"/>
      <c r="DK125" s="871"/>
      <c r="DL125" s="871" t="s">
        <v>463</v>
      </c>
      <c r="DM125" s="871"/>
      <c r="DN125" s="871"/>
      <c r="DO125" s="871"/>
      <c r="DP125" s="871"/>
      <c r="DQ125" s="871" t="s">
        <v>463</v>
      </c>
      <c r="DR125" s="871"/>
      <c r="DS125" s="871"/>
      <c r="DT125" s="871"/>
      <c r="DU125" s="871"/>
      <c r="DV125" s="872" t="s">
        <v>463</v>
      </c>
      <c r="DW125" s="872"/>
      <c r="DX125" s="872"/>
      <c r="DY125" s="872"/>
      <c r="DZ125" s="873"/>
    </row>
    <row r="126" spans="1:130" s="226" customFormat="1" ht="26.25" customHeight="1" thickBot="1" x14ac:dyDescent="0.2">
      <c r="A126" s="849"/>
      <c r="B126" s="850"/>
      <c r="C126" s="844" t="s">
        <v>476</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463</v>
      </c>
      <c r="AB126" s="809"/>
      <c r="AC126" s="809"/>
      <c r="AD126" s="809"/>
      <c r="AE126" s="810"/>
      <c r="AF126" s="811" t="s">
        <v>490</v>
      </c>
      <c r="AG126" s="809"/>
      <c r="AH126" s="809"/>
      <c r="AI126" s="809"/>
      <c r="AJ126" s="810"/>
      <c r="AK126" s="811" t="s">
        <v>463</v>
      </c>
      <c r="AL126" s="809"/>
      <c r="AM126" s="809"/>
      <c r="AN126" s="809"/>
      <c r="AO126" s="810"/>
      <c r="AP126" s="853" t="s">
        <v>128</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493</v>
      </c>
      <c r="CQ126" s="781"/>
      <c r="CR126" s="781"/>
      <c r="CS126" s="781"/>
      <c r="CT126" s="781"/>
      <c r="CU126" s="781"/>
      <c r="CV126" s="781"/>
      <c r="CW126" s="781"/>
      <c r="CX126" s="781"/>
      <c r="CY126" s="781"/>
      <c r="CZ126" s="781"/>
      <c r="DA126" s="781"/>
      <c r="DB126" s="781"/>
      <c r="DC126" s="781"/>
      <c r="DD126" s="781"/>
      <c r="DE126" s="781"/>
      <c r="DF126" s="782"/>
      <c r="DG126" s="845" t="s">
        <v>128</v>
      </c>
      <c r="DH126" s="846"/>
      <c r="DI126" s="846"/>
      <c r="DJ126" s="846"/>
      <c r="DK126" s="846"/>
      <c r="DL126" s="846" t="s">
        <v>128</v>
      </c>
      <c r="DM126" s="846"/>
      <c r="DN126" s="846"/>
      <c r="DO126" s="846"/>
      <c r="DP126" s="846"/>
      <c r="DQ126" s="846" t="s">
        <v>463</v>
      </c>
      <c r="DR126" s="846"/>
      <c r="DS126" s="846"/>
      <c r="DT126" s="846"/>
      <c r="DU126" s="846"/>
      <c r="DV126" s="823" t="s">
        <v>463</v>
      </c>
      <c r="DW126" s="823"/>
      <c r="DX126" s="823"/>
      <c r="DY126" s="823"/>
      <c r="DZ126" s="824"/>
    </row>
    <row r="127" spans="1:130" s="226" customFormat="1" ht="26.25" customHeight="1" x14ac:dyDescent="0.15">
      <c r="A127" s="851"/>
      <c r="B127" s="852"/>
      <c r="C127" s="867" t="s">
        <v>494</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2307</v>
      </c>
      <c r="AB127" s="809"/>
      <c r="AC127" s="809"/>
      <c r="AD127" s="809"/>
      <c r="AE127" s="810"/>
      <c r="AF127" s="811">
        <v>1625</v>
      </c>
      <c r="AG127" s="809"/>
      <c r="AH127" s="809"/>
      <c r="AI127" s="809"/>
      <c r="AJ127" s="810"/>
      <c r="AK127" s="811">
        <v>1038</v>
      </c>
      <c r="AL127" s="809"/>
      <c r="AM127" s="809"/>
      <c r="AN127" s="809"/>
      <c r="AO127" s="810"/>
      <c r="AP127" s="853">
        <v>0</v>
      </c>
      <c r="AQ127" s="854"/>
      <c r="AR127" s="854"/>
      <c r="AS127" s="854"/>
      <c r="AT127" s="855"/>
      <c r="AU127" s="228"/>
      <c r="AV127" s="228"/>
      <c r="AW127" s="228"/>
      <c r="AX127" s="870" t="s">
        <v>495</v>
      </c>
      <c r="AY127" s="841"/>
      <c r="AZ127" s="841"/>
      <c r="BA127" s="841"/>
      <c r="BB127" s="841"/>
      <c r="BC127" s="841"/>
      <c r="BD127" s="841"/>
      <c r="BE127" s="842"/>
      <c r="BF127" s="840" t="s">
        <v>496</v>
      </c>
      <c r="BG127" s="841"/>
      <c r="BH127" s="841"/>
      <c r="BI127" s="841"/>
      <c r="BJ127" s="841"/>
      <c r="BK127" s="841"/>
      <c r="BL127" s="842"/>
      <c r="BM127" s="840" t="s">
        <v>497</v>
      </c>
      <c r="BN127" s="841"/>
      <c r="BO127" s="841"/>
      <c r="BP127" s="841"/>
      <c r="BQ127" s="841"/>
      <c r="BR127" s="841"/>
      <c r="BS127" s="842"/>
      <c r="BT127" s="840" t="s">
        <v>498</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499</v>
      </c>
      <c r="CQ127" s="781"/>
      <c r="CR127" s="781"/>
      <c r="CS127" s="781"/>
      <c r="CT127" s="781"/>
      <c r="CU127" s="781"/>
      <c r="CV127" s="781"/>
      <c r="CW127" s="781"/>
      <c r="CX127" s="781"/>
      <c r="CY127" s="781"/>
      <c r="CZ127" s="781"/>
      <c r="DA127" s="781"/>
      <c r="DB127" s="781"/>
      <c r="DC127" s="781"/>
      <c r="DD127" s="781"/>
      <c r="DE127" s="781"/>
      <c r="DF127" s="782"/>
      <c r="DG127" s="845">
        <v>2472146</v>
      </c>
      <c r="DH127" s="846"/>
      <c r="DI127" s="846"/>
      <c r="DJ127" s="846"/>
      <c r="DK127" s="846"/>
      <c r="DL127" s="846">
        <v>445559</v>
      </c>
      <c r="DM127" s="846"/>
      <c r="DN127" s="846"/>
      <c r="DO127" s="846"/>
      <c r="DP127" s="846"/>
      <c r="DQ127" s="846" t="s">
        <v>463</v>
      </c>
      <c r="DR127" s="846"/>
      <c r="DS127" s="846"/>
      <c r="DT127" s="846"/>
      <c r="DU127" s="846"/>
      <c r="DV127" s="823" t="s">
        <v>463</v>
      </c>
      <c r="DW127" s="823"/>
      <c r="DX127" s="823"/>
      <c r="DY127" s="823"/>
      <c r="DZ127" s="824"/>
    </row>
    <row r="128" spans="1:130" s="226" customFormat="1" ht="26.25" customHeight="1" thickBot="1" x14ac:dyDescent="0.2">
      <c r="A128" s="825" t="s">
        <v>500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501</v>
      </c>
      <c r="X128" s="827"/>
      <c r="Y128" s="827"/>
      <c r="Z128" s="828"/>
      <c r="AA128" s="829">
        <v>4609254</v>
      </c>
      <c r="AB128" s="830"/>
      <c r="AC128" s="830"/>
      <c r="AD128" s="830"/>
      <c r="AE128" s="831"/>
      <c r="AF128" s="832">
        <v>5281805</v>
      </c>
      <c r="AG128" s="830"/>
      <c r="AH128" s="830"/>
      <c r="AI128" s="830"/>
      <c r="AJ128" s="831"/>
      <c r="AK128" s="832">
        <v>4852983</v>
      </c>
      <c r="AL128" s="830"/>
      <c r="AM128" s="830"/>
      <c r="AN128" s="830"/>
      <c r="AO128" s="831"/>
      <c r="AP128" s="833"/>
      <c r="AQ128" s="834"/>
      <c r="AR128" s="834"/>
      <c r="AS128" s="834"/>
      <c r="AT128" s="835"/>
      <c r="AU128" s="228"/>
      <c r="AV128" s="228"/>
      <c r="AW128" s="228"/>
      <c r="AX128" s="836" t="s">
        <v>502</v>
      </c>
      <c r="AY128" s="837"/>
      <c r="AZ128" s="837"/>
      <c r="BA128" s="837"/>
      <c r="BB128" s="837"/>
      <c r="BC128" s="837"/>
      <c r="BD128" s="837"/>
      <c r="BE128" s="838"/>
      <c r="BF128" s="815" t="s">
        <v>463</v>
      </c>
      <c r="BG128" s="816"/>
      <c r="BH128" s="816"/>
      <c r="BI128" s="816"/>
      <c r="BJ128" s="816"/>
      <c r="BK128" s="816"/>
      <c r="BL128" s="839"/>
      <c r="BM128" s="815">
        <v>11.25</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503</v>
      </c>
      <c r="CQ128" s="759"/>
      <c r="CR128" s="759"/>
      <c r="CS128" s="759"/>
      <c r="CT128" s="759"/>
      <c r="CU128" s="759"/>
      <c r="CV128" s="759"/>
      <c r="CW128" s="759"/>
      <c r="CX128" s="759"/>
      <c r="CY128" s="759"/>
      <c r="CZ128" s="759"/>
      <c r="DA128" s="759"/>
      <c r="DB128" s="759"/>
      <c r="DC128" s="759"/>
      <c r="DD128" s="759"/>
      <c r="DE128" s="759"/>
      <c r="DF128" s="760"/>
      <c r="DG128" s="819">
        <v>26537</v>
      </c>
      <c r="DH128" s="820"/>
      <c r="DI128" s="820"/>
      <c r="DJ128" s="820"/>
      <c r="DK128" s="820"/>
      <c r="DL128" s="820">
        <v>24868</v>
      </c>
      <c r="DM128" s="820"/>
      <c r="DN128" s="820"/>
      <c r="DO128" s="820"/>
      <c r="DP128" s="820"/>
      <c r="DQ128" s="820">
        <v>23288</v>
      </c>
      <c r="DR128" s="820"/>
      <c r="DS128" s="820"/>
      <c r="DT128" s="820"/>
      <c r="DU128" s="820"/>
      <c r="DV128" s="821">
        <v>0</v>
      </c>
      <c r="DW128" s="821"/>
      <c r="DX128" s="821"/>
      <c r="DY128" s="821"/>
      <c r="DZ128" s="822"/>
    </row>
    <row r="129" spans="1:131" s="226" customFormat="1" ht="26.25" customHeight="1" x14ac:dyDescent="0.15">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504</v>
      </c>
      <c r="X129" s="806"/>
      <c r="Y129" s="806"/>
      <c r="Z129" s="807"/>
      <c r="AA129" s="808">
        <v>98722898</v>
      </c>
      <c r="AB129" s="809"/>
      <c r="AC129" s="809"/>
      <c r="AD129" s="809"/>
      <c r="AE129" s="810"/>
      <c r="AF129" s="811">
        <v>100200608</v>
      </c>
      <c r="AG129" s="809"/>
      <c r="AH129" s="809"/>
      <c r="AI129" s="809"/>
      <c r="AJ129" s="810"/>
      <c r="AK129" s="811">
        <v>103033192</v>
      </c>
      <c r="AL129" s="809"/>
      <c r="AM129" s="809"/>
      <c r="AN129" s="809"/>
      <c r="AO129" s="810"/>
      <c r="AP129" s="812"/>
      <c r="AQ129" s="813"/>
      <c r="AR129" s="813"/>
      <c r="AS129" s="813"/>
      <c r="AT129" s="814"/>
      <c r="AU129" s="229"/>
      <c r="AV129" s="229"/>
      <c r="AW129" s="229"/>
      <c r="AX129" s="780" t="s">
        <v>505</v>
      </c>
      <c r="AY129" s="781"/>
      <c r="AZ129" s="781"/>
      <c r="BA129" s="781"/>
      <c r="BB129" s="781"/>
      <c r="BC129" s="781"/>
      <c r="BD129" s="781"/>
      <c r="BE129" s="782"/>
      <c r="BF129" s="799" t="s">
        <v>490</v>
      </c>
      <c r="BG129" s="800"/>
      <c r="BH129" s="800"/>
      <c r="BI129" s="800"/>
      <c r="BJ129" s="800"/>
      <c r="BK129" s="800"/>
      <c r="BL129" s="801"/>
      <c r="BM129" s="799">
        <v>16.25</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506</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507</v>
      </c>
      <c r="X130" s="806"/>
      <c r="Y130" s="806"/>
      <c r="Z130" s="807"/>
      <c r="AA130" s="808">
        <v>15951710</v>
      </c>
      <c r="AB130" s="809"/>
      <c r="AC130" s="809"/>
      <c r="AD130" s="809"/>
      <c r="AE130" s="810"/>
      <c r="AF130" s="811">
        <v>15769157</v>
      </c>
      <c r="AG130" s="809"/>
      <c r="AH130" s="809"/>
      <c r="AI130" s="809"/>
      <c r="AJ130" s="810"/>
      <c r="AK130" s="811">
        <v>15557612</v>
      </c>
      <c r="AL130" s="809"/>
      <c r="AM130" s="809"/>
      <c r="AN130" s="809"/>
      <c r="AO130" s="810"/>
      <c r="AP130" s="812"/>
      <c r="AQ130" s="813"/>
      <c r="AR130" s="813"/>
      <c r="AS130" s="813"/>
      <c r="AT130" s="814"/>
      <c r="AU130" s="229"/>
      <c r="AV130" s="229"/>
      <c r="AW130" s="229"/>
      <c r="AX130" s="780" t="s">
        <v>508</v>
      </c>
      <c r="AY130" s="781"/>
      <c r="AZ130" s="781"/>
      <c r="BA130" s="781"/>
      <c r="BB130" s="781"/>
      <c r="BC130" s="781"/>
      <c r="BD130" s="781"/>
      <c r="BE130" s="782"/>
      <c r="BF130" s="783">
        <v>8.8000000000000007</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509</v>
      </c>
      <c r="X131" s="790"/>
      <c r="Y131" s="790"/>
      <c r="Z131" s="791"/>
      <c r="AA131" s="792">
        <v>82771188</v>
      </c>
      <c r="AB131" s="793"/>
      <c r="AC131" s="793"/>
      <c r="AD131" s="793"/>
      <c r="AE131" s="794"/>
      <c r="AF131" s="795">
        <v>84431451</v>
      </c>
      <c r="AG131" s="793"/>
      <c r="AH131" s="793"/>
      <c r="AI131" s="793"/>
      <c r="AJ131" s="794"/>
      <c r="AK131" s="795">
        <v>87475580</v>
      </c>
      <c r="AL131" s="793"/>
      <c r="AM131" s="793"/>
      <c r="AN131" s="793"/>
      <c r="AO131" s="794"/>
      <c r="AP131" s="796"/>
      <c r="AQ131" s="797"/>
      <c r="AR131" s="797"/>
      <c r="AS131" s="797"/>
      <c r="AT131" s="798"/>
      <c r="AU131" s="229"/>
      <c r="AV131" s="229"/>
      <c r="AW131" s="229"/>
      <c r="AX131" s="758" t="s">
        <v>510</v>
      </c>
      <c r="AY131" s="759"/>
      <c r="AZ131" s="759"/>
      <c r="BA131" s="759"/>
      <c r="BB131" s="759"/>
      <c r="BC131" s="759"/>
      <c r="BD131" s="759"/>
      <c r="BE131" s="760"/>
      <c r="BF131" s="761">
        <v>98</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511</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512</v>
      </c>
      <c r="W132" s="771"/>
      <c r="X132" s="771"/>
      <c r="Y132" s="771"/>
      <c r="Z132" s="772"/>
      <c r="AA132" s="773">
        <v>7.9703459130000001</v>
      </c>
      <c r="AB132" s="774"/>
      <c r="AC132" s="774"/>
      <c r="AD132" s="774"/>
      <c r="AE132" s="775"/>
      <c r="AF132" s="776">
        <v>8.5358665689999995</v>
      </c>
      <c r="AG132" s="774"/>
      <c r="AH132" s="774"/>
      <c r="AI132" s="774"/>
      <c r="AJ132" s="775"/>
      <c r="AK132" s="776">
        <v>10.11278576</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513</v>
      </c>
      <c r="W133" s="750"/>
      <c r="X133" s="750"/>
      <c r="Y133" s="750"/>
      <c r="Z133" s="751"/>
      <c r="AA133" s="752">
        <v>7.9</v>
      </c>
      <c r="AB133" s="753"/>
      <c r="AC133" s="753"/>
      <c r="AD133" s="753"/>
      <c r="AE133" s="754"/>
      <c r="AF133" s="752">
        <v>8.1999999999999993</v>
      </c>
      <c r="AG133" s="753"/>
      <c r="AH133" s="753"/>
      <c r="AI133" s="753"/>
      <c r="AJ133" s="754"/>
      <c r="AK133" s="752">
        <v>8.8000000000000007</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O1nB+jxehvul8H8w5avv76+B82scbgaoPGHNDn5ur7uWQlMjevRSabqpCW5ec3Hyu4u7THQ3OuFBPrm0N15IDQ==" saltValue="Kd1X0Enk1lDX6TROvmbLW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zoomScale="98" zoomScaleNormal="85" zoomScaleSheetLayoutView="98" workbookViewId="0">
      <selection activeCell="AX22" sqref="AX22"/>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tabSelected="1" topLeftCell="C1" zoomScale="80" zoomScaleNormal="8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gsxkttrHT3TwFuDG0mysfvzneXoIctzZvq5OqIvCsByUJid+UxLEmGH/+B25ki/aLyWi5+Ft4B/Z3GUOKaPBg==" saltValue="4MLpCpRBPFFFSojo8IGS7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Z73"/>
  <sheetViews>
    <sheetView showGridLines="0" view="pageBreakPreview" topLeftCell="A7" zoomScale="70" zoomScaleSheetLayoutView="70" workbookViewId="0">
      <selection activeCell="AO22" sqref="AO22"/>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517</v>
      </c>
      <c r="AP7" s="268"/>
      <c r="AQ7" s="269" t="s">
        <v>518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519</v>
      </c>
      <c r="AQ8" s="275" t="s">
        <v>520</v>
      </c>
      <c r="AR8" s="276" t="s">
        <v>521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522</v>
      </c>
      <c r="AL9" s="1160"/>
      <c r="AM9" s="1160"/>
      <c r="AN9" s="1161"/>
      <c r="AO9" s="277">
        <v>26015948</v>
      </c>
      <c r="AP9" s="277">
        <v>64060</v>
      </c>
      <c r="AQ9" s="278">
        <v>62943</v>
      </c>
      <c r="AR9" s="279">
        <v>1.8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523</v>
      </c>
      <c r="AL10" s="1160"/>
      <c r="AM10" s="1160"/>
      <c r="AN10" s="1161"/>
      <c r="AO10" s="280">
        <v>1584</v>
      </c>
      <c r="AP10" s="280">
        <v>4</v>
      </c>
      <c r="AQ10" s="281">
        <v>1681</v>
      </c>
      <c r="AR10" s="282">
        <v>-99.8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524</v>
      </c>
      <c r="AL11" s="1160"/>
      <c r="AM11" s="1160"/>
      <c r="AN11" s="1161"/>
      <c r="AO11" s="280">
        <v>27315</v>
      </c>
      <c r="AP11" s="280">
        <v>67</v>
      </c>
      <c r="AQ11" s="281">
        <v>656</v>
      </c>
      <c r="AR11" s="282">
        <v>-89.8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525</v>
      </c>
      <c r="AL12" s="1160"/>
      <c r="AM12" s="1160"/>
      <c r="AN12" s="1161"/>
      <c r="AO12" s="280" t="s">
        <v>526</v>
      </c>
      <c r="AP12" s="280" t="s">
        <v>526</v>
      </c>
      <c r="AQ12" s="281">
        <v>24</v>
      </c>
      <c r="AR12" s="282" t="s">
        <v>526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527</v>
      </c>
      <c r="AL13" s="1160"/>
      <c r="AM13" s="1160"/>
      <c r="AN13" s="1161"/>
      <c r="AO13" s="280">
        <v>543966</v>
      </c>
      <c r="AP13" s="280">
        <v>1339</v>
      </c>
      <c r="AQ13" s="281">
        <v>1968</v>
      </c>
      <c r="AR13" s="282">
        <v>-32</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528</v>
      </c>
      <c r="AL14" s="1160"/>
      <c r="AM14" s="1160"/>
      <c r="AN14" s="1161"/>
      <c r="AO14" s="280">
        <v>976400</v>
      </c>
      <c r="AP14" s="280">
        <v>2404</v>
      </c>
      <c r="AQ14" s="281">
        <v>1222</v>
      </c>
      <c r="AR14" s="282">
        <v>96.7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529</v>
      </c>
      <c r="AL15" s="1163"/>
      <c r="AM15" s="1163"/>
      <c r="AN15" s="1164"/>
      <c r="AO15" s="280">
        <v>-1789951</v>
      </c>
      <c r="AP15" s="280">
        <v>-4407</v>
      </c>
      <c r="AQ15" s="281">
        <v>-3725</v>
      </c>
      <c r="AR15" s="282">
        <v>18.3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187</v>
      </c>
      <c r="AL16" s="1163"/>
      <c r="AM16" s="1163"/>
      <c r="AN16" s="1164"/>
      <c r="AO16" s="280">
        <v>25775262</v>
      </c>
      <c r="AP16" s="280">
        <v>63468</v>
      </c>
      <c r="AQ16" s="281">
        <v>64768</v>
      </c>
      <c r="AR16" s="282">
        <v>-2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531</v>
      </c>
      <c r="AP20" s="289" t="s">
        <v>532</v>
      </c>
      <c r="AQ20" s="290" t="s">
        <v>533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534</v>
      </c>
      <c r="AL21" s="1166"/>
      <c r="AM21" s="1166"/>
      <c r="AN21" s="1167"/>
      <c r="AO21" s="293">
        <v>6.99</v>
      </c>
      <c r="AP21" s="294">
        <v>6.41</v>
      </c>
      <c r="AQ21" s="295">
        <v>0.57999999999999996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535</v>
      </c>
      <c r="AL22" s="1166"/>
      <c r="AM22" s="1166"/>
      <c r="AN22" s="1167"/>
      <c r="AO22" s="298">
        <v>98</v>
      </c>
      <c r="AP22" s="299">
        <v>99.7</v>
      </c>
      <c r="AQ22" s="300">
        <v>-1.7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536</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537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517</v>
      </c>
      <c r="AP30" s="268"/>
      <c r="AQ30" s="269" t="s">
        <v>518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519</v>
      </c>
      <c r="AQ31" s="275" t="s">
        <v>520</v>
      </c>
      <c r="AR31" s="276" t="s">
        <v>521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539</v>
      </c>
      <c r="AL32" s="1150"/>
      <c r="AM32" s="1150"/>
      <c r="AN32" s="1151"/>
      <c r="AO32" s="308">
        <v>24459783</v>
      </c>
      <c r="AP32" s="308">
        <v>60229</v>
      </c>
      <c r="AQ32" s="309">
        <v>36898</v>
      </c>
      <c r="AR32" s="310">
        <v>63.2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540</v>
      </c>
      <c r="AL33" s="1150"/>
      <c r="AM33" s="1150"/>
      <c r="AN33" s="1151"/>
      <c r="AO33" s="308" t="s">
        <v>526</v>
      </c>
      <c r="AP33" s="308" t="s">
        <v>526</v>
      </c>
      <c r="AQ33" s="309">
        <v>2</v>
      </c>
      <c r="AR33" s="310" t="s">
        <v>526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541</v>
      </c>
      <c r="AL34" s="1150"/>
      <c r="AM34" s="1150"/>
      <c r="AN34" s="1151"/>
      <c r="AO34" s="308" t="s">
        <v>526</v>
      </c>
      <c r="AP34" s="308" t="s">
        <v>526</v>
      </c>
      <c r="AQ34" s="309">
        <v>63</v>
      </c>
      <c r="AR34" s="310" t="s">
        <v>526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542</v>
      </c>
      <c r="AL35" s="1150"/>
      <c r="AM35" s="1150"/>
      <c r="AN35" s="1151"/>
      <c r="AO35" s="308">
        <v>4738016</v>
      </c>
      <c r="AP35" s="308">
        <v>11667</v>
      </c>
      <c r="AQ35" s="309">
        <v>8350</v>
      </c>
      <c r="AR35" s="310">
        <v>39.700000000000003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543</v>
      </c>
      <c r="AL36" s="1150"/>
      <c r="AM36" s="1150"/>
      <c r="AN36" s="1151"/>
      <c r="AO36" s="308" t="s">
        <v>526</v>
      </c>
      <c r="AP36" s="308" t="s">
        <v>526</v>
      </c>
      <c r="AQ36" s="309">
        <v>436</v>
      </c>
      <c r="AR36" s="310" t="s">
        <v>526</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544</v>
      </c>
      <c r="AL37" s="1150"/>
      <c r="AM37" s="1150"/>
      <c r="AN37" s="1151"/>
      <c r="AO37" s="308">
        <v>58729</v>
      </c>
      <c r="AP37" s="308">
        <v>145</v>
      </c>
      <c r="AQ37" s="309">
        <v>641</v>
      </c>
      <c r="AR37" s="310">
        <v>-77.400000000000006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545</v>
      </c>
      <c r="AL38" s="1153"/>
      <c r="AM38" s="1153"/>
      <c r="AN38" s="1154"/>
      <c r="AO38" s="311">
        <v>285</v>
      </c>
      <c r="AP38" s="311">
        <v>1</v>
      </c>
      <c r="AQ38" s="312">
        <v>1</v>
      </c>
      <c r="AR38" s="300">
        <v>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546</v>
      </c>
      <c r="AL39" s="1153"/>
      <c r="AM39" s="1153"/>
      <c r="AN39" s="1154"/>
      <c r="AO39" s="308">
        <v>-4852983</v>
      </c>
      <c r="AP39" s="308">
        <v>-11950</v>
      </c>
      <c r="AQ39" s="309">
        <v>-7817</v>
      </c>
      <c r="AR39" s="310">
        <v>52.9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547</v>
      </c>
      <c r="AL40" s="1150"/>
      <c r="AM40" s="1150"/>
      <c r="AN40" s="1151"/>
      <c r="AO40" s="308">
        <v>-15557612</v>
      </c>
      <c r="AP40" s="308">
        <v>-38308</v>
      </c>
      <c r="AQ40" s="309">
        <v>-28299</v>
      </c>
      <c r="AR40" s="310">
        <v>35.4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300</v>
      </c>
      <c r="AL41" s="1156"/>
      <c r="AM41" s="1156"/>
      <c r="AN41" s="1157"/>
      <c r="AO41" s="308">
        <v>8846218</v>
      </c>
      <c r="AP41" s="308">
        <v>21782</v>
      </c>
      <c r="AQ41" s="309">
        <v>10277</v>
      </c>
      <c r="AR41" s="310">
        <v>111.9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517</v>
      </c>
      <c r="AN49" s="1144" t="s">
        <v>551</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552</v>
      </c>
      <c r="AO50" s="325" t="s">
        <v>553</v>
      </c>
      <c r="AP50" s="326" t="s">
        <v>554</v>
      </c>
      <c r="AQ50" s="327" t="s">
        <v>555</v>
      </c>
      <c r="AR50" s="328" t="s">
        <v>556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557</v>
      </c>
      <c r="AL51" s="321"/>
      <c r="AM51" s="329">
        <v>20682934</v>
      </c>
      <c r="AN51" s="330">
        <v>48480</v>
      </c>
      <c r="AO51" s="331">
        <v>11.4</v>
      </c>
      <c r="AP51" s="332">
        <v>48088</v>
      </c>
      <c r="AQ51" s="333">
        <v>3.6</v>
      </c>
      <c r="AR51" s="334">
        <v>7.8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558</v>
      </c>
      <c r="AM52" s="337">
        <v>8011306</v>
      </c>
      <c r="AN52" s="338">
        <v>18778</v>
      </c>
      <c r="AO52" s="339">
        <v>-17.600000000000001</v>
      </c>
      <c r="AP52" s="340">
        <v>25183</v>
      </c>
      <c r="AQ52" s="341">
        <v>-4.3</v>
      </c>
      <c r="AR52" s="342">
        <v>-13.3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559</v>
      </c>
      <c r="AL53" s="321"/>
      <c r="AM53" s="329">
        <v>19413727</v>
      </c>
      <c r="AN53" s="330">
        <v>46026</v>
      </c>
      <c r="AO53" s="331">
        <v>-5.0999999999999996</v>
      </c>
      <c r="AP53" s="332">
        <v>46457</v>
      </c>
      <c r="AQ53" s="333">
        <v>-3.4</v>
      </c>
      <c r="AR53" s="334">
        <v>-1.7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558</v>
      </c>
      <c r="AM54" s="337">
        <v>7015770</v>
      </c>
      <c r="AN54" s="338">
        <v>16633</v>
      </c>
      <c r="AO54" s="339">
        <v>-11.4</v>
      </c>
      <c r="AP54" s="340">
        <v>24020</v>
      </c>
      <c r="AQ54" s="341">
        <v>-4.5999999999999996</v>
      </c>
      <c r="AR54" s="342">
        <v>-6.8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560</v>
      </c>
      <c r="AL55" s="321"/>
      <c r="AM55" s="329">
        <v>31966936</v>
      </c>
      <c r="AN55" s="330">
        <v>76769</v>
      </c>
      <c r="AO55" s="331">
        <v>66.8</v>
      </c>
      <c r="AP55" s="332">
        <v>51849</v>
      </c>
      <c r="AQ55" s="333">
        <v>11.6</v>
      </c>
      <c r="AR55" s="334">
        <v>55.2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558</v>
      </c>
      <c r="AM56" s="337">
        <v>14292128</v>
      </c>
      <c r="AN56" s="338">
        <v>34323</v>
      </c>
      <c r="AO56" s="339">
        <v>106.4</v>
      </c>
      <c r="AP56" s="340">
        <v>26326</v>
      </c>
      <c r="AQ56" s="341">
        <v>9.6</v>
      </c>
      <c r="AR56" s="342">
        <v>96.8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561</v>
      </c>
      <c r="AL57" s="321"/>
      <c r="AM57" s="329">
        <v>37748378</v>
      </c>
      <c r="AN57" s="330">
        <v>91732</v>
      </c>
      <c r="AO57" s="331">
        <v>19.5</v>
      </c>
      <c r="AP57" s="332">
        <v>52191</v>
      </c>
      <c r="AQ57" s="333">
        <v>0.7</v>
      </c>
      <c r="AR57" s="334">
        <v>18.8</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558</v>
      </c>
      <c r="AM58" s="337">
        <v>19872009</v>
      </c>
      <c r="AN58" s="338">
        <v>48291</v>
      </c>
      <c r="AO58" s="339">
        <v>40.700000000000003</v>
      </c>
      <c r="AP58" s="340">
        <v>26807</v>
      </c>
      <c r="AQ58" s="341">
        <v>1.8</v>
      </c>
      <c r="AR58" s="342">
        <v>38.9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562</v>
      </c>
      <c r="AL59" s="321"/>
      <c r="AM59" s="329">
        <v>38673642</v>
      </c>
      <c r="AN59" s="330">
        <v>95228</v>
      </c>
      <c r="AO59" s="331">
        <v>3.8</v>
      </c>
      <c r="AP59" s="332">
        <v>48105</v>
      </c>
      <c r="AQ59" s="333">
        <v>-7.8</v>
      </c>
      <c r="AR59" s="334">
        <v>11.6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558</v>
      </c>
      <c r="AM60" s="337">
        <v>25862313</v>
      </c>
      <c r="AN60" s="338">
        <v>63682</v>
      </c>
      <c r="AO60" s="339">
        <v>31.9</v>
      </c>
      <c r="AP60" s="340">
        <v>24072</v>
      </c>
      <c r="AQ60" s="341">
        <v>-10.199999999999999</v>
      </c>
      <c r="AR60" s="342">
        <v>42.1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563</v>
      </c>
      <c r="AL61" s="343"/>
      <c r="AM61" s="344">
        <v>29697123</v>
      </c>
      <c r="AN61" s="345">
        <v>71647</v>
      </c>
      <c r="AO61" s="346">
        <v>19.3</v>
      </c>
      <c r="AP61" s="347">
        <v>49338</v>
      </c>
      <c r="AQ61" s="348">
        <v>0.9</v>
      </c>
      <c r="AR61" s="334">
        <v>18.399999999999999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558</v>
      </c>
      <c r="AM62" s="337">
        <v>15010705</v>
      </c>
      <c r="AN62" s="338">
        <v>36341</v>
      </c>
      <c r="AO62" s="339">
        <v>30</v>
      </c>
      <c r="AP62" s="340">
        <v>25282</v>
      </c>
      <c r="AQ62" s="341">
        <v>-1.5</v>
      </c>
      <c r="AR62" s="342">
        <v>31.5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yaEpBdW2nWK+Fn5qlDSrSWbcZ9gf4s+0uTlOkleWg2AuQhZilDr/SaDcXcID1UMHmxtbnMPeQ+6pvQ2f4P7JUQ==" saltValue="ZLNOYlJ17dbwbwrXDCDy7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topLeftCell="A67" zoomScale="80" zoomScaleNormal="80" zoomScaleSheetLayoutView="55" workbookViewId="0">
      <selection activeCell="BJ92" sqref="BJ92"/>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565</v>
      </c>
    </row>
    <row r="120" spans="125:125" ht="13.5" hidden="1" customHeight="1" x14ac:dyDescent="0.15"/>
    <row r="121" spans="125:125" ht="13.5" hidden="1" customHeight="1" x14ac:dyDescent="0.15">
      <c r="DU121" s="255"/>
    </row>
  </sheetData>
  <sheetProtection algorithmName="SHA-512" hashValue="C8+c2e3KJsux0cduxFsiU+AdAoqUSBEQb6CtPGLnSjztFFjl/d5mTt5UZQHrDeDFwN5bFgS7krk3cuN4oLdlYw==" saltValue="xPSLxqf2F865H7WfyKBZ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topLeftCell="A70" zoomScale="80" zoomScaleNormal="80" zoomScaleSheetLayoutView="55" workbookViewId="0">
      <selection activeCell="BH17" sqref="BH17"/>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566</v>
      </c>
    </row>
  </sheetData>
  <sheetProtection algorithmName="SHA-512" hashValue="PBzKjv0IGpdfR2RQQOnN0CkhszhZC1kirpd7d4Fj4u2VSMChOIAuSd01n7oJ6LEw0MzX9HPhOmAYuJGkdLW8fA==" saltValue="N3tbGTQOqqJzzsPK6EoY6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topLeftCell="A1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68" t="s">
        <v>3</v>
      </c>
      <c r="D47" s="1168"/>
      <c r="E47" s="1169"/>
      <c r="F47" s="11">
        <v>12.09</v>
      </c>
      <c r="G47" s="12">
        <v>12.55</v>
      </c>
      <c r="H47" s="12">
        <v>12.32</v>
      </c>
      <c r="I47" s="12">
        <v>11.13</v>
      </c>
      <c r="J47" s="13">
        <v>11.72</v>
      </c>
    </row>
    <row r="48" spans="2:10" ht="57.75" customHeight="1" x14ac:dyDescent="0.15">
      <c r="B48" s="14"/>
      <c r="C48" s="1170" t="s">
        <v>4</v>
      </c>
      <c r="D48" s="1170"/>
      <c r="E48" s="1171"/>
      <c r="F48" s="15">
        <v>3.17</v>
      </c>
      <c r="G48" s="16">
        <v>2.4300000000000002</v>
      </c>
      <c r="H48" s="16">
        <v>3.4</v>
      </c>
      <c r="I48" s="16">
        <v>2.74</v>
      </c>
      <c r="J48" s="17">
        <v>2.82</v>
      </c>
    </row>
    <row r="49" spans="2:10" ht="57.75" customHeight="1" thickBot="1" x14ac:dyDescent="0.2">
      <c r="B49" s="18"/>
      <c r="C49" s="1172" t="s">
        <v>5</v>
      </c>
      <c r="D49" s="1172"/>
      <c r="E49" s="1173"/>
      <c r="F49" s="19">
        <v>2.06</v>
      </c>
      <c r="G49" s="20" t="s">
        <v>572</v>
      </c>
      <c r="H49" s="20">
        <v>0.63</v>
      </c>
      <c r="I49" s="20" t="s">
        <v>573</v>
      </c>
      <c r="J49" s="21">
        <v>1.05</v>
      </c>
    </row>
    <row r="50" spans="2:10" x14ac:dyDescent="0.15"/>
  </sheetData>
  <sheetProtection algorithmName="SHA-512" hashValue="H/hlWMn0Hzt8G421YnyQgoK8VfLzaQQ66lssjcLeEj3zz6p6SeNneZzDqFd6pqoyF8lSx7eLWpbMbscivRZ9Ow==" saltValue="uCZ21fkSiWoQGeUzB906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2023-03-17T10:47:43Z</cp:lastPrinted>
  <dcterms:created xsi:type="dcterms:W3CDTF">2023-02-20T07:24:02Z</dcterms:created>
  <dcterms:modified xsi:type="dcterms:W3CDTF">2023-03-17T11:09:01Z</dcterms:modified>
  <cp:category/>
</cp:coreProperties>
</file>