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3.80.101\zaisei\【★★共通作業BOX】\★★決算統計★★\★R1決算統計\80_財政状況資料集\02 作成\"/>
    </mc:Choice>
  </mc:AlternateContent>
  <bookViews>
    <workbookView xWindow="0" yWindow="0" windowWidth="15360" windowHeight="7635" activeTab="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<sst xmlns="http://schemas.openxmlformats.org/spreadsheetml/2006/main" count="986" uniqueCount="601">
  <si>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</si>
  <si>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</si>
  <si>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</si>
  <si>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</si>
  <si>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</si>
  <si>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</si>
  <si>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</si>
  <si>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</si>
  <si>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</si>
  <si>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</si>
  <si>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</si>
  <si>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</si>
  <si>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</si>
  <si>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</si>
  <si>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</si>
  <si>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</si>
  <si>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</si>
  <si>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</si>
  <si>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</si>
  <si>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</si>
  <si>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</si>
  <si>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</si>
  <si>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</si>
  <si>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</si>
  <si>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</si>
  <si>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</si>
  <si>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</si>
  <si>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</si>
  <si>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</si>
  <si>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</si>
  <si>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</si>
  <si>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</si>
  <si>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</si>
  <si>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</si>
  <si>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</si>
  <si>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</si>
  <si>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</si>
  <si>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</si>
  <si>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</si>
  <si>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</si>
  <si>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</si>
  <si>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</si>
  <si>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</si>
  <si>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</si>
  <si>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</si>
  <si>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</si>
  <si>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</si>
  <si>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</si>
  <si>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</si>
  <si>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</si>
  <si>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</si>
  <si>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</si>
  <si>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</si>
  <si>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</si>
  <si>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</si>
  <si>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</si>
  <si>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</si>
  <si>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</si>
  <si>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</si>
  <si>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</si>
  <si>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</si>
  <si>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</si>
  <si>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</si>
  <si>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</si>
  <si>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</si>
  <si>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</si>
  <si>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</si>
  <si>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</si>
  <si>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</si>
  <si>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</si>
  <si>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</si>
  <si>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</si>
  <si>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</si>
  <si>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</si>
  <si>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</si>
  <si>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</si>
  <si>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</si>
  <si>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</si>
  <si>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</si>
  <si>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</si>
  <si>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</si>
  <si>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</si>
  <si>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</si>
  <si>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</si>
  <si>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</si>
  <si>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</si>
  <si>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</si>
  <si>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</si>
  <si>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</si>
  <si>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</si>
  <si>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</si>
  <si>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</si>
  <si>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</si>
  <si>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</si>
  <si>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</si>
  <si>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</si>
  <si>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</si>
  <si>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</si>
  <si>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長崎市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</si>
  <si>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</si>
  <si>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</si>
  <si>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</si>
  <si>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</si>
  <si>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</si>
  <si>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</si>
  <si>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</si>
  <si>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</si>
  <si>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</si>
  <si>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</si>
  <si>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</si>
  <si>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</si>
  <si>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</si>
  <si>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</si>
  <si>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</si>
  <si>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</si>
  <si>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</si>
  <si>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</si>
  <si>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</si>
  <si>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</si>
  <si>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</si>
  <si>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</si>
  <si>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</si>
  <si>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</si>
  <si>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</si>
  <si>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</si>
  <si>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</si>
  <si>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</si>
  <si>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</si>
  <si>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</si>
  <si>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</si>
  <si>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</si>
  <si>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</si>
  <si>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</si>
  <si>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</si>
  <si>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</si>
  <si>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</si>
  <si>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</si>
  <si>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</si>
  <si>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</si>
  <si>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</si>
  <si>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</si>
  <si>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</si>
  <si>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</si>
  <si>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</si>
  <si>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</si>
  <si>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</si>
  <si>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</si>
  <si>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</si>
  <si>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</si>
  <si>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</si>
  <si>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</si>
  <si>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</si>
  <si>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</si>
  <si>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</si>
  <si>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観光施設事業特別会計</t>
    <phoneticPr fontId="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</si>
  <si>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</si>
  <si>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</si>
  <si>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</si>
  <si>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</si>
  <si>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</si>
  <si>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</si>
  <si>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</si>
  <si>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</si>
  <si>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</si>
  <si>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</si>
  <si>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</si>
  <si>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</si>
  <si>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</si>
  <si>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</si>
  <si>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</si>
  <si>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</si>
  <si>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</si>
  <si>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</si>
  <si>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</si>
  <si>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</si>
  <si>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</si>
  <si>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</si>
  <si>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</si>
  <si>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</si>
  <si>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</si>
  <si>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</si>
  <si>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</si>
  <si>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</si>
  <si>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</si>
  <si>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</si>
  <si>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</si>
  <si>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</si>
  <si>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</si>
  <si>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</si>
  <si>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</si>
  <si>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</si>
  <si>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</si>
  <si>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</si>
  <si>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</si>
  <si>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</si>
  <si>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</si>
  <si>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</si>
  <si>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</si>
  <si>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</si>
  <si>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</si>
  <si>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</si>
  <si>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</si>
  <si>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</si>
  <si>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</si>
  <si>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</si>
  <si>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</si>
  <si>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</si>
  <si>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</si>
  <si>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</si>
  <si>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</si>
  <si>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</si>
  <si>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</si>
  <si>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</si>
  <si>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</si>
  <si>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長崎県長崎市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</si>
  <si>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</si>
  <si>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</si>
  <si>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</si>
  <si>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</si>
  <si>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</si>
  <si>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</si>
  <si>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</si>
  <si>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</si>
  <si>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</si>
  <si>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</si>
  <si>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</si>
  <si>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</si>
  <si>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</si>
  <si>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</si>
  <si>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</si>
  <si>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</si>
  <si>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</si>
  <si>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</si>
  <si>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</si>
  <si>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</si>
  <si>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</si>
  <si>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</si>
  <si>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</si>
  <si>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</si>
  <si>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</si>
  <si>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</si>
  <si>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</si>
  <si>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</si>
  <si>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</si>
  <si>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</si>
  <si>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</si>
  <si>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</si>
  <si>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</si>
  <si>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</si>
  <si>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</si>
  <si>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</si>
  <si>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</si>
  <si>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</si>
  <si>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</si>
  <si>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</si>
  <si>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</si>
  <si>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</si>
  <si>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</si>
  <si>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</si>
  <si>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</si>
  <si>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</si>
  <si>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</si>
  <si>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</si>
  <si>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</si>
  <si>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</si>
  <si>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</si>
  <si>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</si>
  <si>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</si>
  <si>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</si>
  <si>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</si>
  <si>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</si>
  <si>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</si>
  <si>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</si>
  <si>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</si>
  <si>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</si>
  <si>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</si>
  <si>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</si>
  <si>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</si>
  <si>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</si>
  <si>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</si>
  <si>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</si>
  <si>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</si>
  <si>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</si>
  <si>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</si>
  <si>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</si>
  <si>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</si>
  <si>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</si>
  <si>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</si>
  <si>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</si>
  <si>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</si>
  <si>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</si>
  <si>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</si>
  <si>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</si>
  <si>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</si>
  <si>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</si>
  <si>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</si>
  <si>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</si>
  <si>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</si>
  <si>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</si>
  <si>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</si>
  <si>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</si>
  <si>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</si>
  <si>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</si>
  <si>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</si>
  <si>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</si>
  <si>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</si>
  <si>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</si>
  <si>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</si>
  <si>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</si>
  <si>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</si>
  <si>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</si>
  <si>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</si>
  <si>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</si>
  <si>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</si>
  <si>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</si>
  <si>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</si>
  <si>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</si>
  <si>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</si>
  <si>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</si>
  <si>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</si>
  <si>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</si>
  <si>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</si>
  <si>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</si>
  <si>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</si>
  <si>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</si>
  <si>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</si>
  <si>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</si>
  <si>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</si>
  <si>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</si>
  <si>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</si>
  <si>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</si>
  <si>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</si>
  <si>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</si>
  <si>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</si>
  <si>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</si>
  <si>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</si>
  <si>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</si>
  <si>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</si>
  <si>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</si>
  <si>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</si>
  <si>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</si>
  <si>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</si>
  <si>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</si>
  <si>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</si>
  <si>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</si>
  <si>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</si>
  <si>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</si>
  <si>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</si>
  <si>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</si>
  <si>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</si>
  <si>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</si>
  <si>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</si>
  <si>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</si>
  <si>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</si>
  <si>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</si>
  <si>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</si>
  <si>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</si>
  <si>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</si>
  <si>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</si>
  <si>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</si>
  <si>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</si>
  <si>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</si>
  <si>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</si>
  <si>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</si>
  <si>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</si>
  <si>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</si>
  <si>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</si>
  <si>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長崎県長崎市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</si>
  <si>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</si>
  <si>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</si>
  <si>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</si>
  <si>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</si>
  <si>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</si>
  <si>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</si>
  <si>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</si>
  <si>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</si>
  <si>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</si>
  <si>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</si>
  <si>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</si>
  <si>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</si>
  <si>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</si>
  <si>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</si>
  <si>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</si>
  <si>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</si>
  <si>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</si>
  <si>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</si>
  <si>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</si>
  <si>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</si>
  <si>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</si>
  <si>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母子父子寡婦福祉資金貸付事業特別会計</t>
    <phoneticPr fontId="5"/>
  </si>
  <si>
    <t>診療所事業特別会計</t>
    <phoneticPr fontId="5"/>
  </si>
  <si>
    <t>-</t>
    <phoneticPr fontId="5"/>
  </si>
  <si>
    <t>長崎市立病院機構病院事業債管理特別会計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</si>
  <si>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</si>
  <si>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</si>
  <si>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</si>
  <si>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</si>
  <si>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</si>
  <si>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</si>
  <si>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</si>
  <si>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</si>
  <si>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</si>
  <si>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</si>
  <si>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</si>
  <si>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</si>
  <si>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</si>
  <si>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</si>
  <si>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</si>
  <si>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</si>
  <si>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駐車場事業特別会計</t>
    <phoneticPr fontId="5"/>
  </si>
  <si>
    <t>水道事業会計</t>
    <phoneticPr fontId="5"/>
  </si>
  <si>
    <t>法適用企業</t>
    <phoneticPr fontId="5"/>
  </si>
  <si>
    <t>下水道事業会計</t>
    <phoneticPr fontId="5"/>
  </si>
  <si>
    <t>観光施設事業特別会計</t>
    <phoneticPr fontId="5"/>
  </si>
  <si>
    <t>法非適用企業</t>
    <phoneticPr fontId="5"/>
  </si>
  <si>
    <t>中央卸売市場事業特別会計</t>
    <phoneticPr fontId="5"/>
  </si>
  <si>
    <t>生活排水事業特別会計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</si>
  <si>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</si>
  <si>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</si>
  <si>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</si>
  <si>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</si>
  <si>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</si>
  <si>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</si>
  <si>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</si>
  <si>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</si>
  <si>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</si>
  <si>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</si>
  <si>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</si>
  <si>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</si>
  <si>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</si>
  <si>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</si>
  <si>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</si>
  <si>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</si>
  <si>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</si>
  <si>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</si>
  <si>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</si>
  <si>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</si>
  <si>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</si>
  <si>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</si>
  <si>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</si>
  <si>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</si>
  <si>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</si>
  <si>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</si>
  <si>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</si>
  <si>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</si>
  <si>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</si>
  <si>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</si>
  <si>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</si>
  <si>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</si>
  <si>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</si>
  <si>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</si>
  <si>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</si>
  <si>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</si>
  <si>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</si>
  <si>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</si>
  <si>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</si>
  <si>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</si>
  <si>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</si>
  <si>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</si>
  <si>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</si>
  <si>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</si>
  <si>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</si>
  <si>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</si>
  <si>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</si>
  <si>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</si>
  <si>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</si>
  <si>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</si>
  <si>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</si>
  <si>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</si>
  <si>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</si>
  <si>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</si>
  <si>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</si>
  <si>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</si>
  <si>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</si>
  <si>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</si>
  <si>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</si>
  <si>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</si>
  <si>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</si>
  <si>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</si>
  <si>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</si>
  <si>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</si>
  <si>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</si>
  <si>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 xml:space="preserve">充当可能特定歳入 </t>
    <rPh sb="0" eb="2">
      <t>ジュウトウ</t>
    </rPh>
    <rPh sb="2" eb="4">
      <t>カノウ</t>
    </rPh>
    <rPh sb="4" eb="6">
      <t>トクテイ</t>
    </rPh>
    <rPh sb="6" eb="8">
      <t>サイニュウ</t>
    </rPh>
    <phoneticPr fontId="31"/>
  </si>
  <si>
    <t>生活排水事業特別会計</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</si>
  <si>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</si>
  <si>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</si>
  <si>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</si>
  <si>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</si>
  <si>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t>
    <phoneticPr fontId="5"/>
  </si>
  <si>
    <t>-</t>
    <phoneticPr fontId="5"/>
  </si>
  <si>
    <t>(Ｆ)</t>
    <phoneticPr fontId="5"/>
  </si>
  <si>
    <t>中央卸売市場事業特別会計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</si>
  <si>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</si>
  <si>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</si>
  <si>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</si>
  <si>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</si>
  <si>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</si>
  <si>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</si>
  <si>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</si>
  <si>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</si>
  <si>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</si>
  <si>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</si>
  <si>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</si>
  <si>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</si>
  <si>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</si>
  <si>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</si>
  <si>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</si>
  <si>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</si>
  <si>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</si>
  <si>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</si>
  <si>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</si>
  <si>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</si>
  <si>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</si>
  <si>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</si>
  <si>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</si>
  <si>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</si>
  <si>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</si>
  <si>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</si>
  <si>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</si>
  <si>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</si>
  <si>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</si>
  <si>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</si>
  <si>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</si>
  <si>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</si>
  <si>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</si>
  <si>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</si>
  <si>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</si>
  <si>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</si>
  <si>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</si>
  <si>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</si>
  <si>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</si>
  <si>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</si>
  <si>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</si>
  <si>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</si>
  <si>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</si>
  <si>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</si>
  <si>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</si>
  <si>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</si>
  <si>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</si>
  <si>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</si>
  <si>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</si>
  <si>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</si>
  <si>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</si>
  <si>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</si>
  <si>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</si>
  <si>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</si>
  <si>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</si>
  <si>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</si>
  <si>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</si>
  <si>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</si>
  <si>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</si>
  <si>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</si>
  <si>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</si>
  <si>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</si>
  <si>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</si>
  <si>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</si>
  <si>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</si>
  <si>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</si>
  <si>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</si>
  <si>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</si>
  <si>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</si>
  <si>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</si>
  <si>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</si>
  <si>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</si>
  <si>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</si>
  <si>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</si>
  <si>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</si>
  <si>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</si>
  <si>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</si>
  <si>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</si>
  <si>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</si>
  <si>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</si>
  <si>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</si>
  <si>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</si>
  <si>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</si>
  <si>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</si>
  <si>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</si>
  <si>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0.55</t>
  </si>
  <si>
    <t>▲ 0.38</t>
  </si>
  <si>
    <t>観光施設事業特別会計</t>
  </si>
  <si>
    <t>▲ 0.00</t>
  </si>
  <si>
    <t>水道事業会計</t>
  </si>
  <si>
    <t>下水道事業会計</t>
  </si>
  <si>
    <t>一般会計</t>
  </si>
  <si>
    <t>介護保険事業特別会計</t>
  </si>
  <si>
    <t>国民健康保険事業特別会計</t>
  </si>
  <si>
    <t>母子父子寡婦福祉資金貸付事業特別会計</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</si>
  <si>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</si>
  <si>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</si>
  <si>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</si>
  <si>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</si>
  <si>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</si>
  <si>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</si>
  <si>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</si>
  <si>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</si>
  <si>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</si>
  <si>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地域振興基金</t>
    <rPh sb="0" eb="2">
      <t>チイキ</t>
    </rPh>
    <rPh sb="2" eb="4">
      <t>シンコウ</t>
    </rPh>
    <rPh sb="4" eb="6">
      <t>キキン</t>
    </rPh>
    <phoneticPr fontId="2"/>
  </si>
  <si>
    <t>いきいき長寿社会基金</t>
    <rPh sb="4" eb="6">
      <t>チョウジュ</t>
    </rPh>
    <rPh sb="6" eb="8">
      <t>シャカイ</t>
    </rPh>
    <rPh sb="8" eb="10">
      <t>キキン</t>
    </rPh>
    <phoneticPr fontId="2"/>
  </si>
  <si>
    <t>長崎伝習所基金</t>
    <rPh sb="0" eb="2">
      <t>ナガサキ</t>
    </rPh>
    <rPh sb="2" eb="4">
      <t>デンシュウ</t>
    </rPh>
    <rPh sb="4" eb="5">
      <t>ジョ</t>
    </rPh>
    <rPh sb="5" eb="7">
      <t>キキン</t>
    </rPh>
    <phoneticPr fontId="2"/>
  </si>
  <si>
    <t>端島（軍艦島）整備基金</t>
    <rPh sb="0" eb="2">
      <t>ハシマ</t>
    </rPh>
    <rPh sb="3" eb="6">
      <t>グンカンジマ</t>
    </rPh>
    <rPh sb="7" eb="9">
      <t>セイビ</t>
    </rPh>
    <rPh sb="9" eb="11">
      <t>キキン</t>
    </rPh>
    <phoneticPr fontId="2"/>
  </si>
  <si>
    <t>市庁舎建設整備基金
(以下積立額が多い上位５基金を記載(R元年度末現在))</t>
    <rPh sb="0" eb="3">
      <t>シチョウシャ</t>
    </rPh>
    <rPh sb="3" eb="5">
      <t>ケンセツ</t>
    </rPh>
    <rPh sb="5" eb="7">
      <t>セイビ</t>
    </rPh>
    <rPh sb="7" eb="9">
      <t>キキン</t>
    </rPh>
    <rPh sb="11" eb="13">
      <t>イカ</t>
    </rPh>
    <rPh sb="29" eb="30">
      <t>ガン</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</si>
</sst>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50880</c:v>
                </c:pt>
                <c:pt idx="1">
                  <c:v>46395</c:v>
                </c:pt>
                <c:pt idx="2">
                  <c:v>48088</c:v>
                </c:pt>
                <c:pt idx="3">
                  <c:v>46457</c:v>
                </c:pt>
                <c:pt idx="4">
                  <c:v>51849</c:v>
                </c:pt>
              </c:numCache>
            </c:numRef>
          </c:val>
          <c:smooth val="0"/>
          <c:extLst>
            <c:ext xmlns:c16="http://schemas.microsoft.com/office/drawing/2014/chart" uri="{C3380CC4-5D6E-409C-BE32-E72D297353CC}">
              <c16:uniqueId val="{00000000-DE17-4B4E-82F7-99A1BCB3BCD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52962</c:v>
                </c:pt>
                <c:pt idx="1">
                  <c:v>43517</c:v>
                </c:pt>
                <c:pt idx="2">
                  <c:v>48480</c:v>
                </c:pt>
                <c:pt idx="3">
                  <c:v>46026</c:v>
                </c:pt>
                <c:pt idx="4">
                  <c:v>76769</c:v>
                </c:pt>
              </c:numCache>
            </c:numRef>
          </c:val>
          <c:smooth val="0"/>
          <c:extLst>
            <c:ext xmlns:c16="http://schemas.microsoft.com/office/drawing/2014/chart" uri="{C3380CC4-5D6E-409C-BE32-E72D297353CC}">
              <c16:uniqueId val="{00000001-DE17-4B4E-82F7-99A1BCB3BCD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4.47</c:v>
                </c:pt>
                <c:pt idx="1">
                  <c:v>2.11</c:v>
                </c:pt>
                <c:pt idx="2">
                  <c:v>3.17</c:v>
                </c:pt>
                <c:pt idx="3">
                  <c:v>2.4300000000000002</c:v>
                </c:pt>
                <c:pt idx="4">
                  <c:v>3.4</c:v>
                </c:pt>
              </c:numCache>
            </c:numRef>
          </c:val>
          <c:extLst>
            <c:ext xmlns:c16="http://schemas.microsoft.com/office/drawing/2014/chart" uri="{C3380CC4-5D6E-409C-BE32-E72D297353CC}">
              <c16:uniqueId val="{00000000-F7C0-4A5C-829C-FB137E1031E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9.0299999999999994</c:v>
                </c:pt>
                <c:pt idx="1">
                  <c:v>11.01</c:v>
                </c:pt>
                <c:pt idx="2">
                  <c:v>12.09</c:v>
                </c:pt>
                <c:pt idx="3">
                  <c:v>12.55</c:v>
                </c:pt>
                <c:pt idx="4">
                  <c:v>12.32</c:v>
                </c:pt>
              </c:numCache>
            </c:numRef>
          </c:val>
          <c:extLst>
            <c:ext xmlns:c16="http://schemas.microsoft.com/office/drawing/2014/chart" uri="{C3380CC4-5D6E-409C-BE32-E72D297353CC}">
              <c16:uniqueId val="{00000001-F7C0-4A5C-829C-FB137E1031E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3.01</c:v>
                </c:pt>
                <c:pt idx="1">
                  <c:v>-0.55000000000000004</c:v>
                </c:pt>
                <c:pt idx="2">
                  <c:v>2.06</c:v>
                </c:pt>
                <c:pt idx="3">
                  <c:v>-0.38</c:v>
                </c:pt>
                <c:pt idx="4">
                  <c:v>0.63</c:v>
                </c:pt>
              </c:numCache>
            </c:numRef>
          </c:val>
          <c:smooth val="0"/>
          <c:extLst>
            <c:ext xmlns:c16="http://schemas.microsoft.com/office/drawing/2014/chart" uri="{C3380CC4-5D6E-409C-BE32-E72D297353CC}">
              <c16:uniqueId val="{00000002-F7C0-4A5C-829C-FB137E1031E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0.02</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0-6D55-4D6D-A0C6-EE91795645B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D55-4D6D-A0C6-EE91795645B0}"/>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7.0000000000000007E-2</c:v>
                </c:pt>
                <c:pt idx="4">
                  <c:v>#N/A</c:v>
                </c:pt>
                <c:pt idx="5">
                  <c:v>0.05</c:v>
                </c:pt>
                <c:pt idx="6">
                  <c:v>#N/A</c:v>
                </c:pt>
                <c:pt idx="7">
                  <c:v>0.06</c:v>
                </c:pt>
                <c:pt idx="8">
                  <c:v>#N/A</c:v>
                </c:pt>
                <c:pt idx="9">
                  <c:v>0.06</c:v>
                </c:pt>
              </c:numCache>
            </c:numRef>
          </c:val>
          <c:extLst>
            <c:ext xmlns:c16="http://schemas.microsoft.com/office/drawing/2014/chart" uri="{C3380CC4-5D6E-409C-BE32-E72D297353CC}">
              <c16:uniqueId val="{00000002-6D55-4D6D-A0C6-EE91795645B0}"/>
            </c:ext>
          </c:extLst>
        </c:ser>
        <c:ser>
          <c:idx val="3"/>
          <c:order val="3"/>
          <c:tx>
            <c:strRef>
              <c:f>データシート!$A$30</c:f>
              <c:strCache>
                <c:ptCount val="1"/>
                <c:pt idx="0">
                  <c:v>母子父子寡婦福祉資金貸付事業特別会計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0.21</c:v>
                </c:pt>
                <c:pt idx="2">
                  <c:v>#N/A</c:v>
                </c:pt>
                <c:pt idx="3">
                  <c:v>0.1</c:v>
                </c:pt>
                <c:pt idx="4">
                  <c:v>#N/A</c:v>
                </c:pt>
                <c:pt idx="5">
                  <c:v>7.0000000000000007E-2</c:v>
                </c:pt>
                <c:pt idx="6">
                  <c:v>#N/A</c:v>
                </c:pt>
                <c:pt idx="7">
                  <c:v>0.1</c:v>
                </c:pt>
                <c:pt idx="8">
                  <c:v>#N/A</c:v>
                </c:pt>
                <c:pt idx="9">
                  <c:v>0.15</c:v>
                </c:pt>
              </c:numCache>
            </c:numRef>
          </c:val>
          <c:extLst>
            <c:ext xmlns:c16="http://schemas.microsoft.com/office/drawing/2014/chart" uri="{C3380CC4-5D6E-409C-BE32-E72D297353CC}">
              <c16:uniqueId val="{00000003-6D55-4D6D-A0C6-EE91795645B0}"/>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0.19</c:v>
                </c:pt>
                <c:pt idx="2">
                  <c:v>#N/A</c:v>
                </c:pt>
                <c:pt idx="3">
                  <c:v>0.77</c:v>
                </c:pt>
                <c:pt idx="4">
                  <c:v>#N/A</c:v>
                </c:pt>
                <c:pt idx="5">
                  <c:v>1.38</c:v>
                </c:pt>
                <c:pt idx="6">
                  <c:v>#N/A</c:v>
                </c:pt>
                <c:pt idx="7">
                  <c:v>0.24</c:v>
                </c:pt>
                <c:pt idx="8">
                  <c:v>#N/A</c:v>
                </c:pt>
                <c:pt idx="9">
                  <c:v>0.22</c:v>
                </c:pt>
              </c:numCache>
            </c:numRef>
          </c:val>
          <c:extLst>
            <c:ext xmlns:c16="http://schemas.microsoft.com/office/drawing/2014/chart" uri="{C3380CC4-5D6E-409C-BE32-E72D297353CC}">
              <c16:uniqueId val="{00000004-6D55-4D6D-A0C6-EE91795645B0}"/>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0.64</c:v>
                </c:pt>
                <c:pt idx="2">
                  <c:v>#N/A</c:v>
                </c:pt>
                <c:pt idx="3">
                  <c:v>0.62</c:v>
                </c:pt>
                <c:pt idx="4">
                  <c:v>#N/A</c:v>
                </c:pt>
                <c:pt idx="5">
                  <c:v>1.2</c:v>
                </c:pt>
                <c:pt idx="6">
                  <c:v>#N/A</c:v>
                </c:pt>
                <c:pt idx="7">
                  <c:v>2.04</c:v>
                </c:pt>
                <c:pt idx="8">
                  <c:v>#N/A</c:v>
                </c:pt>
                <c:pt idx="9">
                  <c:v>1.1000000000000001</c:v>
                </c:pt>
              </c:numCache>
            </c:numRef>
          </c:val>
          <c:extLst>
            <c:ext xmlns:c16="http://schemas.microsoft.com/office/drawing/2014/chart" uri="{C3380CC4-5D6E-409C-BE32-E72D297353CC}">
              <c16:uniqueId val="{00000005-6D55-4D6D-A0C6-EE91795645B0}"/>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4.25</c:v>
                </c:pt>
                <c:pt idx="2">
                  <c:v>#N/A</c:v>
                </c:pt>
                <c:pt idx="3">
                  <c:v>2</c:v>
                </c:pt>
                <c:pt idx="4">
                  <c:v>#N/A</c:v>
                </c:pt>
                <c:pt idx="5">
                  <c:v>3.09</c:v>
                </c:pt>
                <c:pt idx="6">
                  <c:v>#N/A</c:v>
                </c:pt>
                <c:pt idx="7">
                  <c:v>2.33</c:v>
                </c:pt>
                <c:pt idx="8">
                  <c:v>#N/A</c:v>
                </c:pt>
                <c:pt idx="9">
                  <c:v>3.24</c:v>
                </c:pt>
              </c:numCache>
            </c:numRef>
          </c:val>
          <c:extLst>
            <c:ext xmlns:c16="http://schemas.microsoft.com/office/drawing/2014/chart" uri="{C3380CC4-5D6E-409C-BE32-E72D297353CC}">
              <c16:uniqueId val="{00000006-6D55-4D6D-A0C6-EE91795645B0}"/>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4.0999999999999996</c:v>
                </c:pt>
                <c:pt idx="2">
                  <c:v>#N/A</c:v>
                </c:pt>
                <c:pt idx="3">
                  <c:v>5.25</c:v>
                </c:pt>
                <c:pt idx="4">
                  <c:v>#N/A</c:v>
                </c:pt>
                <c:pt idx="5">
                  <c:v>6.79</c:v>
                </c:pt>
                <c:pt idx="6">
                  <c:v>#N/A</c:v>
                </c:pt>
                <c:pt idx="7">
                  <c:v>8.07</c:v>
                </c:pt>
                <c:pt idx="8">
                  <c:v>#N/A</c:v>
                </c:pt>
                <c:pt idx="9">
                  <c:v>9.57</c:v>
                </c:pt>
              </c:numCache>
            </c:numRef>
          </c:val>
          <c:extLst>
            <c:ext xmlns:c16="http://schemas.microsoft.com/office/drawing/2014/chart" uri="{C3380CC4-5D6E-409C-BE32-E72D297353CC}">
              <c16:uniqueId val="{00000007-6D55-4D6D-A0C6-EE91795645B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11.87</c:v>
                </c:pt>
                <c:pt idx="2">
                  <c:v>#N/A</c:v>
                </c:pt>
                <c:pt idx="3">
                  <c:v>13.33</c:v>
                </c:pt>
                <c:pt idx="4">
                  <c:v>#N/A</c:v>
                </c:pt>
                <c:pt idx="5">
                  <c:v>14.05</c:v>
                </c:pt>
                <c:pt idx="6">
                  <c:v>#N/A</c:v>
                </c:pt>
                <c:pt idx="7">
                  <c:v>13.99</c:v>
                </c:pt>
                <c:pt idx="8">
                  <c:v>#N/A</c:v>
                </c:pt>
                <c:pt idx="9">
                  <c:v>14.51</c:v>
                </c:pt>
              </c:numCache>
            </c:numRef>
          </c:val>
          <c:extLst>
            <c:ext xmlns:c16="http://schemas.microsoft.com/office/drawing/2014/chart" uri="{C3380CC4-5D6E-409C-BE32-E72D297353CC}">
              <c16:uniqueId val="{00000008-6D55-4D6D-A0C6-EE91795645B0}"/>
            </c:ext>
          </c:extLst>
        </c:ser>
        <c:ser>
          <c:idx val="9"/>
          <c:order val="9"/>
          <c:tx>
            <c:strRef>
              <c:f>データシート!$A$36</c:f>
              <c:strCache>
                <c:ptCount val="1"/>
                <c:pt idx="0">
                  <c:v>観光施設事業特別会計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0.05</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9-6D55-4D6D-A0C6-EE91795645B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22266</c:v>
                </c:pt>
                <c:pt idx="5">
                  <c:v>22230</c:v>
                </c:pt>
                <c:pt idx="8">
                  <c:v>22261</c:v>
                </c:pt>
                <c:pt idx="11">
                  <c:v>21872</c:v>
                </c:pt>
                <c:pt idx="14">
                  <c:v>20561</c:v>
                </c:pt>
              </c:numCache>
            </c:numRef>
          </c:val>
          <c:extLst>
            <c:ext xmlns:c16="http://schemas.microsoft.com/office/drawing/2014/chart" uri="{C3380CC4-5D6E-409C-BE32-E72D297353CC}">
              <c16:uniqueId val="{00000000-D3BC-49A2-B336-C55FD4D6CFC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1-D3BC-49A2-B336-C55FD4D6CFC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83</c:v>
                </c:pt>
                <c:pt idx="3">
                  <c:v>81</c:v>
                </c:pt>
                <c:pt idx="6">
                  <c:v>67</c:v>
                </c:pt>
                <c:pt idx="9">
                  <c:v>60</c:v>
                </c:pt>
                <c:pt idx="12">
                  <c:v>60</c:v>
                </c:pt>
              </c:numCache>
            </c:numRef>
          </c:val>
          <c:extLst>
            <c:ext xmlns:c16="http://schemas.microsoft.com/office/drawing/2014/chart" uri="{C3380CC4-5D6E-409C-BE32-E72D297353CC}">
              <c16:uniqueId val="{00000002-D3BC-49A2-B336-C55FD4D6CFC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3BC-49A2-B336-C55FD4D6CFC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5173</c:v>
                </c:pt>
                <c:pt idx="3">
                  <c:v>5162</c:v>
                </c:pt>
                <c:pt idx="6">
                  <c:v>5097</c:v>
                </c:pt>
                <c:pt idx="9">
                  <c:v>5002</c:v>
                </c:pt>
                <c:pt idx="12">
                  <c:v>4967</c:v>
                </c:pt>
              </c:numCache>
            </c:numRef>
          </c:val>
          <c:extLst>
            <c:ext xmlns:c16="http://schemas.microsoft.com/office/drawing/2014/chart" uri="{C3380CC4-5D6E-409C-BE32-E72D297353CC}">
              <c16:uniqueId val="{00000004-D3BC-49A2-B336-C55FD4D6CFC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3BC-49A2-B336-C55FD4D6CFC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3BC-49A2-B336-C55FD4D6CFC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22638</c:v>
                </c:pt>
                <c:pt idx="3">
                  <c:v>23051</c:v>
                </c:pt>
                <c:pt idx="6">
                  <c:v>23492</c:v>
                </c:pt>
                <c:pt idx="9">
                  <c:v>23604</c:v>
                </c:pt>
                <c:pt idx="12">
                  <c:v>22131</c:v>
                </c:pt>
              </c:numCache>
            </c:numRef>
          </c:val>
          <c:extLst>
            <c:ext xmlns:c16="http://schemas.microsoft.com/office/drawing/2014/chart" uri="{C3380CC4-5D6E-409C-BE32-E72D297353CC}">
              <c16:uniqueId val="{00000007-D3BC-49A2-B336-C55FD4D6CFC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5629</c:v>
                </c:pt>
                <c:pt idx="2">
                  <c:v>#N/A</c:v>
                </c:pt>
                <c:pt idx="3">
                  <c:v>#N/A</c:v>
                </c:pt>
                <c:pt idx="4">
                  <c:v>6065</c:v>
                </c:pt>
                <c:pt idx="5">
                  <c:v>#N/A</c:v>
                </c:pt>
                <c:pt idx="6">
                  <c:v>#N/A</c:v>
                </c:pt>
                <c:pt idx="7">
                  <c:v>6396</c:v>
                </c:pt>
                <c:pt idx="8">
                  <c:v>#N/A</c:v>
                </c:pt>
                <c:pt idx="9">
                  <c:v>#N/A</c:v>
                </c:pt>
                <c:pt idx="10">
                  <c:v>6794</c:v>
                </c:pt>
                <c:pt idx="11">
                  <c:v>#N/A</c:v>
                </c:pt>
                <c:pt idx="12">
                  <c:v>#N/A</c:v>
                </c:pt>
                <c:pt idx="13">
                  <c:v>6597</c:v>
                </c:pt>
                <c:pt idx="14">
                  <c:v>#N/A</c:v>
                </c:pt>
              </c:numCache>
            </c:numRef>
          </c:val>
          <c:smooth val="0"/>
          <c:extLst>
            <c:ext xmlns:c16="http://schemas.microsoft.com/office/drawing/2014/chart" uri="{C3380CC4-5D6E-409C-BE32-E72D297353CC}">
              <c16:uniqueId val="{00000008-D3BC-49A2-B336-C55FD4D6CFC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185818</c:v>
                </c:pt>
                <c:pt idx="5">
                  <c:v>184639</c:v>
                </c:pt>
                <c:pt idx="8">
                  <c:v>181752</c:v>
                </c:pt>
                <c:pt idx="11">
                  <c:v>180290</c:v>
                </c:pt>
                <c:pt idx="14">
                  <c:v>177141</c:v>
                </c:pt>
              </c:numCache>
            </c:numRef>
          </c:val>
          <c:extLst>
            <c:ext xmlns:c16="http://schemas.microsoft.com/office/drawing/2014/chart" uri="{C3380CC4-5D6E-409C-BE32-E72D297353CC}">
              <c16:uniqueId val="{00000000-5E41-4786-9BE4-47DF7B64945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39146</c:v>
                </c:pt>
                <c:pt idx="5">
                  <c:v>37701</c:v>
                </c:pt>
                <c:pt idx="8">
                  <c:v>35417</c:v>
                </c:pt>
                <c:pt idx="11">
                  <c:v>38120</c:v>
                </c:pt>
                <c:pt idx="14">
                  <c:v>35702</c:v>
                </c:pt>
              </c:numCache>
            </c:numRef>
          </c:val>
          <c:extLst>
            <c:ext xmlns:c16="http://schemas.microsoft.com/office/drawing/2014/chart" uri="{C3380CC4-5D6E-409C-BE32-E72D297353CC}">
              <c16:uniqueId val="{00000001-5E41-4786-9BE4-47DF7B64945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44139</c:v>
                </c:pt>
                <c:pt idx="5">
                  <c:v>47493</c:v>
                </c:pt>
                <c:pt idx="8">
                  <c:v>49305</c:v>
                </c:pt>
                <c:pt idx="11">
                  <c:v>50020</c:v>
                </c:pt>
                <c:pt idx="14">
                  <c:v>47954</c:v>
                </c:pt>
              </c:numCache>
            </c:numRef>
          </c:val>
          <c:extLst>
            <c:ext xmlns:c16="http://schemas.microsoft.com/office/drawing/2014/chart" uri="{C3380CC4-5D6E-409C-BE32-E72D297353CC}">
              <c16:uniqueId val="{00000002-5E41-4786-9BE4-47DF7B64945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E41-4786-9BE4-47DF7B64945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E41-4786-9BE4-47DF7B64945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2490</c:v>
                </c:pt>
                <c:pt idx="3">
                  <c:v>2654</c:v>
                </c:pt>
                <c:pt idx="6">
                  <c:v>2142</c:v>
                </c:pt>
                <c:pt idx="9">
                  <c:v>2129</c:v>
                </c:pt>
                <c:pt idx="12">
                  <c:v>2499</c:v>
                </c:pt>
              </c:numCache>
            </c:numRef>
          </c:val>
          <c:extLst>
            <c:ext xmlns:c16="http://schemas.microsoft.com/office/drawing/2014/chart" uri="{C3380CC4-5D6E-409C-BE32-E72D297353CC}">
              <c16:uniqueId val="{00000005-5E41-4786-9BE4-47DF7B64945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22639</c:v>
                </c:pt>
                <c:pt idx="3">
                  <c:v>21562</c:v>
                </c:pt>
                <c:pt idx="6">
                  <c:v>20041</c:v>
                </c:pt>
                <c:pt idx="9">
                  <c:v>17159</c:v>
                </c:pt>
                <c:pt idx="12">
                  <c:v>16399</c:v>
                </c:pt>
              </c:numCache>
            </c:numRef>
          </c:val>
          <c:extLst>
            <c:ext xmlns:c16="http://schemas.microsoft.com/office/drawing/2014/chart" uri="{C3380CC4-5D6E-409C-BE32-E72D297353CC}">
              <c16:uniqueId val="{00000006-5E41-4786-9BE4-47DF7B64945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E41-4786-9BE4-47DF7B64945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47722</c:v>
                </c:pt>
                <c:pt idx="3">
                  <c:v>47259</c:v>
                </c:pt>
                <c:pt idx="6">
                  <c:v>46571</c:v>
                </c:pt>
                <c:pt idx="9">
                  <c:v>44922</c:v>
                </c:pt>
                <c:pt idx="12">
                  <c:v>42718</c:v>
                </c:pt>
              </c:numCache>
            </c:numRef>
          </c:val>
          <c:extLst>
            <c:ext xmlns:c16="http://schemas.microsoft.com/office/drawing/2014/chart" uri="{C3380CC4-5D6E-409C-BE32-E72D297353CC}">
              <c16:uniqueId val="{00000008-5E41-4786-9BE4-47DF7B64945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410</c:v>
                </c:pt>
                <c:pt idx="3">
                  <c:v>287</c:v>
                </c:pt>
                <c:pt idx="6">
                  <c:v>255</c:v>
                </c:pt>
                <c:pt idx="9">
                  <c:v>199</c:v>
                </c:pt>
                <c:pt idx="12">
                  <c:v>144</c:v>
                </c:pt>
              </c:numCache>
            </c:numRef>
          </c:val>
          <c:extLst>
            <c:ext xmlns:c16="http://schemas.microsoft.com/office/drawing/2014/chart" uri="{C3380CC4-5D6E-409C-BE32-E72D297353CC}">
              <c16:uniqueId val="{00000009-5E41-4786-9BE4-47DF7B64945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265111</c:v>
                </c:pt>
                <c:pt idx="3">
                  <c:v>263838</c:v>
                </c:pt>
                <c:pt idx="6">
                  <c:v>262008</c:v>
                </c:pt>
                <c:pt idx="9">
                  <c:v>261846</c:v>
                </c:pt>
                <c:pt idx="12">
                  <c:v>267543</c:v>
                </c:pt>
              </c:numCache>
            </c:numRef>
          </c:val>
          <c:extLst>
            <c:ext xmlns:c16="http://schemas.microsoft.com/office/drawing/2014/chart" uri="{C3380CC4-5D6E-409C-BE32-E72D297353CC}">
              <c16:uniqueId val="{0000000A-5E41-4786-9BE4-47DF7B64945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69268</c:v>
                </c:pt>
                <c:pt idx="2">
                  <c:v>#N/A</c:v>
                </c:pt>
                <c:pt idx="3">
                  <c:v>#N/A</c:v>
                </c:pt>
                <c:pt idx="4">
                  <c:v>65766</c:v>
                </c:pt>
                <c:pt idx="5">
                  <c:v>#N/A</c:v>
                </c:pt>
                <c:pt idx="6">
                  <c:v>#N/A</c:v>
                </c:pt>
                <c:pt idx="7">
                  <c:v>64542</c:v>
                </c:pt>
                <c:pt idx="8">
                  <c:v>#N/A</c:v>
                </c:pt>
                <c:pt idx="9">
                  <c:v>#N/A</c:v>
                </c:pt>
                <c:pt idx="10">
                  <c:v>57825</c:v>
                </c:pt>
                <c:pt idx="11">
                  <c:v>#N/A</c:v>
                </c:pt>
                <c:pt idx="12">
                  <c:v>#N/A</c:v>
                </c:pt>
                <c:pt idx="13">
                  <c:v>68507</c:v>
                </c:pt>
                <c:pt idx="14">
                  <c:v>#N/A</c:v>
                </c:pt>
              </c:numCache>
            </c:numRef>
          </c:val>
          <c:smooth val="0"/>
          <c:extLst>
            <c:ext xmlns:c16="http://schemas.microsoft.com/office/drawing/2014/chart" uri="{C3380CC4-5D6E-409C-BE32-E72D297353CC}">
              <c16:uniqueId val="{0000000B-5E41-4786-9BE4-47DF7B64945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12099</c:v>
                </c:pt>
                <c:pt idx="1">
                  <c:v>12472</c:v>
                </c:pt>
                <c:pt idx="2">
                  <c:v>12163</c:v>
                </c:pt>
              </c:numCache>
            </c:numRef>
          </c:val>
          <c:extLst>
            <c:ext xmlns:c16="http://schemas.microsoft.com/office/drawing/2014/chart" uri="{C3380CC4-5D6E-409C-BE32-E72D297353CC}">
              <c16:uniqueId val="{00000000-4D08-45C3-ADDD-98219211F90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9830</c:v>
                </c:pt>
                <c:pt idx="1">
                  <c:v>9316</c:v>
                </c:pt>
                <c:pt idx="2">
                  <c:v>7476</c:v>
                </c:pt>
              </c:numCache>
            </c:numRef>
          </c:val>
          <c:extLst>
            <c:ext xmlns:c16="http://schemas.microsoft.com/office/drawing/2014/chart" uri="{C3380CC4-5D6E-409C-BE32-E72D297353CC}">
              <c16:uniqueId val="{00000001-4D08-45C3-ADDD-98219211F90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27309</c:v>
                </c:pt>
                <c:pt idx="1">
                  <c:v>27334</c:v>
                </c:pt>
                <c:pt idx="2">
                  <c:v>26779</c:v>
                </c:pt>
              </c:numCache>
            </c:numRef>
          </c:val>
          <c:extLst>
            <c:ext xmlns:c16="http://schemas.microsoft.com/office/drawing/2014/chart" uri="{C3380CC4-5D6E-409C-BE32-E72D297353CC}">
              <c16:uniqueId val="{00000002-4D08-45C3-ADDD-98219211F90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年度から令和元年度の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か年平均で算出した令和元年度の実質公債費比率は</a:t>
          </a:r>
          <a:r>
            <a:rPr kumimoji="1" lang="en-US" altLang="ja-JP" sz="1400">
              <a:latin typeface="ＭＳ ゴシック" pitchFamily="49" charset="-128"/>
              <a:ea typeface="ＭＳ ゴシック" pitchFamily="49" charset="-128"/>
            </a:rPr>
            <a:t>7.9</a:t>
          </a:r>
          <a:r>
            <a:rPr kumimoji="1" lang="ja-JP" altLang="en-US" sz="1400">
              <a:latin typeface="ＭＳ ゴシック" pitchFamily="49" charset="-128"/>
              <a:ea typeface="ＭＳ ゴシック" pitchFamily="49" charset="-128"/>
            </a:rPr>
            <a:t>％であり、平成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ポイント悪化している。</a:t>
          </a:r>
        </a:p>
        <a:p>
          <a:r>
            <a:rPr kumimoji="1" lang="ja-JP" altLang="en-US" sz="1400">
              <a:latin typeface="ＭＳ ゴシック" pitchFamily="49" charset="-128"/>
              <a:ea typeface="ＭＳ ゴシック" pitchFamily="49" charset="-128"/>
            </a:rPr>
            <a:t>　これは、分子の主な構成要素である地方債の元利償還金充当一般財源が減少したものの、地方交付税等による算入公債費等が減少したことにより、実質公債費比率の分子が増したことになどによるもの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地方債の借入は世代間の公平性を保つという側面もあることから、長崎市では満期一括償還地方債を導入していないことから、満期一括償還地方債の財源として減債基金に積み立てていない。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主な増減要素</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・地方債残高</a:t>
          </a:r>
          <a:r>
            <a:rPr kumimoji="1" lang="en-US" altLang="ja-JP" sz="1400">
              <a:latin typeface="ＭＳ ゴシック" pitchFamily="49" charset="-128"/>
              <a:ea typeface="ＭＳ ゴシック" pitchFamily="49" charset="-128"/>
            </a:rPr>
            <a:t>(+57</a:t>
          </a:r>
          <a:r>
            <a:rPr kumimoji="1" lang="ja-JP" altLang="en-US" sz="1400">
              <a:latin typeface="ＭＳ ゴシック" pitchFamily="49" charset="-128"/>
              <a:ea typeface="ＭＳ ゴシック" pitchFamily="49" charset="-128"/>
            </a:rPr>
            <a:t>億円</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学校教育施設等整備事業債　＋</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億円</a:t>
          </a:r>
        </a:p>
        <a:p>
          <a:r>
            <a:rPr kumimoji="1" lang="ja-JP" altLang="en-US" sz="1400">
              <a:latin typeface="ＭＳ ゴシック" pitchFamily="49" charset="-128"/>
              <a:ea typeface="ＭＳ ゴシック" pitchFamily="49" charset="-128"/>
            </a:rPr>
            <a:t>　　公共事業等債　＋</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億円</a:t>
          </a:r>
        </a:p>
        <a:p>
          <a:r>
            <a:rPr kumimoji="1" lang="ja-JP" altLang="en-US" sz="1400">
              <a:latin typeface="ＭＳ ゴシック" pitchFamily="49" charset="-128"/>
              <a:ea typeface="ＭＳ ゴシック" pitchFamily="49" charset="-128"/>
            </a:rPr>
            <a:t>・公営企業等繰入見込額</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億円</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下水道事業　▲</a:t>
          </a:r>
          <a:r>
            <a:rPr kumimoji="1" lang="en-US" altLang="ja-JP" sz="1400">
              <a:latin typeface="ＭＳ ゴシック" pitchFamily="49" charset="-128"/>
              <a:ea typeface="ＭＳ ゴシック" pitchFamily="49" charset="-128"/>
            </a:rPr>
            <a:t>17.8</a:t>
          </a:r>
          <a:r>
            <a:rPr kumimoji="1" lang="ja-JP" altLang="en-US" sz="1400">
              <a:latin typeface="ＭＳ ゴシック" pitchFamily="49" charset="-128"/>
              <a:ea typeface="ＭＳ ゴシック" pitchFamily="49" charset="-128"/>
            </a:rPr>
            <a:t>億円</a:t>
          </a:r>
        </a:p>
        <a:p>
          <a:r>
            <a:rPr kumimoji="1" lang="ja-JP" altLang="en-US" sz="1400">
              <a:latin typeface="ＭＳ ゴシック" pitchFamily="49" charset="-128"/>
              <a:ea typeface="ＭＳ ゴシック" pitchFamily="49" charset="-128"/>
            </a:rPr>
            <a:t>・充当可能基金（▲</a:t>
          </a:r>
          <a:r>
            <a:rPr kumimoji="1" lang="en-US" altLang="ja-JP" sz="1400">
              <a:latin typeface="ＭＳ ゴシック" pitchFamily="49" charset="-128"/>
              <a:ea typeface="ＭＳ ゴシック" pitchFamily="49" charset="-128"/>
            </a:rPr>
            <a:t>20.7</a:t>
          </a:r>
          <a:r>
            <a:rPr kumimoji="1" lang="ja-JP" altLang="en-US" sz="1400">
              <a:latin typeface="ＭＳ ゴシック" pitchFamily="49" charset="-128"/>
              <a:ea typeface="ＭＳ ゴシック" pitchFamily="49" charset="-128"/>
            </a:rPr>
            <a:t>億円）</a:t>
          </a:r>
        </a:p>
        <a:p>
          <a:r>
            <a:rPr kumimoji="1" lang="ja-JP" altLang="en-US" sz="1400">
              <a:latin typeface="ＭＳ ゴシック" pitchFamily="49" charset="-128"/>
              <a:ea typeface="ＭＳ ゴシック" pitchFamily="49" charset="-128"/>
            </a:rPr>
            <a:t>　　減債基金　▲</a:t>
          </a:r>
          <a:r>
            <a:rPr kumimoji="1" lang="en-US" altLang="ja-JP" sz="1400">
              <a:latin typeface="ＭＳ ゴシック" pitchFamily="49" charset="-128"/>
              <a:ea typeface="ＭＳ ゴシック" pitchFamily="49" charset="-128"/>
            </a:rPr>
            <a:t>18.4</a:t>
          </a:r>
          <a:r>
            <a:rPr kumimoji="1" lang="ja-JP" altLang="en-US" sz="1400">
              <a:latin typeface="ＭＳ ゴシック" pitchFamily="49" charset="-128"/>
              <a:ea typeface="ＭＳ ゴシック" pitchFamily="49" charset="-128"/>
            </a:rPr>
            <a:t>億円</a:t>
          </a:r>
        </a:p>
        <a:p>
          <a:r>
            <a:rPr kumimoji="1" lang="ja-JP" altLang="en-US" sz="1400">
              <a:latin typeface="ＭＳ ゴシック" pitchFamily="49" charset="-128"/>
              <a:ea typeface="ＭＳ ゴシック" pitchFamily="49" charset="-128"/>
            </a:rPr>
            <a:t>・充当可能特定歳入（▲</a:t>
          </a:r>
          <a:r>
            <a:rPr kumimoji="1" lang="en-US" altLang="ja-JP" sz="1400">
              <a:latin typeface="ＭＳ ゴシック" pitchFamily="49" charset="-128"/>
              <a:ea typeface="ＭＳ ゴシック" pitchFamily="49" charset="-128"/>
            </a:rPr>
            <a:t>24.2</a:t>
          </a:r>
          <a:r>
            <a:rPr kumimoji="1" lang="ja-JP" altLang="en-US" sz="1400">
              <a:latin typeface="ＭＳ ゴシック" pitchFamily="49" charset="-128"/>
              <a:ea typeface="ＭＳ ゴシック" pitchFamily="49" charset="-128"/>
            </a:rPr>
            <a:t>億円）</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都市計画税充当額　▲</a:t>
          </a:r>
          <a:r>
            <a:rPr kumimoji="1" lang="en-US" altLang="ja-JP" sz="1400">
              <a:latin typeface="ＭＳ ゴシック" pitchFamily="49" charset="-128"/>
              <a:ea typeface="ＭＳ ゴシック" pitchFamily="49" charset="-128"/>
            </a:rPr>
            <a:t>19.5</a:t>
          </a:r>
          <a:r>
            <a:rPr kumimoji="1" lang="ja-JP" altLang="en-US" sz="1400">
              <a:latin typeface="ＭＳ ゴシック" pitchFamily="49" charset="-128"/>
              <a:ea typeface="ＭＳ ゴシック" pitchFamily="49" charset="-128"/>
            </a:rPr>
            <a:t>億円</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・基準財政需要額算入見込額（▲</a:t>
          </a:r>
          <a:r>
            <a:rPr kumimoji="1" lang="en-US" altLang="ja-JP" sz="1400">
              <a:latin typeface="ＭＳ ゴシック" pitchFamily="49" charset="-128"/>
              <a:ea typeface="ＭＳ ゴシック" pitchFamily="49" charset="-128"/>
            </a:rPr>
            <a:t>31.5</a:t>
          </a:r>
          <a:r>
            <a:rPr kumimoji="1" lang="ja-JP" altLang="en-US" sz="1400">
              <a:latin typeface="ＭＳ ゴシック" pitchFamily="49" charset="-128"/>
              <a:ea typeface="ＭＳ ゴシック" pitchFamily="49" charset="-128"/>
            </a:rPr>
            <a:t>億円）</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下水道費　▲</a:t>
          </a:r>
          <a:r>
            <a:rPr kumimoji="1" lang="en-US" altLang="ja-JP" sz="1400">
              <a:latin typeface="ＭＳ ゴシック" pitchFamily="49" charset="-128"/>
              <a:ea typeface="ＭＳ ゴシック" pitchFamily="49" charset="-128"/>
            </a:rPr>
            <a:t>23.5</a:t>
          </a:r>
          <a:r>
            <a:rPr kumimoji="1" lang="ja-JP" altLang="en-US" sz="1400">
              <a:latin typeface="ＭＳ ゴシック" pitchFamily="49" charset="-128"/>
              <a:ea typeface="ＭＳ ゴシック" pitchFamily="49" charset="-128"/>
            </a:rPr>
            <a:t>億円</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今後は大型事業の実施により、地方債残高の増と基金の取り崩しにより、将来負担比率の上昇が見込まれるが、早期健全化基準を大きく下回る値で推移すると考えている。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長崎県長崎市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・端島（軍艦島）整備基金の積立額の増はあったものの、減債基金や市庁舎建設整備基金などの繰入額が増分を上回ったことに伴い、基金全体としては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市庁舎建設が行われており、建設に係る財源に充当するため、市庁舎建設基金は減少する見込みであり、新型コロナウイルスの影響により基金を活用しながら財政運営を行っていく必要があるため、一定額を確保しつつも、基金全体では減少する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・市庁舎建設整備基金：市庁舎の建設整備に要する経費の財源に充当する。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・地域振興基金：地域住民の連帯の強化又は地域振興等の事業に要する経費の財源に充当する。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・いきいき長寿社会基金：高齢者の保健及び福祉を増進するための経費の財源に充当する。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・市庁舎建設整備基金：新市庁舎建設事業費の財源として充当したことによる減（▲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・端島整備基金：ふるさと納税寄付額（使途指定分）を基金に積み立てた一方、取崩しを行わなかったことに伴う増（＋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・市庁舎建設整備基金：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の完成予定に向けて、市庁舎建設に係る経費に充当する。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・地域振興基金：地域振興を図るため、地域コミュニティ連絡協議会に対する補助金や地域活性化事業費負担金等に充当する。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・その他基金についても、運用方針を見直すなど積極的な基金の活用を行う。</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・基金の取り崩しが決算余剰金の積立等に伴う積立額を上回ったことににより、基金残高が減となった。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大型事業が見込まれていることから、一部の年度においては財政調整のために基金を繰り入れる必要があり、新型コロナウイルスの影響により基金を活用しながら財政運営を行っていく必要があるため、一定額を確保しつつも、基金全体では減少する見込みであ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・長崎駅周辺区画整理事業のための繰入額が通常の積立額を上回ったことにより、基金残高が減となった。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大型事業が見込まれていることから、一部の年度においては財政調整のために基金を繰り入れる必要があり、新型コロナウイルスの影響により基金を活用しながら財政運営を行っていく必要があるため、一定額を確保しつつも、基金全体で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416,405
412,705
405.86
218,376,604
213,222,346
3,354,716
98,722,898
256,001,368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歳出においては、扶助費や公債費などの需要が多額であり、歳出総額が中核市平均を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％上回っている一方、歳入においては、個人市民税等の税収基盤が脆弱であるなど、財政力指数を押し下げている要因となっている。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近年財政力指数は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横ばい傾向であり、更なる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市税収入の確保に努めるなど、財政基盤の強化に努める。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28222</xdr:rowOff>
    </xdr:from>
    <xdr:to>
      <xdr:col>23</xdr:col>
      <xdr:colOff>133350</xdr:colOff>
      <xdr:row>43</xdr:row>
      <xdr:rowOff>28222</xdr:rowOff>
    </xdr:to>
    <xdr:cxnSp macro="">
      <xdr:nvCxnSpPr>
        <xdr:cNvPr id="69" name="直線コネクタ 68"/>
        <xdr:cNvCxnSpPr/>
      </xdr:nvCxnSpPr>
      <xdr:spPr>
        <a:xfrm>
          <a:off x="4114800" y="740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28222</xdr:rowOff>
    </xdr:from>
    <xdr:to>
      <xdr:col>19</xdr:col>
      <xdr:colOff>133350</xdr:colOff>
      <xdr:row>43</xdr:row>
      <xdr:rowOff>28222</xdr:rowOff>
    </xdr:to>
    <xdr:cxnSp macro="">
      <xdr:nvCxnSpPr>
        <xdr:cNvPr id="72" name="直線コネクタ 71"/>
        <xdr:cNvCxnSpPr/>
      </xdr:nvCxnSpPr>
      <xdr:spPr>
        <a:xfrm>
          <a:off x="3225800" y="740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74" name="テキスト ボックス 73"/>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28222</xdr:rowOff>
    </xdr:from>
    <xdr:to>
      <xdr:col>15</xdr:col>
      <xdr:colOff>82550</xdr:colOff>
      <xdr:row>43</xdr:row>
      <xdr:rowOff>55033</xdr:rowOff>
    </xdr:to>
    <xdr:cxnSp macro="">
      <xdr:nvCxnSpPr>
        <xdr:cNvPr id="75" name="直線コネクタ 74"/>
        <xdr:cNvCxnSpPr/>
      </xdr:nvCxnSpPr>
      <xdr:spPr>
        <a:xfrm flipV="1">
          <a:off x="2336800" y="74005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150582</xdr:rowOff>
    </xdr:from>
    <xdr:ext cx="762000" cy="259045"/>
    <xdr:sp macro="" textlink="">
      <xdr:nvSpPr>
        <xdr:cNvPr id="77" name="テキスト ボックス 76"/>
        <xdr:cNvSpPr txBox="1"/>
      </xdr:nvSpPr>
      <xdr:spPr>
        <a:xfrm>
          <a:off x="2844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68439</xdr:rowOff>
    </xdr:to>
    <xdr:cxnSp macro="">
      <xdr:nvCxnSpPr>
        <xdr:cNvPr id="78" name="直線コネクタ 77"/>
        <xdr:cNvCxnSpPr/>
      </xdr:nvCxnSpPr>
      <xdr:spPr>
        <a:xfrm flipV="1">
          <a:off x="1447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52211</xdr:rowOff>
    </xdr:from>
    <xdr:to>
      <xdr:col>11</xdr:col>
      <xdr:colOff>82550</xdr:colOff>
      <xdr:row>41</xdr:row>
      <xdr:rowOff>153811</xdr:rowOff>
    </xdr:to>
    <xdr:sp macro="" textlink="">
      <xdr:nvSpPr>
        <xdr:cNvPr id="79" name="フローチャート: 判断 78"/>
        <xdr:cNvSpPr/>
      </xdr:nvSpPr>
      <xdr:spPr>
        <a:xfrm>
          <a:off x="2286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163988</xdr:rowOff>
    </xdr:from>
    <xdr:ext cx="762000" cy="259045"/>
    <xdr:sp macro="" textlink="">
      <xdr:nvSpPr>
        <xdr:cNvPr id="80" name="テキスト ボックス 79"/>
        <xdr:cNvSpPr txBox="1"/>
      </xdr:nvSpPr>
      <xdr:spPr>
        <a:xfrm>
          <a:off x="1955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148872</xdr:rowOff>
    </xdr:from>
    <xdr:to>
      <xdr:col>23</xdr:col>
      <xdr:colOff>184150</xdr:colOff>
      <xdr:row>43</xdr:row>
      <xdr:rowOff>79022</xdr:rowOff>
    </xdr:to>
    <xdr:sp macro="" textlink="">
      <xdr:nvSpPr>
        <xdr:cNvPr id="88" name="楕円 87"/>
        <xdr:cNvSpPr/>
      </xdr:nvSpPr>
      <xdr:spPr>
        <a:xfrm>
          <a:off x="49022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120949</xdr:rowOff>
    </xdr:from>
    <xdr:ext cx="762000" cy="259045"/>
    <xdr:sp macro="" textlink="">
      <xdr:nvSpPr>
        <xdr:cNvPr id="89" name="財政力該当値テキスト"/>
        <xdr:cNvSpPr txBox="1"/>
      </xdr:nvSpPr>
      <xdr:spPr>
        <a:xfrm>
          <a:off x="5041900" y="73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148872</xdr:rowOff>
    </xdr:from>
    <xdr:to>
      <xdr:col>19</xdr:col>
      <xdr:colOff>184150</xdr:colOff>
      <xdr:row>43</xdr:row>
      <xdr:rowOff>79022</xdr:rowOff>
    </xdr:to>
    <xdr:sp macro="" textlink="">
      <xdr:nvSpPr>
        <xdr:cNvPr id="90" name="楕円 89"/>
        <xdr:cNvSpPr/>
      </xdr:nvSpPr>
      <xdr:spPr>
        <a:xfrm>
          <a:off x="4064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63799</xdr:rowOff>
    </xdr:from>
    <xdr:ext cx="736600" cy="259045"/>
    <xdr:sp macro="" textlink="">
      <xdr:nvSpPr>
        <xdr:cNvPr id="91" name="テキスト ボックス 90"/>
        <xdr:cNvSpPr txBox="1"/>
      </xdr:nvSpPr>
      <xdr:spPr>
        <a:xfrm>
          <a:off x="3733800" y="74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148872</xdr:rowOff>
    </xdr:from>
    <xdr:to>
      <xdr:col>15</xdr:col>
      <xdr:colOff>133350</xdr:colOff>
      <xdr:row>43</xdr:row>
      <xdr:rowOff>79022</xdr:rowOff>
    </xdr:to>
    <xdr:sp macro="" textlink="">
      <xdr:nvSpPr>
        <xdr:cNvPr id="92" name="楕円 91"/>
        <xdr:cNvSpPr/>
      </xdr:nvSpPr>
      <xdr:spPr>
        <a:xfrm>
          <a:off x="3175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63799</xdr:rowOff>
    </xdr:from>
    <xdr:ext cx="762000" cy="259045"/>
    <xdr:sp macro="" textlink="">
      <xdr:nvSpPr>
        <xdr:cNvPr id="93" name="テキスト ボックス 92"/>
        <xdr:cNvSpPr txBox="1"/>
      </xdr:nvSpPr>
      <xdr:spPr>
        <a:xfrm>
          <a:off x="2844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96" name="楕円 95"/>
        <xdr:cNvSpPr/>
      </xdr:nvSpPr>
      <xdr:spPr>
        <a:xfrm>
          <a:off x="1397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97" name="テキスト ボックス 96"/>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歳入</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おいて、経常的な一般財源収入である地方消費税交付金が増（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億円）したものの、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歳出において、経常的経費に要する一般財源が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億円増（扶助費</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億円増など）となった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ことなどにより、経常収支比率は昨年に比べて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ポイント悪化しており、高い水準にあることから、引き続き行財政の改善に努める。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82550</xdr:rowOff>
    </xdr:from>
    <xdr:to>
      <xdr:col>23</xdr:col>
      <xdr:colOff>133350</xdr:colOff>
      <xdr:row>66</xdr:row>
      <xdr:rowOff>87376</xdr:rowOff>
    </xdr:to>
    <xdr:cxnSp macro="">
      <xdr:nvCxnSpPr>
        <xdr:cNvPr id="130" name="直線コネクタ 129"/>
        <xdr:cNvCxnSpPr/>
      </xdr:nvCxnSpPr>
      <xdr:spPr>
        <a:xfrm>
          <a:off x="4114800" y="1139825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164355</xdr:rowOff>
    </xdr:from>
    <xdr:ext cx="762000" cy="259045"/>
    <xdr:sp macro="" textlink="">
      <xdr:nvSpPr>
        <xdr:cNvPr id="131" name="財政構造の弾力性平均値テキスト"/>
        <xdr:cNvSpPr txBox="1"/>
      </xdr:nvSpPr>
      <xdr:spPr>
        <a:xfrm>
          <a:off x="5041900" y="10965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29464</xdr:rowOff>
    </xdr:from>
    <xdr:to>
      <xdr:col>19</xdr:col>
      <xdr:colOff>133350</xdr:colOff>
      <xdr:row>66</xdr:row>
      <xdr:rowOff>82550</xdr:rowOff>
    </xdr:to>
    <xdr:cxnSp macro="">
      <xdr:nvCxnSpPr>
        <xdr:cNvPr id="133" name="直線コネクタ 132"/>
        <xdr:cNvCxnSpPr/>
      </xdr:nvCxnSpPr>
      <xdr:spPr>
        <a:xfrm>
          <a:off x="3225800" y="1134516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29464</xdr:rowOff>
    </xdr:from>
    <xdr:to>
      <xdr:col>15</xdr:col>
      <xdr:colOff>82550</xdr:colOff>
      <xdr:row>66</xdr:row>
      <xdr:rowOff>72898</xdr:rowOff>
    </xdr:to>
    <xdr:cxnSp macro="">
      <xdr:nvCxnSpPr>
        <xdr:cNvPr id="136" name="直線コネクタ 135"/>
        <xdr:cNvCxnSpPr/>
      </xdr:nvCxnSpPr>
      <xdr:spPr>
        <a:xfrm flipV="1">
          <a:off x="2336800" y="1134516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118872</xdr:rowOff>
    </xdr:from>
    <xdr:to>
      <xdr:col>15</xdr:col>
      <xdr:colOff>133350</xdr:colOff>
      <xdr:row>65</xdr:row>
      <xdr:rowOff>49022</xdr:rowOff>
    </xdr:to>
    <xdr:sp macro="" textlink="">
      <xdr:nvSpPr>
        <xdr:cNvPr id="137" name="フローチャート: 判断 136"/>
        <xdr:cNvSpPr/>
      </xdr:nvSpPr>
      <xdr:spPr>
        <a:xfrm>
          <a:off x="3175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59199</xdr:rowOff>
    </xdr:from>
    <xdr:ext cx="762000" cy="259045"/>
    <xdr:sp macro="" textlink="">
      <xdr:nvSpPr>
        <xdr:cNvPr id="138" name="テキスト ボックス 137"/>
        <xdr:cNvSpPr txBox="1"/>
      </xdr:nvSpPr>
      <xdr:spPr>
        <a:xfrm>
          <a:off x="2844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51308</xdr:rowOff>
    </xdr:from>
    <xdr:to>
      <xdr:col>11</xdr:col>
      <xdr:colOff>31750</xdr:colOff>
      <xdr:row>66</xdr:row>
      <xdr:rowOff>72898</xdr:rowOff>
    </xdr:to>
    <xdr:cxnSp macro="">
      <xdr:nvCxnSpPr>
        <xdr:cNvPr id="139" name="直線コネクタ 138"/>
        <xdr:cNvCxnSpPr/>
      </xdr:nvCxnSpPr>
      <xdr:spPr>
        <a:xfrm>
          <a:off x="1447800" y="11195558"/>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104394</xdr:rowOff>
    </xdr:from>
    <xdr:to>
      <xdr:col>11</xdr:col>
      <xdr:colOff>82550</xdr:colOff>
      <xdr:row>65</xdr:row>
      <xdr:rowOff>34544</xdr:rowOff>
    </xdr:to>
    <xdr:sp macro="" textlink="">
      <xdr:nvSpPr>
        <xdr:cNvPr id="140" name="フローチャート: 判断 139"/>
        <xdr:cNvSpPr/>
      </xdr:nvSpPr>
      <xdr:spPr>
        <a:xfrm>
          <a:off x="2286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44721</xdr:rowOff>
    </xdr:from>
    <xdr:ext cx="762000" cy="259045"/>
    <xdr:sp macro="" textlink="">
      <xdr:nvSpPr>
        <xdr:cNvPr id="141" name="テキスト ボックス 140"/>
        <xdr:cNvSpPr txBox="1"/>
      </xdr:nvSpPr>
      <xdr:spPr>
        <a:xfrm>
          <a:off x="1955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100347</xdr:rowOff>
    </xdr:from>
    <xdr:ext cx="762000" cy="259045"/>
    <xdr:sp macro="" textlink="">
      <xdr:nvSpPr>
        <xdr:cNvPr id="143" name="テキスト ボックス 142"/>
        <xdr:cNvSpPr txBox="1"/>
      </xdr:nvSpPr>
      <xdr:spPr>
        <a:xfrm>
          <a:off x="1066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36576</xdr:rowOff>
    </xdr:from>
    <xdr:to>
      <xdr:col>23</xdr:col>
      <xdr:colOff>184150</xdr:colOff>
      <xdr:row>66</xdr:row>
      <xdr:rowOff>138176</xdr:rowOff>
    </xdr:to>
    <xdr:sp macro="" textlink="">
      <xdr:nvSpPr>
        <xdr:cNvPr id="149" name="楕円 148"/>
        <xdr:cNvSpPr/>
      </xdr:nvSpPr>
      <xdr:spPr>
        <a:xfrm>
          <a:off x="49022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8653</xdr:rowOff>
    </xdr:from>
    <xdr:ext cx="762000" cy="259045"/>
    <xdr:sp macro="" textlink="">
      <xdr:nvSpPr>
        <xdr:cNvPr id="150" name="財政構造の弾力性該当値テキスト"/>
        <xdr:cNvSpPr txBox="1"/>
      </xdr:nvSpPr>
      <xdr:spPr>
        <a:xfrm>
          <a:off x="5041900" y="1132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31750</xdr:rowOff>
    </xdr:from>
    <xdr:to>
      <xdr:col>19</xdr:col>
      <xdr:colOff>184150</xdr:colOff>
      <xdr:row>66</xdr:row>
      <xdr:rowOff>133350</xdr:rowOff>
    </xdr:to>
    <xdr:sp macro="" textlink="">
      <xdr:nvSpPr>
        <xdr:cNvPr id="151" name="楕円 150"/>
        <xdr:cNvSpPr/>
      </xdr:nvSpPr>
      <xdr:spPr>
        <a:xfrm>
          <a:off x="4064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118127</xdr:rowOff>
    </xdr:from>
    <xdr:ext cx="736600" cy="259045"/>
    <xdr:sp macro="" textlink="">
      <xdr:nvSpPr>
        <xdr:cNvPr id="152" name="テキスト ボックス 151"/>
        <xdr:cNvSpPr txBox="1"/>
      </xdr:nvSpPr>
      <xdr:spPr>
        <a:xfrm>
          <a:off x="3733800" y="1143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150114</xdr:rowOff>
    </xdr:from>
    <xdr:to>
      <xdr:col>15</xdr:col>
      <xdr:colOff>133350</xdr:colOff>
      <xdr:row>66</xdr:row>
      <xdr:rowOff>80264</xdr:rowOff>
    </xdr:to>
    <xdr:sp macro="" textlink="">
      <xdr:nvSpPr>
        <xdr:cNvPr id="153" name="楕円 152"/>
        <xdr:cNvSpPr/>
      </xdr:nvSpPr>
      <xdr:spPr>
        <a:xfrm>
          <a:off x="3175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65041</xdr:rowOff>
    </xdr:from>
    <xdr:ext cx="762000" cy="259045"/>
    <xdr:sp macro="" textlink="">
      <xdr:nvSpPr>
        <xdr:cNvPr id="154" name="テキスト ボックス 153"/>
        <xdr:cNvSpPr txBox="1"/>
      </xdr:nvSpPr>
      <xdr:spPr>
        <a:xfrm>
          <a:off x="2844800" y="113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22098</xdr:rowOff>
    </xdr:from>
    <xdr:to>
      <xdr:col>11</xdr:col>
      <xdr:colOff>82550</xdr:colOff>
      <xdr:row>66</xdr:row>
      <xdr:rowOff>123698</xdr:rowOff>
    </xdr:to>
    <xdr:sp macro="" textlink="">
      <xdr:nvSpPr>
        <xdr:cNvPr id="155" name="楕円 154"/>
        <xdr:cNvSpPr/>
      </xdr:nvSpPr>
      <xdr:spPr>
        <a:xfrm>
          <a:off x="2286000" y="113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108475</xdr:rowOff>
    </xdr:from>
    <xdr:ext cx="762000" cy="259045"/>
    <xdr:sp macro="" textlink="">
      <xdr:nvSpPr>
        <xdr:cNvPr id="156" name="テキスト ボックス 155"/>
        <xdr:cNvSpPr txBox="1"/>
      </xdr:nvSpPr>
      <xdr:spPr>
        <a:xfrm>
          <a:off x="1955800" y="1142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508</xdr:rowOff>
    </xdr:from>
    <xdr:to>
      <xdr:col>7</xdr:col>
      <xdr:colOff>31750</xdr:colOff>
      <xdr:row>65</xdr:row>
      <xdr:rowOff>102108</xdr:rowOff>
    </xdr:to>
    <xdr:sp macro="" textlink="">
      <xdr:nvSpPr>
        <xdr:cNvPr id="157" name="楕円 156"/>
        <xdr:cNvSpPr/>
      </xdr:nvSpPr>
      <xdr:spPr>
        <a:xfrm>
          <a:off x="1397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86885</xdr:rowOff>
    </xdr:from>
    <xdr:ext cx="762000" cy="259045"/>
    <xdr:sp macro="" textlink="">
      <xdr:nvSpPr>
        <xdr:cNvPr id="158" name="テキスト ボックス 157"/>
        <xdr:cNvSpPr txBox="1"/>
      </xdr:nvSpPr>
      <xdr:spPr>
        <a:xfrm>
          <a:off x="1066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[112,263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6,030</a:t>
          </a:r>
          <a:r>
            <a:rPr kumimoji="1" lang="ja-JP" altLang="en-US" sz="1300">
              <a:latin typeface="ＭＳ Ｐゴシック" panose="020B0600070205080204" pitchFamily="50" charset="-128"/>
              <a:ea typeface="ＭＳ Ｐゴシック" panose="020B0600070205080204" pitchFamily="50" charset="-128"/>
            </a:rPr>
            <a:t>円増しており、類似都市平均と比較して</a:t>
          </a:r>
          <a:r>
            <a:rPr kumimoji="1" lang="en-US" altLang="ja-JP" sz="1300">
              <a:latin typeface="ＭＳ Ｐゴシック" panose="020B0600070205080204" pitchFamily="50" charset="-128"/>
              <a:ea typeface="ＭＳ Ｐゴシック" panose="020B0600070205080204" pitchFamily="50" charset="-128"/>
            </a:rPr>
            <a:t>1,012</a:t>
          </a:r>
          <a:r>
            <a:rPr kumimoji="1" lang="ja-JP" altLang="en-US" sz="1300">
              <a:latin typeface="ＭＳ Ｐゴシック" panose="020B0600070205080204" pitchFamily="50" charset="-128"/>
              <a:ea typeface="ＭＳ Ｐゴシック" panose="020B0600070205080204" pitchFamily="50" charset="-128"/>
            </a:rPr>
            <a:t>円下回っている。前年度より増となった理由は、給食食材等調達費の皆増等により物件費が増（</a:t>
          </a:r>
          <a:r>
            <a:rPr kumimoji="1" lang="en-US" altLang="ja-JP" sz="1300">
              <a:latin typeface="ＭＳ Ｐゴシック" panose="020B0600070205080204" pitchFamily="50" charset="-128"/>
              <a:ea typeface="ＭＳ Ｐゴシック" panose="020B0600070205080204" pitchFamily="50" charset="-128"/>
            </a:rPr>
            <a:t>+16.3</a:t>
          </a:r>
          <a:r>
            <a:rPr kumimoji="1" lang="ja-JP" altLang="en-US" sz="1300">
              <a:latin typeface="ＭＳ Ｐゴシック" panose="020B0600070205080204" pitchFamily="50" charset="-128"/>
              <a:ea typeface="ＭＳ Ｐゴシック" panose="020B0600070205080204" pitchFamily="50" charset="-128"/>
            </a:rPr>
            <a:t>億円）したことや、人口の減（▲</a:t>
          </a:r>
          <a:r>
            <a:rPr kumimoji="1" lang="en-US" altLang="ja-JP" sz="1300">
              <a:latin typeface="ＭＳ Ｐゴシック" panose="020B0600070205080204" pitchFamily="50" charset="-128"/>
              <a:ea typeface="ＭＳ Ｐゴシック" panose="020B0600070205080204" pitchFamily="50" charset="-128"/>
            </a:rPr>
            <a:t>5,394</a:t>
          </a:r>
          <a:r>
            <a:rPr kumimoji="1" lang="ja-JP" altLang="en-US" sz="1300">
              <a:latin typeface="ＭＳ Ｐゴシック" panose="020B0600070205080204" pitchFamily="50" charset="-128"/>
              <a:ea typeface="ＭＳ Ｐゴシック" panose="020B0600070205080204" pitchFamily="50" charset="-128"/>
            </a:rPr>
            <a:t>人）により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人あたりのコストが増となったことが挙げられる。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136458</xdr:rowOff>
    </xdr:from>
    <xdr:to>
      <xdr:col>23</xdr:col>
      <xdr:colOff>133350</xdr:colOff>
      <xdr:row>83</xdr:row>
      <xdr:rowOff>68940</xdr:rowOff>
    </xdr:to>
    <xdr:cxnSp macro="">
      <xdr:nvCxnSpPr>
        <xdr:cNvPr id="195" name="直線コネクタ 194"/>
        <xdr:cNvCxnSpPr/>
      </xdr:nvCxnSpPr>
      <xdr:spPr>
        <a:xfrm>
          <a:off x="4114800" y="14195358"/>
          <a:ext cx="838200" cy="10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17225</xdr:rowOff>
    </xdr:from>
    <xdr:ext cx="762000" cy="259045"/>
    <xdr:sp macro="" textlink="">
      <xdr:nvSpPr>
        <xdr:cNvPr id="196" name="人件費・物件費等の状況平均値テキスト"/>
        <xdr:cNvSpPr txBox="1"/>
      </xdr:nvSpPr>
      <xdr:spPr>
        <a:xfrm>
          <a:off x="5041900" y="14076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122411</xdr:rowOff>
    </xdr:from>
    <xdr:to>
      <xdr:col>19</xdr:col>
      <xdr:colOff>133350</xdr:colOff>
      <xdr:row>82</xdr:row>
      <xdr:rowOff>136458</xdr:rowOff>
    </xdr:to>
    <xdr:cxnSp macro="">
      <xdr:nvCxnSpPr>
        <xdr:cNvPr id="198" name="直線コネクタ 197"/>
        <xdr:cNvCxnSpPr/>
      </xdr:nvCxnSpPr>
      <xdr:spPr>
        <a:xfrm>
          <a:off x="3225800" y="14181311"/>
          <a:ext cx="889000" cy="1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42761</xdr:rowOff>
    </xdr:from>
    <xdr:ext cx="736600" cy="259045"/>
    <xdr:sp macro="" textlink="">
      <xdr:nvSpPr>
        <xdr:cNvPr id="200" name="テキスト ボックス 199"/>
        <xdr:cNvSpPr txBox="1"/>
      </xdr:nvSpPr>
      <xdr:spPr>
        <a:xfrm>
          <a:off x="3733800" y="14273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116965</xdr:rowOff>
    </xdr:from>
    <xdr:to>
      <xdr:col>15</xdr:col>
      <xdr:colOff>82550</xdr:colOff>
      <xdr:row>82</xdr:row>
      <xdr:rowOff>122411</xdr:rowOff>
    </xdr:to>
    <xdr:cxnSp macro="">
      <xdr:nvCxnSpPr>
        <xdr:cNvPr id="201" name="直線コネクタ 200"/>
        <xdr:cNvCxnSpPr/>
      </xdr:nvCxnSpPr>
      <xdr:spPr>
        <a:xfrm>
          <a:off x="2336800" y="14175865"/>
          <a:ext cx="889000" cy="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82074</xdr:rowOff>
    </xdr:from>
    <xdr:to>
      <xdr:col>15</xdr:col>
      <xdr:colOff>133350</xdr:colOff>
      <xdr:row>83</xdr:row>
      <xdr:rowOff>12224</xdr:rowOff>
    </xdr:to>
    <xdr:sp macro="" textlink="">
      <xdr:nvSpPr>
        <xdr:cNvPr id="202" name="フローチャート: 判断 201"/>
        <xdr:cNvSpPr/>
      </xdr:nvSpPr>
      <xdr:spPr>
        <a:xfrm>
          <a:off x="3175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168451</xdr:rowOff>
    </xdr:from>
    <xdr:ext cx="762000" cy="259045"/>
    <xdr:sp macro="" textlink="">
      <xdr:nvSpPr>
        <xdr:cNvPr id="203" name="テキスト ボックス 202"/>
        <xdr:cNvSpPr txBox="1"/>
      </xdr:nvSpPr>
      <xdr:spPr>
        <a:xfrm>
          <a:off x="2844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116965</xdr:rowOff>
    </xdr:from>
    <xdr:to>
      <xdr:col>11</xdr:col>
      <xdr:colOff>31750</xdr:colOff>
      <xdr:row>82</xdr:row>
      <xdr:rowOff>131874</xdr:rowOff>
    </xdr:to>
    <xdr:cxnSp macro="">
      <xdr:nvCxnSpPr>
        <xdr:cNvPr id="204" name="直線コネクタ 203"/>
        <xdr:cNvCxnSpPr/>
      </xdr:nvCxnSpPr>
      <xdr:spPr>
        <a:xfrm flipV="1">
          <a:off x="1447800" y="14175865"/>
          <a:ext cx="889000" cy="1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90915</xdr:rowOff>
    </xdr:from>
    <xdr:to>
      <xdr:col>11</xdr:col>
      <xdr:colOff>82550</xdr:colOff>
      <xdr:row>83</xdr:row>
      <xdr:rowOff>21065</xdr:rowOff>
    </xdr:to>
    <xdr:sp macro="" textlink="">
      <xdr:nvSpPr>
        <xdr:cNvPr id="205" name="フローチャート: 判断 204"/>
        <xdr:cNvSpPr/>
      </xdr:nvSpPr>
      <xdr:spPr>
        <a:xfrm>
          <a:off x="2286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5842</xdr:rowOff>
    </xdr:from>
    <xdr:ext cx="762000" cy="259045"/>
    <xdr:sp macro="" textlink="">
      <xdr:nvSpPr>
        <xdr:cNvPr id="206" name="テキスト ボックス 205"/>
        <xdr:cNvSpPr txBox="1"/>
      </xdr:nvSpPr>
      <xdr:spPr>
        <a:xfrm>
          <a:off x="1955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80868</xdr:rowOff>
    </xdr:from>
    <xdr:to>
      <xdr:col>7</xdr:col>
      <xdr:colOff>31750</xdr:colOff>
      <xdr:row>83</xdr:row>
      <xdr:rowOff>11018</xdr:rowOff>
    </xdr:to>
    <xdr:sp macro="" textlink="">
      <xdr:nvSpPr>
        <xdr:cNvPr id="207" name="フローチャート: 判断 206"/>
        <xdr:cNvSpPr/>
      </xdr:nvSpPr>
      <xdr:spPr>
        <a:xfrm>
          <a:off x="1397000" y="1413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21195</xdr:rowOff>
    </xdr:from>
    <xdr:ext cx="762000" cy="259045"/>
    <xdr:sp macro="" textlink="">
      <xdr:nvSpPr>
        <xdr:cNvPr id="208" name="テキスト ボックス 207"/>
        <xdr:cNvSpPr txBox="1"/>
      </xdr:nvSpPr>
      <xdr:spPr>
        <a:xfrm>
          <a:off x="1066800" y="1390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18140</xdr:rowOff>
    </xdr:from>
    <xdr:to>
      <xdr:col>23</xdr:col>
      <xdr:colOff>184150</xdr:colOff>
      <xdr:row>83</xdr:row>
      <xdr:rowOff>119740</xdr:rowOff>
    </xdr:to>
    <xdr:sp macro="" textlink="">
      <xdr:nvSpPr>
        <xdr:cNvPr id="214" name="楕円 213"/>
        <xdr:cNvSpPr/>
      </xdr:nvSpPr>
      <xdr:spPr>
        <a:xfrm>
          <a:off x="4902200" y="1424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161667</xdr:rowOff>
    </xdr:from>
    <xdr:ext cx="762000" cy="259045"/>
    <xdr:sp macro="" textlink="">
      <xdr:nvSpPr>
        <xdr:cNvPr id="215" name="人件費・物件費等の状況該当値テキスト"/>
        <xdr:cNvSpPr txBox="1"/>
      </xdr:nvSpPr>
      <xdr:spPr>
        <a:xfrm>
          <a:off x="5041900" y="1422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85658</xdr:rowOff>
    </xdr:from>
    <xdr:to>
      <xdr:col>19</xdr:col>
      <xdr:colOff>184150</xdr:colOff>
      <xdr:row>83</xdr:row>
      <xdr:rowOff>15808</xdr:rowOff>
    </xdr:to>
    <xdr:sp macro="" textlink="">
      <xdr:nvSpPr>
        <xdr:cNvPr id="216" name="楕円 215"/>
        <xdr:cNvSpPr/>
      </xdr:nvSpPr>
      <xdr:spPr>
        <a:xfrm>
          <a:off x="4064000" y="1414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25985</xdr:rowOff>
    </xdr:from>
    <xdr:ext cx="736600" cy="259045"/>
    <xdr:sp macro="" textlink="">
      <xdr:nvSpPr>
        <xdr:cNvPr id="217" name="テキスト ボックス 216"/>
        <xdr:cNvSpPr txBox="1"/>
      </xdr:nvSpPr>
      <xdr:spPr>
        <a:xfrm>
          <a:off x="3733800" y="13913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71611</xdr:rowOff>
    </xdr:from>
    <xdr:to>
      <xdr:col>15</xdr:col>
      <xdr:colOff>133350</xdr:colOff>
      <xdr:row>83</xdr:row>
      <xdr:rowOff>1761</xdr:rowOff>
    </xdr:to>
    <xdr:sp macro="" textlink="">
      <xdr:nvSpPr>
        <xdr:cNvPr id="218" name="楕円 217"/>
        <xdr:cNvSpPr/>
      </xdr:nvSpPr>
      <xdr:spPr>
        <a:xfrm>
          <a:off x="3175000" y="1413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11938</xdr:rowOff>
    </xdr:from>
    <xdr:ext cx="762000" cy="259045"/>
    <xdr:sp macro="" textlink="">
      <xdr:nvSpPr>
        <xdr:cNvPr id="219" name="テキスト ボックス 218"/>
        <xdr:cNvSpPr txBox="1"/>
      </xdr:nvSpPr>
      <xdr:spPr>
        <a:xfrm>
          <a:off x="2844800" y="1389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66165</xdr:rowOff>
    </xdr:from>
    <xdr:to>
      <xdr:col>11</xdr:col>
      <xdr:colOff>82550</xdr:colOff>
      <xdr:row>82</xdr:row>
      <xdr:rowOff>167765</xdr:rowOff>
    </xdr:to>
    <xdr:sp macro="" textlink="">
      <xdr:nvSpPr>
        <xdr:cNvPr id="220" name="楕円 219"/>
        <xdr:cNvSpPr/>
      </xdr:nvSpPr>
      <xdr:spPr>
        <a:xfrm>
          <a:off x="2286000" y="141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6492</xdr:rowOff>
    </xdr:from>
    <xdr:ext cx="762000" cy="259045"/>
    <xdr:sp macro="" textlink="">
      <xdr:nvSpPr>
        <xdr:cNvPr id="221" name="テキスト ボックス 220"/>
        <xdr:cNvSpPr txBox="1"/>
      </xdr:nvSpPr>
      <xdr:spPr>
        <a:xfrm>
          <a:off x="1955800" y="1389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81074</xdr:rowOff>
    </xdr:from>
    <xdr:to>
      <xdr:col>7</xdr:col>
      <xdr:colOff>31750</xdr:colOff>
      <xdr:row>83</xdr:row>
      <xdr:rowOff>11224</xdr:rowOff>
    </xdr:to>
    <xdr:sp macro="" textlink="">
      <xdr:nvSpPr>
        <xdr:cNvPr id="222" name="楕円 221"/>
        <xdr:cNvSpPr/>
      </xdr:nvSpPr>
      <xdr:spPr>
        <a:xfrm>
          <a:off x="1397000" y="1413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167451</xdr:rowOff>
    </xdr:from>
    <xdr:ext cx="762000" cy="259045"/>
    <xdr:sp macro="" textlink="">
      <xdr:nvSpPr>
        <xdr:cNvPr id="223" name="テキスト ボックス 222"/>
        <xdr:cNvSpPr txBox="1"/>
      </xdr:nvSpPr>
      <xdr:spPr>
        <a:xfrm>
          <a:off x="1066800" y="14226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月から、ラスパイレス指数が高い要因であった市独自の制度を国に準じたものに改め、その後も国に準じた給与制度の見直しや市独自の見直しを行っており、類似団体より低い水準となっている。見直しの効果は継続的に維持され、今後も同程度の水準で推移していく見込みである。</a:t>
          </a:r>
        </a:p>
        <a:p>
          <a:r>
            <a:rPr kumimoji="1" lang="ja-JP" altLang="en-US" sz="1200">
              <a:latin typeface="ＭＳ Ｐゴシック" panose="020B0600070205080204" pitchFamily="50" charset="-128"/>
              <a:ea typeface="ＭＳ Ｐゴシック" panose="020B0600070205080204" pitchFamily="50" charset="-128"/>
            </a:rPr>
            <a:t>　また、平成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日から職務職責に応じた人事・給与制度の見直しを行い、給料月額が減額となった職員については、令和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日までの</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年間、</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年につき月額</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千円の減額を上限とする段階的な経過措置を行っていることから、令和元年度の指数は、前年度よりも</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ポイント減となっている。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83</xdr:row>
      <xdr:rowOff>153459</xdr:rowOff>
    </xdr:to>
    <xdr:cxnSp macro="">
      <xdr:nvCxnSpPr>
        <xdr:cNvPr id="257" name="直線コネクタ 256"/>
        <xdr:cNvCxnSpPr/>
      </xdr:nvCxnSpPr>
      <xdr:spPr>
        <a:xfrm flipV="1">
          <a:off x="16179800" y="14243050"/>
          <a:ext cx="8382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153459</xdr:rowOff>
    </xdr:from>
    <xdr:to>
      <xdr:col>77</xdr:col>
      <xdr:colOff>44450</xdr:colOff>
      <xdr:row>84</xdr:row>
      <xdr:rowOff>142875</xdr:rowOff>
    </xdr:to>
    <xdr:cxnSp macro="">
      <xdr:nvCxnSpPr>
        <xdr:cNvPr id="260" name="直線コネクタ 259"/>
        <xdr:cNvCxnSpPr/>
      </xdr:nvCxnSpPr>
      <xdr:spPr>
        <a:xfrm flipV="1">
          <a:off x="15290800" y="1438380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2" name="テキスト ボックス 261"/>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153459</xdr:rowOff>
    </xdr:from>
    <xdr:to>
      <xdr:col>72</xdr:col>
      <xdr:colOff>203200</xdr:colOff>
      <xdr:row>84</xdr:row>
      <xdr:rowOff>142875</xdr:rowOff>
    </xdr:to>
    <xdr:cxnSp macro="">
      <xdr:nvCxnSpPr>
        <xdr:cNvPr id="263" name="直線コネクタ 262"/>
        <xdr:cNvCxnSpPr/>
      </xdr:nvCxnSpPr>
      <xdr:spPr>
        <a:xfrm>
          <a:off x="14401800" y="1438380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5" name="テキスト ボックス 264"/>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83</xdr:row>
      <xdr:rowOff>153459</xdr:rowOff>
    </xdr:to>
    <xdr:cxnSp macro="">
      <xdr:nvCxnSpPr>
        <xdr:cNvPr id="266" name="直線コネクタ 265"/>
        <xdr:cNvCxnSpPr/>
      </xdr:nvCxnSpPr>
      <xdr:spPr>
        <a:xfrm>
          <a:off x="13512800" y="1436370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7" name="フローチャート: 判断 266"/>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8" name="テキスト ボックス 267"/>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70" name="テキスト ボックス 269"/>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76" name="楕円 275"/>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149877</xdr:rowOff>
    </xdr:from>
    <xdr:ext cx="762000" cy="259045"/>
    <xdr:sp macro="" textlink="">
      <xdr:nvSpPr>
        <xdr:cNvPr id="277" name="給与水準   （国との比較）該当値テキスト"/>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102659</xdr:rowOff>
    </xdr:from>
    <xdr:to>
      <xdr:col>77</xdr:col>
      <xdr:colOff>95250</xdr:colOff>
      <xdr:row>84</xdr:row>
      <xdr:rowOff>32809</xdr:rowOff>
    </xdr:to>
    <xdr:sp macro="" textlink="">
      <xdr:nvSpPr>
        <xdr:cNvPr id="278" name="楕円 277"/>
        <xdr:cNvSpPr/>
      </xdr:nvSpPr>
      <xdr:spPr>
        <a:xfrm>
          <a:off x="16129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42986</xdr:rowOff>
    </xdr:from>
    <xdr:ext cx="736600" cy="259045"/>
    <xdr:sp macro="" textlink="">
      <xdr:nvSpPr>
        <xdr:cNvPr id="279" name="テキスト ボックス 278"/>
        <xdr:cNvSpPr txBox="1"/>
      </xdr:nvSpPr>
      <xdr:spPr>
        <a:xfrm>
          <a:off x="15798800" y="14101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92075</xdr:rowOff>
    </xdr:from>
    <xdr:to>
      <xdr:col>73</xdr:col>
      <xdr:colOff>44450</xdr:colOff>
      <xdr:row>85</xdr:row>
      <xdr:rowOff>22225</xdr:rowOff>
    </xdr:to>
    <xdr:sp macro="" textlink="">
      <xdr:nvSpPr>
        <xdr:cNvPr id="280" name="楕円 279"/>
        <xdr:cNvSpPr/>
      </xdr:nvSpPr>
      <xdr:spPr>
        <a:xfrm>
          <a:off x="15240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32402</xdr:rowOff>
    </xdr:from>
    <xdr:ext cx="762000" cy="259045"/>
    <xdr:sp macro="" textlink="">
      <xdr:nvSpPr>
        <xdr:cNvPr id="281" name="テキスト ボックス 280"/>
        <xdr:cNvSpPr txBox="1"/>
      </xdr:nvSpPr>
      <xdr:spPr>
        <a:xfrm>
          <a:off x="14909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102659</xdr:rowOff>
    </xdr:from>
    <xdr:to>
      <xdr:col>68</xdr:col>
      <xdr:colOff>203200</xdr:colOff>
      <xdr:row>84</xdr:row>
      <xdr:rowOff>32809</xdr:rowOff>
    </xdr:to>
    <xdr:sp macro="" textlink="">
      <xdr:nvSpPr>
        <xdr:cNvPr id="282" name="楕円 281"/>
        <xdr:cNvSpPr/>
      </xdr:nvSpPr>
      <xdr:spPr>
        <a:xfrm>
          <a:off x="14351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42986</xdr:rowOff>
    </xdr:from>
    <xdr:ext cx="762000" cy="259045"/>
    <xdr:sp macro="" textlink="">
      <xdr:nvSpPr>
        <xdr:cNvPr id="283" name="テキスト ボックス 282"/>
        <xdr:cNvSpPr txBox="1"/>
      </xdr:nvSpPr>
      <xdr:spPr>
        <a:xfrm>
          <a:off x="14020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4" name="楕円 283"/>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5" name="テキスト ボックス 284"/>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年度までは行財政改革により職員の削減を行ってきたが、平成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年度に本庁、支所等の業務のあり方の見直しを含めた大規模な組織改正を実施し、職員の体制を強化するとともに、年齢構成の歪みを是正するために職員採用の平準化を図っていることなどから、平成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年度以降は職員数が増加している。</a:t>
          </a:r>
        </a:p>
        <a:p>
          <a:r>
            <a:rPr kumimoji="1" lang="ja-JP" altLang="en-US" sz="1200">
              <a:latin typeface="ＭＳ Ｐゴシック" panose="020B0600070205080204" pitchFamily="50" charset="-128"/>
              <a:ea typeface="ＭＳ Ｐゴシック" panose="020B0600070205080204" pitchFamily="50" charset="-128"/>
            </a:rPr>
            <a:t>　そのため、人口</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当たりの職員数は類似団体平均を上回っており、短・中期的には職員数を一定数確保する必要がある。しかし、長期的には緩やかに減少を図っていく必要があるため、引き続き業務の民間委託、ＩＣＴの更なる活用や広域連携などの効率化を進め、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212</xdr:rowOff>
    </xdr:from>
    <xdr:to>
      <xdr:col>81</xdr:col>
      <xdr:colOff>44450</xdr:colOff>
      <xdr:row>62</xdr:row>
      <xdr:rowOff>72602</xdr:rowOff>
    </xdr:to>
    <xdr:cxnSp macro="">
      <xdr:nvCxnSpPr>
        <xdr:cNvPr id="320" name="直線コネクタ 319"/>
        <xdr:cNvCxnSpPr/>
      </xdr:nvCxnSpPr>
      <xdr:spPr>
        <a:xfrm>
          <a:off x="16179800" y="10630112"/>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28804</xdr:rowOff>
    </xdr:from>
    <xdr:ext cx="762000" cy="259045"/>
    <xdr:sp macro="" textlink="">
      <xdr:nvSpPr>
        <xdr:cNvPr id="321" name="定員管理の状況平均値テキスト"/>
        <xdr:cNvSpPr txBox="1"/>
      </xdr:nvSpPr>
      <xdr:spPr>
        <a:xfrm>
          <a:off x="17106900" y="10315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99271</xdr:rowOff>
    </xdr:from>
    <xdr:to>
      <xdr:col>77</xdr:col>
      <xdr:colOff>44450</xdr:colOff>
      <xdr:row>62</xdr:row>
      <xdr:rowOff>212</xdr:rowOff>
    </xdr:to>
    <xdr:cxnSp macro="">
      <xdr:nvCxnSpPr>
        <xdr:cNvPr id="323" name="直線コネクタ 322"/>
        <xdr:cNvCxnSpPr/>
      </xdr:nvCxnSpPr>
      <xdr:spPr>
        <a:xfrm>
          <a:off x="15290800" y="10557721"/>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4" name="フローチャート: 判断 323"/>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95902</xdr:rowOff>
    </xdr:from>
    <xdr:ext cx="736600" cy="259045"/>
    <xdr:sp macro="" textlink="">
      <xdr:nvSpPr>
        <xdr:cNvPr id="325" name="テキスト ボックス 324"/>
        <xdr:cNvSpPr txBox="1"/>
      </xdr:nvSpPr>
      <xdr:spPr>
        <a:xfrm>
          <a:off x="15798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42969</xdr:rowOff>
    </xdr:from>
    <xdr:to>
      <xdr:col>72</xdr:col>
      <xdr:colOff>203200</xdr:colOff>
      <xdr:row>61</xdr:row>
      <xdr:rowOff>99271</xdr:rowOff>
    </xdr:to>
    <xdr:cxnSp macro="">
      <xdr:nvCxnSpPr>
        <xdr:cNvPr id="326" name="直線コネクタ 325"/>
        <xdr:cNvCxnSpPr/>
      </xdr:nvCxnSpPr>
      <xdr:spPr>
        <a:xfrm>
          <a:off x="14401800" y="10501419"/>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139488</xdr:rowOff>
    </xdr:from>
    <xdr:to>
      <xdr:col>73</xdr:col>
      <xdr:colOff>44450</xdr:colOff>
      <xdr:row>61</xdr:row>
      <xdr:rowOff>69638</xdr:rowOff>
    </xdr:to>
    <xdr:sp macro="" textlink="">
      <xdr:nvSpPr>
        <xdr:cNvPr id="327" name="フローチャート: 判断 326"/>
        <xdr:cNvSpPr/>
      </xdr:nvSpPr>
      <xdr:spPr>
        <a:xfrm>
          <a:off x="15240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79815</xdr:rowOff>
    </xdr:from>
    <xdr:ext cx="762000" cy="259045"/>
    <xdr:sp macro="" textlink="">
      <xdr:nvSpPr>
        <xdr:cNvPr id="328" name="テキスト ボックス 327"/>
        <xdr:cNvSpPr txBox="1"/>
      </xdr:nvSpPr>
      <xdr:spPr>
        <a:xfrm>
          <a:off x="14909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30904</xdr:rowOff>
    </xdr:from>
    <xdr:to>
      <xdr:col>68</xdr:col>
      <xdr:colOff>152400</xdr:colOff>
      <xdr:row>61</xdr:row>
      <xdr:rowOff>42969</xdr:rowOff>
    </xdr:to>
    <xdr:cxnSp macro="">
      <xdr:nvCxnSpPr>
        <xdr:cNvPr id="329" name="直線コネクタ 328"/>
        <xdr:cNvCxnSpPr/>
      </xdr:nvCxnSpPr>
      <xdr:spPr>
        <a:xfrm>
          <a:off x="13512800" y="1048935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31" name="テキスト ボックス 330"/>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2" name="フローチャート: 判断 331"/>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47642</xdr:rowOff>
    </xdr:from>
    <xdr:ext cx="762000" cy="259045"/>
    <xdr:sp macro="" textlink="">
      <xdr:nvSpPr>
        <xdr:cNvPr id="333" name="テキスト ボックス 332"/>
        <xdr:cNvSpPr txBox="1"/>
      </xdr:nvSpPr>
      <xdr:spPr>
        <a:xfrm>
          <a:off x="13131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39" name="楕円 338"/>
        <xdr:cNvSpPr/>
      </xdr:nvSpPr>
      <xdr:spPr>
        <a:xfrm>
          <a:off x="169672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165329</xdr:rowOff>
    </xdr:from>
    <xdr:ext cx="762000" cy="259045"/>
    <xdr:sp macro="" textlink="">
      <xdr:nvSpPr>
        <xdr:cNvPr id="340" name="定員管理の状況該当値テキスト"/>
        <xdr:cNvSpPr txBox="1"/>
      </xdr:nvSpPr>
      <xdr:spPr>
        <a:xfrm>
          <a:off x="17106900" y="1062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120862</xdr:rowOff>
    </xdr:from>
    <xdr:to>
      <xdr:col>77</xdr:col>
      <xdr:colOff>95250</xdr:colOff>
      <xdr:row>62</xdr:row>
      <xdr:rowOff>51012</xdr:rowOff>
    </xdr:to>
    <xdr:sp macro="" textlink="">
      <xdr:nvSpPr>
        <xdr:cNvPr id="341" name="楕円 340"/>
        <xdr:cNvSpPr/>
      </xdr:nvSpPr>
      <xdr:spPr>
        <a:xfrm>
          <a:off x="16129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35789</xdr:rowOff>
    </xdr:from>
    <xdr:ext cx="736600" cy="259045"/>
    <xdr:sp macro="" textlink="">
      <xdr:nvSpPr>
        <xdr:cNvPr id="342" name="テキスト ボックス 341"/>
        <xdr:cNvSpPr txBox="1"/>
      </xdr:nvSpPr>
      <xdr:spPr>
        <a:xfrm>
          <a:off x="15798800" y="1066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48471</xdr:rowOff>
    </xdr:from>
    <xdr:to>
      <xdr:col>73</xdr:col>
      <xdr:colOff>44450</xdr:colOff>
      <xdr:row>61</xdr:row>
      <xdr:rowOff>150071</xdr:rowOff>
    </xdr:to>
    <xdr:sp macro="" textlink="">
      <xdr:nvSpPr>
        <xdr:cNvPr id="343" name="楕円 342"/>
        <xdr:cNvSpPr/>
      </xdr:nvSpPr>
      <xdr:spPr>
        <a:xfrm>
          <a:off x="15240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134848</xdr:rowOff>
    </xdr:from>
    <xdr:ext cx="762000" cy="259045"/>
    <xdr:sp macro="" textlink="">
      <xdr:nvSpPr>
        <xdr:cNvPr id="344" name="テキスト ボックス 343"/>
        <xdr:cNvSpPr txBox="1"/>
      </xdr:nvSpPr>
      <xdr:spPr>
        <a:xfrm>
          <a:off x="14909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163619</xdr:rowOff>
    </xdr:from>
    <xdr:to>
      <xdr:col>68</xdr:col>
      <xdr:colOff>203200</xdr:colOff>
      <xdr:row>61</xdr:row>
      <xdr:rowOff>93769</xdr:rowOff>
    </xdr:to>
    <xdr:sp macro="" textlink="">
      <xdr:nvSpPr>
        <xdr:cNvPr id="345" name="楕円 344"/>
        <xdr:cNvSpPr/>
      </xdr:nvSpPr>
      <xdr:spPr>
        <a:xfrm>
          <a:off x="14351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78546</xdr:rowOff>
    </xdr:from>
    <xdr:ext cx="762000" cy="259045"/>
    <xdr:sp macro="" textlink="">
      <xdr:nvSpPr>
        <xdr:cNvPr id="346" name="テキスト ボックス 345"/>
        <xdr:cNvSpPr txBox="1"/>
      </xdr:nvSpPr>
      <xdr:spPr>
        <a:xfrm>
          <a:off x="14020800" y="1053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151554</xdr:rowOff>
    </xdr:from>
    <xdr:to>
      <xdr:col>64</xdr:col>
      <xdr:colOff>152400</xdr:colOff>
      <xdr:row>61</xdr:row>
      <xdr:rowOff>81704</xdr:rowOff>
    </xdr:to>
    <xdr:sp macro="" textlink="">
      <xdr:nvSpPr>
        <xdr:cNvPr id="347" name="楕円 346"/>
        <xdr:cNvSpPr/>
      </xdr:nvSpPr>
      <xdr:spPr>
        <a:xfrm>
          <a:off x="13462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66481</xdr:rowOff>
    </xdr:from>
    <xdr:ext cx="762000" cy="259045"/>
    <xdr:sp macro="" textlink="">
      <xdr:nvSpPr>
        <xdr:cNvPr id="348" name="テキスト ボックス 347"/>
        <xdr:cNvSpPr txBox="1"/>
      </xdr:nvSpPr>
      <xdr:spPr>
        <a:xfrm>
          <a:off x="13131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臨時財政対策債や合併特例事業債など公債費に係る元利償還金が増（</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億円）したことや、標準財政規模が減（▲</a:t>
          </a:r>
          <a:r>
            <a:rPr kumimoji="1" lang="en-US" altLang="ja-JP" sz="1300">
              <a:latin typeface="ＭＳ Ｐゴシック" panose="020B0600070205080204" pitchFamily="50" charset="-128"/>
              <a:ea typeface="ＭＳ Ｐゴシック" panose="020B0600070205080204" pitchFamily="50" charset="-128"/>
            </a:rPr>
            <a:t>19.8</a:t>
          </a:r>
          <a:r>
            <a:rPr kumimoji="1" lang="ja-JP" altLang="en-US" sz="1300">
              <a:latin typeface="ＭＳ Ｐゴシック" panose="020B0600070205080204" pitchFamily="50" charset="-128"/>
              <a:ea typeface="ＭＳ Ｐゴシック" panose="020B0600070205080204" pitchFamily="50" charset="-128"/>
            </a:rPr>
            <a:t>億円）したことなどにより、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ポイント増した。</a:t>
          </a:r>
        </a:p>
        <a:p>
          <a:r>
            <a:rPr kumimoji="1" lang="ja-JP" altLang="en-US" sz="1300">
              <a:latin typeface="ＭＳ Ｐゴシック" panose="020B0600070205080204" pitchFamily="50" charset="-128"/>
              <a:ea typeface="ＭＳ Ｐゴシック" panose="020B0600070205080204" pitchFamily="50" charset="-128"/>
            </a:rPr>
            <a:t>　今後は大型事業の実施による公債費の増が見込まれため、投資的経費の抑制に努める。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136652</xdr:rowOff>
    </xdr:from>
    <xdr:to>
      <xdr:col>81</xdr:col>
      <xdr:colOff>44450</xdr:colOff>
      <xdr:row>40</xdr:row>
      <xdr:rowOff>165608</xdr:rowOff>
    </xdr:to>
    <xdr:cxnSp macro="">
      <xdr:nvCxnSpPr>
        <xdr:cNvPr id="380" name="直線コネクタ 379"/>
        <xdr:cNvCxnSpPr/>
      </xdr:nvCxnSpPr>
      <xdr:spPr>
        <a:xfrm>
          <a:off x="16179800" y="699465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90441</xdr:rowOff>
    </xdr:from>
    <xdr:ext cx="762000" cy="259045"/>
    <xdr:sp macro="" textlink="">
      <xdr:nvSpPr>
        <xdr:cNvPr id="381" name="公債費負担の状況平均値テキスト"/>
        <xdr:cNvSpPr txBox="1"/>
      </xdr:nvSpPr>
      <xdr:spPr>
        <a:xfrm>
          <a:off x="17106900" y="6605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88392</xdr:rowOff>
    </xdr:from>
    <xdr:to>
      <xdr:col>77</xdr:col>
      <xdr:colOff>44450</xdr:colOff>
      <xdr:row>40</xdr:row>
      <xdr:rowOff>136652</xdr:rowOff>
    </xdr:to>
    <xdr:cxnSp macro="">
      <xdr:nvCxnSpPr>
        <xdr:cNvPr id="383" name="直線コネクタ 382"/>
        <xdr:cNvCxnSpPr/>
      </xdr:nvCxnSpPr>
      <xdr:spPr>
        <a:xfrm>
          <a:off x="15290800" y="69463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4" name="フローチャート: 判断 383"/>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33545</xdr:rowOff>
    </xdr:from>
    <xdr:ext cx="736600" cy="259045"/>
    <xdr:sp macro="" textlink="">
      <xdr:nvSpPr>
        <xdr:cNvPr id="385" name="テキスト ボックス 384"/>
        <xdr:cNvSpPr txBox="1"/>
      </xdr:nvSpPr>
      <xdr:spPr>
        <a:xfrm>
          <a:off x="15798800" y="65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40</xdr:row>
      <xdr:rowOff>88392</xdr:rowOff>
    </xdr:to>
    <xdr:cxnSp macro="">
      <xdr:nvCxnSpPr>
        <xdr:cNvPr id="386" name="直線コネクタ 385"/>
        <xdr:cNvCxnSpPr/>
      </xdr:nvCxnSpPr>
      <xdr:spPr>
        <a:xfrm>
          <a:off x="14401800" y="688848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112522</xdr:rowOff>
    </xdr:from>
    <xdr:to>
      <xdr:col>73</xdr:col>
      <xdr:colOff>44450</xdr:colOff>
      <xdr:row>40</xdr:row>
      <xdr:rowOff>42672</xdr:rowOff>
    </xdr:to>
    <xdr:sp macro="" textlink="">
      <xdr:nvSpPr>
        <xdr:cNvPr id="387" name="フローチャート: 判断 386"/>
        <xdr:cNvSpPr/>
      </xdr:nvSpPr>
      <xdr:spPr>
        <a:xfrm>
          <a:off x="15240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52849</xdr:rowOff>
    </xdr:from>
    <xdr:ext cx="762000" cy="259045"/>
    <xdr:sp macro="" textlink="">
      <xdr:nvSpPr>
        <xdr:cNvPr id="388" name="テキスト ボックス 387"/>
        <xdr:cNvSpPr txBox="1"/>
      </xdr:nvSpPr>
      <xdr:spPr>
        <a:xfrm>
          <a:off x="1490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1524</xdr:rowOff>
    </xdr:from>
    <xdr:to>
      <xdr:col>68</xdr:col>
      <xdr:colOff>152400</xdr:colOff>
      <xdr:row>40</xdr:row>
      <xdr:rowOff>30480</xdr:rowOff>
    </xdr:to>
    <xdr:cxnSp macro="">
      <xdr:nvCxnSpPr>
        <xdr:cNvPr id="389" name="直線コネクタ 388"/>
        <xdr:cNvCxnSpPr/>
      </xdr:nvCxnSpPr>
      <xdr:spPr>
        <a:xfrm>
          <a:off x="13512800" y="685952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141478</xdr:rowOff>
    </xdr:from>
    <xdr:to>
      <xdr:col>68</xdr:col>
      <xdr:colOff>203200</xdr:colOff>
      <xdr:row>40</xdr:row>
      <xdr:rowOff>71628</xdr:rowOff>
    </xdr:to>
    <xdr:sp macro="" textlink="">
      <xdr:nvSpPr>
        <xdr:cNvPr id="390" name="フローチャート: 判断 389"/>
        <xdr:cNvSpPr/>
      </xdr:nvSpPr>
      <xdr:spPr>
        <a:xfrm>
          <a:off x="14351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81805</xdr:rowOff>
    </xdr:from>
    <xdr:ext cx="762000" cy="259045"/>
    <xdr:sp macro="" textlink="">
      <xdr:nvSpPr>
        <xdr:cNvPr id="391" name="テキスト ボックス 390"/>
        <xdr:cNvSpPr txBox="1"/>
      </xdr:nvSpPr>
      <xdr:spPr>
        <a:xfrm>
          <a:off x="14020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2" name="フローチャート: 判断 391"/>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85361</xdr:rowOff>
    </xdr:from>
    <xdr:ext cx="762000" cy="259045"/>
    <xdr:sp macro="" textlink="">
      <xdr:nvSpPr>
        <xdr:cNvPr id="393" name="テキスト ボックス 392"/>
        <xdr:cNvSpPr txBox="1"/>
      </xdr:nvSpPr>
      <xdr:spPr>
        <a:xfrm>
          <a:off x="13131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99" name="楕円 398"/>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86885</xdr:rowOff>
    </xdr:from>
    <xdr:ext cx="762000" cy="259045"/>
    <xdr:sp macro="" textlink="">
      <xdr:nvSpPr>
        <xdr:cNvPr id="400" name="公債費負担の状況該当値テキスト"/>
        <xdr:cNvSpPr txBox="1"/>
      </xdr:nvSpPr>
      <xdr:spPr>
        <a:xfrm>
          <a:off x="17106900" y="694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85852</xdr:rowOff>
    </xdr:from>
    <xdr:to>
      <xdr:col>77</xdr:col>
      <xdr:colOff>95250</xdr:colOff>
      <xdr:row>41</xdr:row>
      <xdr:rowOff>16002</xdr:rowOff>
    </xdr:to>
    <xdr:sp macro="" textlink="">
      <xdr:nvSpPr>
        <xdr:cNvPr id="401" name="楕円 400"/>
        <xdr:cNvSpPr/>
      </xdr:nvSpPr>
      <xdr:spPr>
        <a:xfrm>
          <a:off x="16129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779</xdr:rowOff>
    </xdr:from>
    <xdr:ext cx="736600" cy="259045"/>
    <xdr:sp macro="" textlink="">
      <xdr:nvSpPr>
        <xdr:cNvPr id="402" name="テキスト ボックス 401"/>
        <xdr:cNvSpPr txBox="1"/>
      </xdr:nvSpPr>
      <xdr:spPr>
        <a:xfrm>
          <a:off x="15798800" y="703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37592</xdr:rowOff>
    </xdr:from>
    <xdr:to>
      <xdr:col>73</xdr:col>
      <xdr:colOff>44450</xdr:colOff>
      <xdr:row>40</xdr:row>
      <xdr:rowOff>139192</xdr:rowOff>
    </xdr:to>
    <xdr:sp macro="" textlink="">
      <xdr:nvSpPr>
        <xdr:cNvPr id="403" name="楕円 402"/>
        <xdr:cNvSpPr/>
      </xdr:nvSpPr>
      <xdr:spPr>
        <a:xfrm>
          <a:off x="15240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123969</xdr:rowOff>
    </xdr:from>
    <xdr:ext cx="762000" cy="259045"/>
    <xdr:sp macro="" textlink="">
      <xdr:nvSpPr>
        <xdr:cNvPr id="404" name="テキスト ボックス 403"/>
        <xdr:cNvSpPr txBox="1"/>
      </xdr:nvSpPr>
      <xdr:spPr>
        <a:xfrm>
          <a:off x="14909800" y="69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151130</xdr:rowOff>
    </xdr:from>
    <xdr:to>
      <xdr:col>68</xdr:col>
      <xdr:colOff>203200</xdr:colOff>
      <xdr:row>40</xdr:row>
      <xdr:rowOff>81280</xdr:rowOff>
    </xdr:to>
    <xdr:sp macro="" textlink="">
      <xdr:nvSpPr>
        <xdr:cNvPr id="405" name="楕円 404"/>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66057</xdr:rowOff>
    </xdr:from>
    <xdr:ext cx="762000" cy="259045"/>
    <xdr:sp macro="" textlink="">
      <xdr:nvSpPr>
        <xdr:cNvPr id="406" name="テキスト ボックス 405"/>
        <xdr:cNvSpPr txBox="1"/>
      </xdr:nvSpPr>
      <xdr:spPr>
        <a:xfrm>
          <a:off x="14020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122174</xdr:rowOff>
    </xdr:from>
    <xdr:to>
      <xdr:col>64</xdr:col>
      <xdr:colOff>152400</xdr:colOff>
      <xdr:row>40</xdr:row>
      <xdr:rowOff>52324</xdr:rowOff>
    </xdr:to>
    <xdr:sp macro="" textlink="">
      <xdr:nvSpPr>
        <xdr:cNvPr id="407" name="楕円 406"/>
        <xdr:cNvSpPr/>
      </xdr:nvSpPr>
      <xdr:spPr>
        <a:xfrm>
          <a:off x="13462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62501</xdr:rowOff>
    </xdr:from>
    <xdr:ext cx="762000" cy="259045"/>
    <xdr:sp macro="" textlink="">
      <xdr:nvSpPr>
        <xdr:cNvPr id="408" name="テキスト ボックス 407"/>
        <xdr:cNvSpPr txBox="1"/>
      </xdr:nvSpPr>
      <xdr:spPr>
        <a:xfrm>
          <a:off x="13131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将来負担額</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・地方債現在高が増（</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億円）している。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・公営企業債等繰入見込額が減（▲</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億円）している。</a:t>
          </a:r>
        </a:p>
        <a:p>
          <a:r>
            <a:rPr kumimoji="1" lang="ja-JP" altLang="en-US" sz="1300">
              <a:latin typeface="ＭＳ Ｐゴシック" panose="020B0600070205080204" pitchFamily="50" charset="-128"/>
              <a:ea typeface="ＭＳ Ｐゴシック" panose="020B0600070205080204" pitchFamily="50" charset="-128"/>
            </a:rPr>
            <a:t>・組合積立額が増（</a:t>
          </a:r>
          <a:r>
            <a:rPr kumimoji="1" lang="en-US" altLang="ja-JP" sz="1300">
              <a:latin typeface="ＭＳ Ｐゴシック" panose="020B0600070205080204" pitchFamily="50" charset="-128"/>
              <a:ea typeface="ＭＳ Ｐゴシック" panose="020B0600070205080204" pitchFamily="50" charset="-128"/>
            </a:rPr>
            <a:t>+16.2</a:t>
          </a:r>
          <a:r>
            <a:rPr kumimoji="1" lang="ja-JP" altLang="en-US" sz="1300">
              <a:latin typeface="ＭＳ Ｐゴシック" panose="020B0600070205080204" pitchFamily="50" charset="-128"/>
              <a:ea typeface="ＭＳ Ｐゴシック" panose="020B0600070205080204" pitchFamily="50" charset="-128"/>
            </a:rPr>
            <a:t>億円）したことなどにより、退職手当負担見込額が減（▲</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億円）している。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充当可能財源</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・減債基金等の減（▲</a:t>
          </a:r>
          <a:r>
            <a:rPr kumimoji="1" lang="en-US" altLang="ja-JP" sz="1300">
              <a:latin typeface="ＭＳ Ｐゴシック" panose="020B0600070205080204" pitchFamily="50" charset="-128"/>
              <a:ea typeface="ＭＳ Ｐゴシック" panose="020B0600070205080204" pitchFamily="50" charset="-128"/>
            </a:rPr>
            <a:t>18.4</a:t>
          </a:r>
          <a:r>
            <a:rPr kumimoji="1" lang="ja-JP" altLang="en-US" sz="1300">
              <a:latin typeface="ＭＳ Ｐゴシック" panose="020B0600070205080204" pitchFamily="50" charset="-128"/>
              <a:ea typeface="ＭＳ Ｐゴシック" panose="020B0600070205080204" pitchFamily="50" charset="-128"/>
            </a:rPr>
            <a:t>億円）により、充当可能基金が減（▲</a:t>
          </a:r>
          <a:r>
            <a:rPr kumimoji="1" lang="en-US" altLang="ja-JP" sz="1300">
              <a:latin typeface="ＭＳ Ｐゴシック" panose="020B0600070205080204" pitchFamily="50" charset="-128"/>
              <a:ea typeface="ＭＳ Ｐゴシック" panose="020B0600070205080204" pitchFamily="50" charset="-128"/>
            </a:rPr>
            <a:t>20.7</a:t>
          </a:r>
          <a:r>
            <a:rPr kumimoji="1" lang="ja-JP" altLang="en-US" sz="1300">
              <a:latin typeface="ＭＳ Ｐゴシック" panose="020B0600070205080204" pitchFamily="50" charset="-128"/>
              <a:ea typeface="ＭＳ Ｐゴシック" panose="020B0600070205080204" pitchFamily="50" charset="-128"/>
            </a:rPr>
            <a:t>億円）している。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15028</xdr:rowOff>
    </xdr:from>
    <xdr:to>
      <xdr:col>81</xdr:col>
      <xdr:colOff>44450</xdr:colOff>
      <xdr:row>17</xdr:row>
      <xdr:rowOff>121200</xdr:rowOff>
    </xdr:to>
    <xdr:cxnSp macro="">
      <xdr:nvCxnSpPr>
        <xdr:cNvPr id="442" name="直線コネクタ 441"/>
        <xdr:cNvCxnSpPr/>
      </xdr:nvCxnSpPr>
      <xdr:spPr>
        <a:xfrm>
          <a:off x="16179800" y="2929678"/>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37313</xdr:rowOff>
    </xdr:from>
    <xdr:ext cx="762000" cy="259045"/>
    <xdr:sp macro="" textlink="">
      <xdr:nvSpPr>
        <xdr:cNvPr id="443" name="将来負担の状況平均値テキスト"/>
        <xdr:cNvSpPr txBox="1"/>
      </xdr:nvSpPr>
      <xdr:spPr>
        <a:xfrm>
          <a:off x="17106900" y="2437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4" name="フローチャート: 判断 443"/>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15028</xdr:rowOff>
    </xdr:from>
    <xdr:to>
      <xdr:col>77</xdr:col>
      <xdr:colOff>44450</xdr:colOff>
      <xdr:row>17</xdr:row>
      <xdr:rowOff>75353</xdr:rowOff>
    </xdr:to>
    <xdr:cxnSp macro="">
      <xdr:nvCxnSpPr>
        <xdr:cNvPr id="445" name="直線コネクタ 444"/>
        <xdr:cNvCxnSpPr/>
      </xdr:nvCxnSpPr>
      <xdr:spPr>
        <a:xfrm flipV="1">
          <a:off x="15290800" y="292967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6" name="フローチャート: 判断 445"/>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7" name="テキスト ボックス 446"/>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75353</xdr:rowOff>
    </xdr:from>
    <xdr:to>
      <xdr:col>72</xdr:col>
      <xdr:colOff>203200</xdr:colOff>
      <xdr:row>17</xdr:row>
      <xdr:rowOff>82592</xdr:rowOff>
    </xdr:to>
    <xdr:cxnSp macro="">
      <xdr:nvCxnSpPr>
        <xdr:cNvPr id="448" name="直線コネクタ 447"/>
        <xdr:cNvCxnSpPr/>
      </xdr:nvCxnSpPr>
      <xdr:spPr>
        <a:xfrm flipV="1">
          <a:off x="14401800" y="2990003"/>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50546</xdr:rowOff>
    </xdr:from>
    <xdr:to>
      <xdr:col>73</xdr:col>
      <xdr:colOff>44450</xdr:colOff>
      <xdr:row>15</xdr:row>
      <xdr:rowOff>152146</xdr:rowOff>
    </xdr:to>
    <xdr:sp macro="" textlink="">
      <xdr:nvSpPr>
        <xdr:cNvPr id="449" name="フローチャート: 判断 448"/>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162323</xdr:rowOff>
    </xdr:from>
    <xdr:ext cx="762000" cy="259045"/>
    <xdr:sp macro="" textlink="">
      <xdr:nvSpPr>
        <xdr:cNvPr id="450" name="テキスト ボックス 449"/>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82592</xdr:rowOff>
    </xdr:from>
    <xdr:to>
      <xdr:col>68</xdr:col>
      <xdr:colOff>152400</xdr:colOff>
      <xdr:row>17</xdr:row>
      <xdr:rowOff>107527</xdr:rowOff>
    </xdr:to>
    <xdr:cxnSp macro="">
      <xdr:nvCxnSpPr>
        <xdr:cNvPr id="451" name="直線コネクタ 450"/>
        <xdr:cNvCxnSpPr/>
      </xdr:nvCxnSpPr>
      <xdr:spPr>
        <a:xfrm flipV="1">
          <a:off x="13512800" y="2997242"/>
          <a:ext cx="889000" cy="2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61002</xdr:rowOff>
    </xdr:from>
    <xdr:to>
      <xdr:col>68</xdr:col>
      <xdr:colOff>203200</xdr:colOff>
      <xdr:row>15</xdr:row>
      <xdr:rowOff>162602</xdr:rowOff>
    </xdr:to>
    <xdr:sp macro="" textlink="">
      <xdr:nvSpPr>
        <xdr:cNvPr id="452" name="フローチャート: 判断 451"/>
        <xdr:cNvSpPr/>
      </xdr:nvSpPr>
      <xdr:spPr>
        <a:xfrm>
          <a:off x="14351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1329</xdr:rowOff>
    </xdr:from>
    <xdr:ext cx="762000" cy="259045"/>
    <xdr:sp macro="" textlink="">
      <xdr:nvSpPr>
        <xdr:cNvPr id="453" name="テキスト ボックス 452"/>
        <xdr:cNvSpPr txBox="1"/>
      </xdr:nvSpPr>
      <xdr:spPr>
        <a:xfrm>
          <a:off x="14020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81111</xdr:rowOff>
    </xdr:from>
    <xdr:to>
      <xdr:col>64</xdr:col>
      <xdr:colOff>152400</xdr:colOff>
      <xdr:row>16</xdr:row>
      <xdr:rowOff>11261</xdr:rowOff>
    </xdr:to>
    <xdr:sp macro="" textlink="">
      <xdr:nvSpPr>
        <xdr:cNvPr id="454" name="フローチャート: 判断 453"/>
        <xdr:cNvSpPr/>
      </xdr:nvSpPr>
      <xdr:spPr>
        <a:xfrm>
          <a:off x="13462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21438</xdr:rowOff>
    </xdr:from>
    <xdr:ext cx="762000" cy="259045"/>
    <xdr:sp macro="" textlink="">
      <xdr:nvSpPr>
        <xdr:cNvPr id="455" name="テキスト ボックス 454"/>
        <xdr:cNvSpPr txBox="1"/>
      </xdr:nvSpPr>
      <xdr:spPr>
        <a:xfrm>
          <a:off x="13131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70400</xdr:rowOff>
    </xdr:from>
    <xdr:to>
      <xdr:col>81</xdr:col>
      <xdr:colOff>95250</xdr:colOff>
      <xdr:row>18</xdr:row>
      <xdr:rowOff>550</xdr:rowOff>
    </xdr:to>
    <xdr:sp macro="" textlink="">
      <xdr:nvSpPr>
        <xdr:cNvPr id="461" name="楕円 460"/>
        <xdr:cNvSpPr/>
      </xdr:nvSpPr>
      <xdr:spPr>
        <a:xfrm>
          <a:off x="16967200" y="298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42477</xdr:rowOff>
    </xdr:from>
    <xdr:ext cx="762000" cy="259045"/>
    <xdr:sp macro="" textlink="">
      <xdr:nvSpPr>
        <xdr:cNvPr id="462" name="将来負担の状況該当値テキスト"/>
        <xdr:cNvSpPr txBox="1"/>
      </xdr:nvSpPr>
      <xdr:spPr>
        <a:xfrm>
          <a:off x="17106900" y="295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135678</xdr:rowOff>
    </xdr:from>
    <xdr:to>
      <xdr:col>77</xdr:col>
      <xdr:colOff>95250</xdr:colOff>
      <xdr:row>17</xdr:row>
      <xdr:rowOff>65828</xdr:rowOff>
    </xdr:to>
    <xdr:sp macro="" textlink="">
      <xdr:nvSpPr>
        <xdr:cNvPr id="463" name="楕円 462"/>
        <xdr:cNvSpPr/>
      </xdr:nvSpPr>
      <xdr:spPr>
        <a:xfrm>
          <a:off x="16129000" y="28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50605</xdr:rowOff>
    </xdr:from>
    <xdr:ext cx="736600" cy="259045"/>
    <xdr:sp macro="" textlink="">
      <xdr:nvSpPr>
        <xdr:cNvPr id="464" name="テキスト ボックス 463"/>
        <xdr:cNvSpPr txBox="1"/>
      </xdr:nvSpPr>
      <xdr:spPr>
        <a:xfrm>
          <a:off x="15798800" y="296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24553</xdr:rowOff>
    </xdr:from>
    <xdr:to>
      <xdr:col>73</xdr:col>
      <xdr:colOff>44450</xdr:colOff>
      <xdr:row>17</xdr:row>
      <xdr:rowOff>126153</xdr:rowOff>
    </xdr:to>
    <xdr:sp macro="" textlink="">
      <xdr:nvSpPr>
        <xdr:cNvPr id="465" name="楕円 464"/>
        <xdr:cNvSpPr/>
      </xdr:nvSpPr>
      <xdr:spPr>
        <a:xfrm>
          <a:off x="15240000" y="29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110930</xdr:rowOff>
    </xdr:from>
    <xdr:ext cx="762000" cy="259045"/>
    <xdr:sp macro="" textlink="">
      <xdr:nvSpPr>
        <xdr:cNvPr id="466" name="テキスト ボックス 465"/>
        <xdr:cNvSpPr txBox="1"/>
      </xdr:nvSpPr>
      <xdr:spPr>
        <a:xfrm>
          <a:off x="14909800" y="302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31792</xdr:rowOff>
    </xdr:from>
    <xdr:to>
      <xdr:col>68</xdr:col>
      <xdr:colOff>203200</xdr:colOff>
      <xdr:row>17</xdr:row>
      <xdr:rowOff>133392</xdr:rowOff>
    </xdr:to>
    <xdr:sp macro="" textlink="">
      <xdr:nvSpPr>
        <xdr:cNvPr id="467" name="楕円 466"/>
        <xdr:cNvSpPr/>
      </xdr:nvSpPr>
      <xdr:spPr>
        <a:xfrm>
          <a:off x="14351000" y="294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118169</xdr:rowOff>
    </xdr:from>
    <xdr:ext cx="762000" cy="259045"/>
    <xdr:sp macro="" textlink="">
      <xdr:nvSpPr>
        <xdr:cNvPr id="468" name="テキスト ボックス 467"/>
        <xdr:cNvSpPr txBox="1"/>
      </xdr:nvSpPr>
      <xdr:spPr>
        <a:xfrm>
          <a:off x="14020800" y="3032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56727</xdr:rowOff>
    </xdr:from>
    <xdr:to>
      <xdr:col>64</xdr:col>
      <xdr:colOff>152400</xdr:colOff>
      <xdr:row>17</xdr:row>
      <xdr:rowOff>158327</xdr:rowOff>
    </xdr:to>
    <xdr:sp macro="" textlink="">
      <xdr:nvSpPr>
        <xdr:cNvPr id="469" name="楕円 468"/>
        <xdr:cNvSpPr/>
      </xdr:nvSpPr>
      <xdr:spPr>
        <a:xfrm>
          <a:off x="13462000" y="297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143104</xdr:rowOff>
    </xdr:from>
    <xdr:ext cx="762000" cy="259045"/>
    <xdr:sp macro="" textlink="">
      <xdr:nvSpPr>
        <xdr:cNvPr id="470" name="テキスト ボックス 469"/>
        <xdr:cNvSpPr txBox="1"/>
      </xdr:nvSpPr>
      <xdr:spPr>
        <a:xfrm>
          <a:off x="13131800" y="305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416,405
412,705
405.86
218,376,604
213,222,346
3,354,716
98,722,898
256,001,368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a:t>
          </a:r>
          <a:r>
            <a:rPr kumimoji="1" lang="en-US" altLang="ja-JP" sz="1300">
              <a:latin typeface="ＭＳ Ｐゴシック" panose="020B0600070205080204" pitchFamily="50" charset="-128"/>
              <a:ea typeface="ＭＳ Ｐゴシック" panose="020B0600070205080204" pitchFamily="50" charset="-128"/>
            </a:rPr>
            <a:t>22.7</a:t>
          </a:r>
          <a:r>
            <a:rPr kumimoji="1" lang="ja-JP" altLang="en-US" sz="1300">
              <a:latin typeface="ＭＳ Ｐゴシック" panose="020B0600070205080204" pitchFamily="50" charset="-128"/>
              <a:ea typeface="ＭＳ Ｐゴシック" panose="020B0600070205080204" pitchFamily="50" charset="-128"/>
            </a:rPr>
            <a:t>％と類似団体平均とほぼ同水準である。</a:t>
          </a:r>
        </a:p>
        <a:p>
          <a:r>
            <a:rPr kumimoji="1" lang="ja-JP" altLang="en-US" sz="1300">
              <a:latin typeface="ＭＳ Ｐゴシック" panose="020B0600070205080204" pitchFamily="50" charset="-128"/>
              <a:ea typeface="ＭＳ Ｐゴシック" panose="020B0600070205080204" pitchFamily="50" charset="-128"/>
            </a:rPr>
            <a:t>　人件費については微減しているが、今後とも民間委託の推進や指定管理者制度の導入拡大、職員給与の適正化などの取組みを通じて、人件費の抑制に努める。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66040</xdr:rowOff>
    </xdr:from>
    <xdr:to>
      <xdr:col>24</xdr:col>
      <xdr:colOff>25400</xdr:colOff>
      <xdr:row>36</xdr:row>
      <xdr:rowOff>149860</xdr:rowOff>
    </xdr:to>
    <xdr:cxnSp macro="">
      <xdr:nvCxnSpPr>
        <xdr:cNvPr id="66" name="直線コネクタ 65"/>
        <xdr:cNvCxnSpPr/>
      </xdr:nvCxnSpPr>
      <xdr:spPr>
        <a:xfrm flipV="1">
          <a:off x="3987800" y="62382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36</xdr:row>
      <xdr:rowOff>149860</xdr:rowOff>
    </xdr:to>
    <xdr:cxnSp macro="">
      <xdr:nvCxnSpPr>
        <xdr:cNvPr id="69" name="直線コネクタ 68"/>
        <xdr:cNvCxnSpPr/>
      </xdr:nvCxnSpPr>
      <xdr:spPr>
        <a:xfrm>
          <a:off x="3098800" y="6268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36</xdr:row>
      <xdr:rowOff>119380</xdr:rowOff>
    </xdr:to>
    <xdr:cxnSp macro="">
      <xdr:nvCxnSpPr>
        <xdr:cNvPr id="72" name="直線コネクタ 71"/>
        <xdr:cNvCxnSpPr/>
      </xdr:nvCxnSpPr>
      <xdr:spPr>
        <a:xfrm flipV="1">
          <a:off x="2209800" y="626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74" name="テキスト ボックス 73"/>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111760</xdr:rowOff>
    </xdr:from>
    <xdr:to>
      <xdr:col>11</xdr:col>
      <xdr:colOff>9525</xdr:colOff>
      <xdr:row>36</xdr:row>
      <xdr:rowOff>119380</xdr:rowOff>
    </xdr:to>
    <xdr:cxnSp macro="">
      <xdr:nvCxnSpPr>
        <xdr:cNvPr id="75" name="直線コネクタ 74"/>
        <xdr:cNvCxnSpPr/>
      </xdr:nvCxnSpPr>
      <xdr:spPr>
        <a:xfrm>
          <a:off x="1320800" y="6283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85" name="楕円 84"/>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31767</xdr:rowOff>
    </xdr:from>
    <xdr:ext cx="762000" cy="259045"/>
    <xdr:sp macro="" textlink="">
      <xdr:nvSpPr>
        <xdr:cNvPr id="86" name="人件費該当値テキスト"/>
        <xdr:cNvSpPr txBox="1"/>
      </xdr:nvSpPr>
      <xdr:spPr>
        <a:xfrm>
          <a:off x="4914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7" name="楕円 86"/>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88" name="テキスト ボックス 87"/>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45720</xdr:rowOff>
    </xdr:from>
    <xdr:to>
      <xdr:col>15</xdr:col>
      <xdr:colOff>149225</xdr:colOff>
      <xdr:row>36</xdr:row>
      <xdr:rowOff>147320</xdr:rowOff>
    </xdr:to>
    <xdr:sp macro="" textlink="">
      <xdr:nvSpPr>
        <xdr:cNvPr id="89" name="楕円 88"/>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157497</xdr:rowOff>
    </xdr:from>
    <xdr:ext cx="762000" cy="259045"/>
    <xdr:sp macro="" textlink="">
      <xdr:nvSpPr>
        <xdr:cNvPr id="90" name="テキスト ボックス 89"/>
        <xdr:cNvSpPr txBox="1"/>
      </xdr:nvSpPr>
      <xdr:spPr>
        <a:xfrm>
          <a:off x="2717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68580</xdr:rowOff>
    </xdr:from>
    <xdr:to>
      <xdr:col>11</xdr:col>
      <xdr:colOff>60325</xdr:colOff>
      <xdr:row>36</xdr:row>
      <xdr:rowOff>170180</xdr:rowOff>
    </xdr:to>
    <xdr:sp macro="" textlink="">
      <xdr:nvSpPr>
        <xdr:cNvPr id="91" name="楕円 90"/>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92" name="テキスト ボックス 91"/>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93" name="楕円 92"/>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94" name="テキスト ボックス 93"/>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物件費における経常事業費は、給食食材等調達費の皆増等により、前年比</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億円の増となっているが、歳入において経常一般財源収入が前年度から</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億円増となったことから、経常収支比率は前年比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ポイント増となった。</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75293</xdr:rowOff>
    </xdr:from>
    <xdr:to>
      <xdr:col>82</xdr:col>
      <xdr:colOff>107950</xdr:colOff>
      <xdr:row>15</xdr:row>
      <xdr:rowOff>107950</xdr:rowOff>
    </xdr:to>
    <xdr:cxnSp macro="">
      <xdr:nvCxnSpPr>
        <xdr:cNvPr id="129" name="直線コネクタ 128"/>
        <xdr:cNvCxnSpPr/>
      </xdr:nvCxnSpPr>
      <xdr:spPr>
        <a:xfrm>
          <a:off x="15671800" y="26470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53521</xdr:rowOff>
    </xdr:from>
    <xdr:to>
      <xdr:col>78</xdr:col>
      <xdr:colOff>69850</xdr:colOff>
      <xdr:row>15</xdr:row>
      <xdr:rowOff>75293</xdr:rowOff>
    </xdr:to>
    <xdr:cxnSp macro="">
      <xdr:nvCxnSpPr>
        <xdr:cNvPr id="132" name="直線コネクタ 131"/>
        <xdr:cNvCxnSpPr/>
      </xdr:nvCxnSpPr>
      <xdr:spPr>
        <a:xfrm>
          <a:off x="14782800" y="26252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53521</xdr:rowOff>
    </xdr:from>
    <xdr:to>
      <xdr:col>73</xdr:col>
      <xdr:colOff>180975</xdr:colOff>
      <xdr:row>15</xdr:row>
      <xdr:rowOff>107950</xdr:rowOff>
    </xdr:to>
    <xdr:cxnSp macro="">
      <xdr:nvCxnSpPr>
        <xdr:cNvPr id="135" name="直線コネクタ 134"/>
        <xdr:cNvCxnSpPr/>
      </xdr:nvCxnSpPr>
      <xdr:spPr>
        <a:xfrm flipV="1">
          <a:off x="13893800" y="26252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16329</xdr:rowOff>
    </xdr:from>
    <xdr:to>
      <xdr:col>74</xdr:col>
      <xdr:colOff>31750</xdr:colOff>
      <xdr:row>16</xdr:row>
      <xdr:rowOff>117929</xdr:rowOff>
    </xdr:to>
    <xdr:sp macro="" textlink="">
      <xdr:nvSpPr>
        <xdr:cNvPr id="136" name="フローチャート: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102706</xdr:rowOff>
    </xdr:from>
    <xdr:ext cx="762000" cy="259045"/>
    <xdr:sp macro="" textlink="">
      <xdr:nvSpPr>
        <xdr:cNvPr id="137" name="テキスト ボックス 136"/>
        <xdr:cNvSpPr txBox="1"/>
      </xdr:nvSpPr>
      <xdr:spPr>
        <a:xfrm>
          <a:off x="14401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15</xdr:row>
      <xdr:rowOff>129721</xdr:rowOff>
    </xdr:to>
    <xdr:cxnSp macro="">
      <xdr:nvCxnSpPr>
        <xdr:cNvPr id="138" name="直線コネクタ 137"/>
        <xdr:cNvCxnSpPr/>
      </xdr:nvCxnSpPr>
      <xdr:spPr>
        <a:xfrm flipV="1">
          <a:off x="13004800" y="26797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39" name="フローチャート: 判断 138"/>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80934</xdr:rowOff>
    </xdr:from>
    <xdr:ext cx="762000" cy="259045"/>
    <xdr:sp macro="" textlink="">
      <xdr:nvSpPr>
        <xdr:cNvPr id="140" name="テキスト ボックス 139"/>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8" name="楕円 147"/>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9"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24493</xdr:rowOff>
    </xdr:from>
    <xdr:to>
      <xdr:col>78</xdr:col>
      <xdr:colOff>120650</xdr:colOff>
      <xdr:row>15</xdr:row>
      <xdr:rowOff>126093</xdr:rowOff>
    </xdr:to>
    <xdr:sp macro="" textlink="">
      <xdr:nvSpPr>
        <xdr:cNvPr id="150" name="楕円 149"/>
        <xdr:cNvSpPr/>
      </xdr:nvSpPr>
      <xdr:spPr>
        <a:xfrm>
          <a:off x="15621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136270</xdr:rowOff>
    </xdr:from>
    <xdr:ext cx="736600" cy="259045"/>
    <xdr:sp macro="" textlink="">
      <xdr:nvSpPr>
        <xdr:cNvPr id="151" name="テキスト ボックス 150"/>
        <xdr:cNvSpPr txBox="1"/>
      </xdr:nvSpPr>
      <xdr:spPr>
        <a:xfrm>
          <a:off x="15290800" y="2365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2721</xdr:rowOff>
    </xdr:from>
    <xdr:to>
      <xdr:col>74</xdr:col>
      <xdr:colOff>31750</xdr:colOff>
      <xdr:row>15</xdr:row>
      <xdr:rowOff>104321</xdr:rowOff>
    </xdr:to>
    <xdr:sp macro="" textlink="">
      <xdr:nvSpPr>
        <xdr:cNvPr id="152" name="楕円 151"/>
        <xdr:cNvSpPr/>
      </xdr:nvSpPr>
      <xdr:spPr>
        <a:xfrm>
          <a:off x="14732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114498</xdr:rowOff>
    </xdr:from>
    <xdr:ext cx="762000" cy="259045"/>
    <xdr:sp macro="" textlink="">
      <xdr:nvSpPr>
        <xdr:cNvPr id="153" name="テキスト ボックス 152"/>
        <xdr:cNvSpPr txBox="1"/>
      </xdr:nvSpPr>
      <xdr:spPr>
        <a:xfrm>
          <a:off x="14401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4" name="楕円 153"/>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55" name="テキスト ボックス 154"/>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78921</xdr:rowOff>
    </xdr:from>
    <xdr:to>
      <xdr:col>65</xdr:col>
      <xdr:colOff>53975</xdr:colOff>
      <xdr:row>16</xdr:row>
      <xdr:rowOff>9071</xdr:rowOff>
    </xdr:to>
    <xdr:sp macro="" textlink="">
      <xdr:nvSpPr>
        <xdr:cNvPr id="156" name="楕円 155"/>
        <xdr:cNvSpPr/>
      </xdr:nvSpPr>
      <xdr:spPr>
        <a:xfrm>
          <a:off x="12954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19248</xdr:rowOff>
    </xdr:from>
    <xdr:ext cx="762000" cy="259045"/>
    <xdr:sp macro="" textlink="">
      <xdr:nvSpPr>
        <xdr:cNvPr id="157" name="テキスト ボックス 156"/>
        <xdr:cNvSpPr txBox="1"/>
      </xdr:nvSpPr>
      <xdr:spPr>
        <a:xfrm>
          <a:off x="12623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原爆被爆関連経費等により類似都市と比較して高い水準で推移している。</a:t>
          </a:r>
        </a:p>
        <a:p>
          <a:r>
            <a:rPr kumimoji="1" lang="ja-JP" altLang="en-US" sz="1300">
              <a:latin typeface="ＭＳ Ｐゴシック" panose="020B0600070205080204" pitchFamily="50" charset="-128"/>
              <a:ea typeface="ＭＳ Ｐゴシック" panose="020B0600070205080204" pitchFamily="50" charset="-128"/>
            </a:rPr>
            <a:t>　前年度と比べると原爆被爆者特別援護費が減したものの、認定こども園施設型給付費や障害児通所給付費が増したことなどの理由により扶助費にかかる経常一財が増となったことから、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ポイント増となった。今後も単独扶助費の見直しなどの取り組みを推進する。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116115</xdr:rowOff>
    </xdr:from>
    <xdr:to>
      <xdr:col>24</xdr:col>
      <xdr:colOff>25400</xdr:colOff>
      <xdr:row>59</xdr:row>
      <xdr:rowOff>20865</xdr:rowOff>
    </xdr:to>
    <xdr:cxnSp macro="">
      <xdr:nvCxnSpPr>
        <xdr:cNvPr id="192" name="直線コネクタ 191"/>
        <xdr:cNvCxnSpPr/>
      </xdr:nvCxnSpPr>
      <xdr:spPr>
        <a:xfrm>
          <a:off x="3987800" y="1006021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93"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58</xdr:row>
      <xdr:rowOff>116115</xdr:rowOff>
    </xdr:to>
    <xdr:cxnSp macro="">
      <xdr:nvCxnSpPr>
        <xdr:cNvPr id="195" name="直線コネクタ 194"/>
        <xdr:cNvCxnSpPr/>
      </xdr:nvCxnSpPr>
      <xdr:spPr>
        <a:xfrm>
          <a:off x="3098800" y="9994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160762</xdr:rowOff>
    </xdr:from>
    <xdr:ext cx="736600" cy="259045"/>
    <xdr:sp macro="" textlink="">
      <xdr:nvSpPr>
        <xdr:cNvPr id="197" name="テキスト ボックス 196"/>
        <xdr:cNvSpPr txBox="1"/>
      </xdr:nvSpPr>
      <xdr:spPr>
        <a:xfrm>
          <a:off x="3606800" y="94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29028</xdr:rowOff>
    </xdr:from>
    <xdr:to>
      <xdr:col>15</xdr:col>
      <xdr:colOff>98425</xdr:colOff>
      <xdr:row>58</xdr:row>
      <xdr:rowOff>50800</xdr:rowOff>
    </xdr:to>
    <xdr:cxnSp macro="">
      <xdr:nvCxnSpPr>
        <xdr:cNvPr id="198" name="直線コネクタ 197"/>
        <xdr:cNvCxnSpPr/>
      </xdr:nvCxnSpPr>
      <xdr:spPr>
        <a:xfrm>
          <a:off x="2209800" y="99731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9" name="フローチャート: 判断 198"/>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200" name="テキスト ボックス 199"/>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48078</xdr:rowOff>
    </xdr:from>
    <xdr:to>
      <xdr:col>11</xdr:col>
      <xdr:colOff>9525</xdr:colOff>
      <xdr:row>58</xdr:row>
      <xdr:rowOff>29028</xdr:rowOff>
    </xdr:to>
    <xdr:cxnSp macro="">
      <xdr:nvCxnSpPr>
        <xdr:cNvPr id="201" name="直線コネクタ 200"/>
        <xdr:cNvCxnSpPr/>
      </xdr:nvCxnSpPr>
      <xdr:spPr>
        <a:xfrm>
          <a:off x="1320800" y="9820728"/>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202" name="フローチャート: 判断 201"/>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203" name="テキスト ボックス 202"/>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141515</xdr:rowOff>
    </xdr:from>
    <xdr:to>
      <xdr:col>24</xdr:col>
      <xdr:colOff>76200</xdr:colOff>
      <xdr:row>59</xdr:row>
      <xdr:rowOff>71665</xdr:rowOff>
    </xdr:to>
    <xdr:sp macro="" textlink="">
      <xdr:nvSpPr>
        <xdr:cNvPr id="211" name="楕円 210"/>
        <xdr:cNvSpPr/>
      </xdr:nvSpPr>
      <xdr:spPr>
        <a:xfrm>
          <a:off x="4775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113592</xdr:rowOff>
    </xdr:from>
    <xdr:ext cx="762000" cy="259045"/>
    <xdr:sp macro="" textlink="">
      <xdr:nvSpPr>
        <xdr:cNvPr id="212" name="扶助費該当値テキスト"/>
        <xdr:cNvSpPr txBox="1"/>
      </xdr:nvSpPr>
      <xdr:spPr>
        <a:xfrm>
          <a:off x="49149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65315</xdr:rowOff>
    </xdr:from>
    <xdr:to>
      <xdr:col>20</xdr:col>
      <xdr:colOff>38100</xdr:colOff>
      <xdr:row>58</xdr:row>
      <xdr:rowOff>166915</xdr:rowOff>
    </xdr:to>
    <xdr:sp macro="" textlink="">
      <xdr:nvSpPr>
        <xdr:cNvPr id="213" name="楕円 212"/>
        <xdr:cNvSpPr/>
      </xdr:nvSpPr>
      <xdr:spPr>
        <a:xfrm>
          <a:off x="3937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151692</xdr:rowOff>
    </xdr:from>
    <xdr:ext cx="736600" cy="259045"/>
    <xdr:sp macro="" textlink="">
      <xdr:nvSpPr>
        <xdr:cNvPr id="214" name="テキスト ボックス 213"/>
        <xdr:cNvSpPr txBox="1"/>
      </xdr:nvSpPr>
      <xdr:spPr>
        <a:xfrm>
          <a:off x="3606800" y="1009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15" name="楕円 214"/>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216" name="テキスト ボックス 215"/>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149678</xdr:rowOff>
    </xdr:from>
    <xdr:to>
      <xdr:col>11</xdr:col>
      <xdr:colOff>60325</xdr:colOff>
      <xdr:row>58</xdr:row>
      <xdr:rowOff>79828</xdr:rowOff>
    </xdr:to>
    <xdr:sp macro="" textlink="">
      <xdr:nvSpPr>
        <xdr:cNvPr id="217" name="楕円 216"/>
        <xdr:cNvSpPr/>
      </xdr:nvSpPr>
      <xdr:spPr>
        <a:xfrm>
          <a:off x="2159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64605</xdr:rowOff>
    </xdr:from>
    <xdr:ext cx="762000" cy="259045"/>
    <xdr:sp macro="" textlink="">
      <xdr:nvSpPr>
        <xdr:cNvPr id="218" name="テキスト ボックス 217"/>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168728</xdr:rowOff>
    </xdr:from>
    <xdr:to>
      <xdr:col>6</xdr:col>
      <xdr:colOff>171450</xdr:colOff>
      <xdr:row>57</xdr:row>
      <xdr:rowOff>98878</xdr:rowOff>
    </xdr:to>
    <xdr:sp macro="" textlink="">
      <xdr:nvSpPr>
        <xdr:cNvPr id="219" name="楕円 218"/>
        <xdr:cNvSpPr/>
      </xdr:nvSpPr>
      <xdr:spPr>
        <a:xfrm>
          <a:off x="1270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83655</xdr:rowOff>
    </xdr:from>
    <xdr:ext cx="762000" cy="259045"/>
    <xdr:sp macro="" textlink="">
      <xdr:nvSpPr>
        <xdr:cNvPr id="220" name="テキスト ボックス 219"/>
        <xdr:cNvSpPr txBox="1"/>
      </xdr:nvSpPr>
      <xdr:spPr>
        <a:xfrm>
          <a:off x="939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特別会計等に対する繰出金が前年比</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億円の増となったことに伴い、経常収支比率は前年比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ポイント増となった。</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31750</xdr:rowOff>
    </xdr:from>
    <xdr:to>
      <xdr:col>82</xdr:col>
      <xdr:colOff>107950</xdr:colOff>
      <xdr:row>59</xdr:row>
      <xdr:rowOff>133350</xdr:rowOff>
    </xdr:to>
    <xdr:cxnSp macro="">
      <xdr:nvCxnSpPr>
        <xdr:cNvPr id="253" name="直線コネクタ 252"/>
        <xdr:cNvCxnSpPr/>
      </xdr:nvCxnSpPr>
      <xdr:spPr>
        <a:xfrm>
          <a:off x="15671800" y="101473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4"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31750</xdr:rowOff>
    </xdr:from>
    <xdr:to>
      <xdr:col>78</xdr:col>
      <xdr:colOff>69850</xdr:colOff>
      <xdr:row>59</xdr:row>
      <xdr:rowOff>57150</xdr:rowOff>
    </xdr:to>
    <xdr:cxnSp macro="">
      <xdr:nvCxnSpPr>
        <xdr:cNvPr id="256" name="直線コネクタ 255"/>
        <xdr:cNvCxnSpPr/>
      </xdr:nvCxnSpPr>
      <xdr:spPr>
        <a:xfrm flipV="1">
          <a:off x="14782800" y="10147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149877</xdr:rowOff>
    </xdr:from>
    <xdr:ext cx="736600" cy="259045"/>
    <xdr:sp macro="" textlink="">
      <xdr:nvSpPr>
        <xdr:cNvPr id="258" name="テキスト ボックス 257"/>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57150</xdr:rowOff>
    </xdr:from>
    <xdr:to>
      <xdr:col>73</xdr:col>
      <xdr:colOff>180975</xdr:colOff>
      <xdr:row>59</xdr:row>
      <xdr:rowOff>107950</xdr:rowOff>
    </xdr:to>
    <xdr:cxnSp macro="">
      <xdr:nvCxnSpPr>
        <xdr:cNvPr id="259" name="直線コネクタ 258"/>
        <xdr:cNvCxnSpPr/>
      </xdr:nvCxnSpPr>
      <xdr:spPr>
        <a:xfrm flipV="1">
          <a:off x="13893800" y="10172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60" name="フローチャート: 判断 259"/>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61" name="テキスト ボックス 260"/>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165100</xdr:rowOff>
    </xdr:from>
    <xdr:to>
      <xdr:col>69</xdr:col>
      <xdr:colOff>92075</xdr:colOff>
      <xdr:row>59</xdr:row>
      <xdr:rowOff>107950</xdr:rowOff>
    </xdr:to>
    <xdr:cxnSp macro="">
      <xdr:nvCxnSpPr>
        <xdr:cNvPr id="262" name="直線コネクタ 261"/>
        <xdr:cNvCxnSpPr/>
      </xdr:nvCxnSpPr>
      <xdr:spPr>
        <a:xfrm>
          <a:off x="13004800" y="10109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99077</xdr:rowOff>
    </xdr:from>
    <xdr:ext cx="762000" cy="259045"/>
    <xdr:sp macro="" textlink="">
      <xdr:nvSpPr>
        <xdr:cNvPr id="264" name="テキスト ボックス 263"/>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65" name="フローチャート: 判断 264"/>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6" name="テキスト ボックス 265"/>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82550</xdr:rowOff>
    </xdr:from>
    <xdr:to>
      <xdr:col>82</xdr:col>
      <xdr:colOff>158750</xdr:colOff>
      <xdr:row>60</xdr:row>
      <xdr:rowOff>12700</xdr:rowOff>
    </xdr:to>
    <xdr:sp macro="" textlink="">
      <xdr:nvSpPr>
        <xdr:cNvPr id="272" name="楕円 271"/>
        <xdr:cNvSpPr/>
      </xdr:nvSpPr>
      <xdr:spPr>
        <a:xfrm>
          <a:off x="164592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54627</xdr:rowOff>
    </xdr:from>
    <xdr:ext cx="762000" cy="259045"/>
    <xdr:sp macro="" textlink="">
      <xdr:nvSpPr>
        <xdr:cNvPr id="273" name="その他該当値テキスト"/>
        <xdr:cNvSpPr txBox="1"/>
      </xdr:nvSpPr>
      <xdr:spPr>
        <a:xfrm>
          <a:off x="165989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74" name="楕円 273"/>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67327</xdr:rowOff>
    </xdr:from>
    <xdr:ext cx="736600" cy="259045"/>
    <xdr:sp macro="" textlink="">
      <xdr:nvSpPr>
        <xdr:cNvPr id="275" name="テキスト ボックス 274"/>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6350</xdr:rowOff>
    </xdr:from>
    <xdr:to>
      <xdr:col>74</xdr:col>
      <xdr:colOff>31750</xdr:colOff>
      <xdr:row>59</xdr:row>
      <xdr:rowOff>107950</xdr:rowOff>
    </xdr:to>
    <xdr:sp macro="" textlink="">
      <xdr:nvSpPr>
        <xdr:cNvPr id="276" name="楕円 275"/>
        <xdr:cNvSpPr/>
      </xdr:nvSpPr>
      <xdr:spPr>
        <a:xfrm>
          <a:off x="14732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92727</xdr:rowOff>
    </xdr:from>
    <xdr:ext cx="762000" cy="259045"/>
    <xdr:sp macro="" textlink="">
      <xdr:nvSpPr>
        <xdr:cNvPr id="277" name="テキスト ボックス 276"/>
        <xdr:cNvSpPr txBox="1"/>
      </xdr:nvSpPr>
      <xdr:spPr>
        <a:xfrm>
          <a:off x="14401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57150</xdr:rowOff>
    </xdr:from>
    <xdr:to>
      <xdr:col>69</xdr:col>
      <xdr:colOff>142875</xdr:colOff>
      <xdr:row>59</xdr:row>
      <xdr:rowOff>158750</xdr:rowOff>
    </xdr:to>
    <xdr:sp macro="" textlink="">
      <xdr:nvSpPr>
        <xdr:cNvPr id="278" name="楕円 277"/>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79" name="テキスト ボックス 278"/>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80" name="楕円 279"/>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81" name="テキスト ボックス 280"/>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補助費等における経常事業費は、市立病院機構に対する運営費負担金の減などにより、前年比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億円の減となったことにより、経常収支比率は前年比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ポイント減となった。</a:t>
          </a:r>
        </a:p>
        <a:p>
          <a:r>
            <a:rPr kumimoji="1" lang="ja-JP" altLang="en-US" sz="1300">
              <a:latin typeface="ＭＳ Ｐゴシック" panose="020B0600070205080204" pitchFamily="50" charset="-128"/>
              <a:ea typeface="ＭＳ Ｐゴシック" panose="020B0600070205080204" pitchFamily="50" charset="-128"/>
            </a:rPr>
            <a:t>　今後も様々な団体等に対する補助金、負担金等について費用負担のあり方等を検証し、継続的に見直しを行いながら改善に努める。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100330</xdr:rowOff>
    </xdr:from>
    <xdr:to>
      <xdr:col>82</xdr:col>
      <xdr:colOff>107950</xdr:colOff>
      <xdr:row>33</xdr:row>
      <xdr:rowOff>130810</xdr:rowOff>
    </xdr:to>
    <xdr:cxnSp macro="">
      <xdr:nvCxnSpPr>
        <xdr:cNvPr id="314" name="直線コネクタ 313"/>
        <xdr:cNvCxnSpPr/>
      </xdr:nvCxnSpPr>
      <xdr:spPr>
        <a:xfrm flipV="1">
          <a:off x="15671800" y="57581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5" name="補助費等平均値テキスト"/>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130810</xdr:rowOff>
    </xdr:from>
    <xdr:to>
      <xdr:col>78</xdr:col>
      <xdr:colOff>69850</xdr:colOff>
      <xdr:row>33</xdr:row>
      <xdr:rowOff>138430</xdr:rowOff>
    </xdr:to>
    <xdr:cxnSp macro="">
      <xdr:nvCxnSpPr>
        <xdr:cNvPr id="317" name="直線コネクタ 316"/>
        <xdr:cNvCxnSpPr/>
      </xdr:nvCxnSpPr>
      <xdr:spPr>
        <a:xfrm flipV="1">
          <a:off x="14782800" y="5788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18" name="フローチャート: 判断 317"/>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132097</xdr:rowOff>
    </xdr:from>
    <xdr:ext cx="736600" cy="259045"/>
    <xdr:sp macro="" textlink="">
      <xdr:nvSpPr>
        <xdr:cNvPr id="319" name="テキスト ボックス 318"/>
        <xdr:cNvSpPr txBox="1"/>
      </xdr:nvSpPr>
      <xdr:spPr>
        <a:xfrm>
          <a:off x="15290800" y="596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138430</xdr:rowOff>
    </xdr:from>
    <xdr:to>
      <xdr:col>73</xdr:col>
      <xdr:colOff>180975</xdr:colOff>
      <xdr:row>33</xdr:row>
      <xdr:rowOff>153670</xdr:rowOff>
    </xdr:to>
    <xdr:cxnSp macro="">
      <xdr:nvCxnSpPr>
        <xdr:cNvPr id="320" name="直線コネクタ 319"/>
        <xdr:cNvCxnSpPr/>
      </xdr:nvCxnSpPr>
      <xdr:spPr>
        <a:xfrm flipV="1">
          <a:off x="13893800" y="5796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22860</xdr:rowOff>
    </xdr:from>
    <xdr:to>
      <xdr:col>74</xdr:col>
      <xdr:colOff>31750</xdr:colOff>
      <xdr:row>34</xdr:row>
      <xdr:rowOff>124460</xdr:rowOff>
    </xdr:to>
    <xdr:sp macro="" textlink="">
      <xdr:nvSpPr>
        <xdr:cNvPr id="321" name="フローチャート: 判断 320"/>
        <xdr:cNvSpPr/>
      </xdr:nvSpPr>
      <xdr:spPr>
        <a:xfrm>
          <a:off x="14732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109237</xdr:rowOff>
    </xdr:from>
    <xdr:ext cx="762000" cy="259045"/>
    <xdr:sp macro="" textlink="">
      <xdr:nvSpPr>
        <xdr:cNvPr id="322" name="テキスト ボックス 321"/>
        <xdr:cNvSpPr txBox="1"/>
      </xdr:nvSpPr>
      <xdr:spPr>
        <a:xfrm>
          <a:off x="144018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123190</xdr:rowOff>
    </xdr:from>
    <xdr:to>
      <xdr:col>69</xdr:col>
      <xdr:colOff>92075</xdr:colOff>
      <xdr:row>33</xdr:row>
      <xdr:rowOff>153670</xdr:rowOff>
    </xdr:to>
    <xdr:cxnSp macro="">
      <xdr:nvCxnSpPr>
        <xdr:cNvPr id="323" name="直線コネクタ 322"/>
        <xdr:cNvCxnSpPr/>
      </xdr:nvCxnSpPr>
      <xdr:spPr>
        <a:xfrm>
          <a:off x="13004800" y="5781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38100</xdr:rowOff>
    </xdr:from>
    <xdr:to>
      <xdr:col>69</xdr:col>
      <xdr:colOff>142875</xdr:colOff>
      <xdr:row>34</xdr:row>
      <xdr:rowOff>139700</xdr:rowOff>
    </xdr:to>
    <xdr:sp macro="" textlink="">
      <xdr:nvSpPr>
        <xdr:cNvPr id="324" name="フローチャート: 判断 323"/>
        <xdr:cNvSpPr/>
      </xdr:nvSpPr>
      <xdr:spPr>
        <a:xfrm>
          <a:off x="13843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124477</xdr:rowOff>
    </xdr:from>
    <xdr:ext cx="762000" cy="259045"/>
    <xdr:sp macro="" textlink="">
      <xdr:nvSpPr>
        <xdr:cNvPr id="325" name="テキスト ボックス 324"/>
        <xdr:cNvSpPr txBox="1"/>
      </xdr:nvSpPr>
      <xdr:spPr>
        <a:xfrm>
          <a:off x="13512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26" name="フローチャート: 判断 325"/>
        <xdr:cNvSpPr/>
      </xdr:nvSpPr>
      <xdr:spPr>
        <a:xfrm>
          <a:off x="12954000" y="584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101617</xdr:rowOff>
    </xdr:from>
    <xdr:ext cx="762000" cy="259045"/>
    <xdr:sp macro="" textlink="">
      <xdr:nvSpPr>
        <xdr:cNvPr id="327" name="テキスト ボックス 326"/>
        <xdr:cNvSpPr txBox="1"/>
      </xdr:nvSpPr>
      <xdr:spPr>
        <a:xfrm>
          <a:off x="12623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49530</xdr:rowOff>
    </xdr:from>
    <xdr:to>
      <xdr:col>82</xdr:col>
      <xdr:colOff>158750</xdr:colOff>
      <xdr:row>33</xdr:row>
      <xdr:rowOff>151130</xdr:rowOff>
    </xdr:to>
    <xdr:sp macro="" textlink="">
      <xdr:nvSpPr>
        <xdr:cNvPr id="333" name="楕円 332"/>
        <xdr:cNvSpPr/>
      </xdr:nvSpPr>
      <xdr:spPr>
        <a:xfrm>
          <a:off x="164592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66057</xdr:rowOff>
    </xdr:from>
    <xdr:ext cx="762000" cy="259045"/>
    <xdr:sp macro="" textlink="">
      <xdr:nvSpPr>
        <xdr:cNvPr id="334" name="補助費等該当値テキスト"/>
        <xdr:cNvSpPr txBox="1"/>
      </xdr:nvSpPr>
      <xdr:spPr>
        <a:xfrm>
          <a:off x="165989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80010</xdr:rowOff>
    </xdr:from>
    <xdr:to>
      <xdr:col>78</xdr:col>
      <xdr:colOff>120650</xdr:colOff>
      <xdr:row>34</xdr:row>
      <xdr:rowOff>10160</xdr:rowOff>
    </xdr:to>
    <xdr:sp macro="" textlink="">
      <xdr:nvSpPr>
        <xdr:cNvPr id="335" name="楕円 334"/>
        <xdr:cNvSpPr/>
      </xdr:nvSpPr>
      <xdr:spPr>
        <a:xfrm>
          <a:off x="15621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20337</xdr:rowOff>
    </xdr:from>
    <xdr:ext cx="736600" cy="259045"/>
    <xdr:sp macro="" textlink="">
      <xdr:nvSpPr>
        <xdr:cNvPr id="336" name="テキスト ボックス 335"/>
        <xdr:cNvSpPr txBox="1"/>
      </xdr:nvSpPr>
      <xdr:spPr>
        <a:xfrm>
          <a:off x="15290800" y="550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87630</xdr:rowOff>
    </xdr:from>
    <xdr:to>
      <xdr:col>74</xdr:col>
      <xdr:colOff>31750</xdr:colOff>
      <xdr:row>34</xdr:row>
      <xdr:rowOff>17780</xdr:rowOff>
    </xdr:to>
    <xdr:sp macro="" textlink="">
      <xdr:nvSpPr>
        <xdr:cNvPr id="337" name="楕円 336"/>
        <xdr:cNvSpPr/>
      </xdr:nvSpPr>
      <xdr:spPr>
        <a:xfrm>
          <a:off x="14732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27957</xdr:rowOff>
    </xdr:from>
    <xdr:ext cx="762000" cy="259045"/>
    <xdr:sp macro="" textlink="">
      <xdr:nvSpPr>
        <xdr:cNvPr id="338" name="テキスト ボックス 337"/>
        <xdr:cNvSpPr txBox="1"/>
      </xdr:nvSpPr>
      <xdr:spPr>
        <a:xfrm>
          <a:off x="14401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102870</xdr:rowOff>
    </xdr:from>
    <xdr:to>
      <xdr:col>69</xdr:col>
      <xdr:colOff>142875</xdr:colOff>
      <xdr:row>34</xdr:row>
      <xdr:rowOff>33020</xdr:rowOff>
    </xdr:to>
    <xdr:sp macro="" textlink="">
      <xdr:nvSpPr>
        <xdr:cNvPr id="339" name="楕円 338"/>
        <xdr:cNvSpPr/>
      </xdr:nvSpPr>
      <xdr:spPr>
        <a:xfrm>
          <a:off x="13843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43197</xdr:rowOff>
    </xdr:from>
    <xdr:ext cx="762000" cy="259045"/>
    <xdr:sp macro="" textlink="">
      <xdr:nvSpPr>
        <xdr:cNvPr id="340" name="テキスト ボックス 339"/>
        <xdr:cNvSpPr txBox="1"/>
      </xdr:nvSpPr>
      <xdr:spPr>
        <a:xfrm>
          <a:off x="135128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72390</xdr:rowOff>
    </xdr:from>
    <xdr:to>
      <xdr:col>65</xdr:col>
      <xdr:colOff>53975</xdr:colOff>
      <xdr:row>34</xdr:row>
      <xdr:rowOff>2540</xdr:rowOff>
    </xdr:to>
    <xdr:sp macro="" textlink="">
      <xdr:nvSpPr>
        <xdr:cNvPr id="341" name="楕円 340"/>
        <xdr:cNvSpPr/>
      </xdr:nvSpPr>
      <xdr:spPr>
        <a:xfrm>
          <a:off x="12954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12717</xdr:rowOff>
    </xdr:from>
    <xdr:ext cx="762000" cy="259045"/>
    <xdr:sp macro="" textlink="">
      <xdr:nvSpPr>
        <xdr:cNvPr id="342" name="テキスト ボックス 341"/>
        <xdr:cNvSpPr txBox="1"/>
      </xdr:nvSpPr>
      <xdr:spPr>
        <a:xfrm>
          <a:off x="12623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臨時財政対策債の増はあるものの、公共用地先行取得等事業債の償還額の皆減により、公債費全体で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ポイント減となった。</a:t>
          </a:r>
        </a:p>
        <a:p>
          <a:r>
            <a:rPr kumimoji="1" lang="ja-JP" altLang="en-US" sz="1300">
              <a:latin typeface="ＭＳ Ｐゴシック" panose="020B0600070205080204" pitchFamily="50" charset="-128"/>
              <a:ea typeface="ＭＳ Ｐゴシック" panose="020B0600070205080204" pitchFamily="50" charset="-128"/>
            </a:rPr>
            <a:t>　今後は大型事業の実施による公債費の増が見込まれるが、単なる資金手当にすぎない地方債の発行を抑制するなど、公債費の抑制に努めていく。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138430</xdr:rowOff>
    </xdr:from>
    <xdr:to>
      <xdr:col>24</xdr:col>
      <xdr:colOff>25400</xdr:colOff>
      <xdr:row>79</xdr:row>
      <xdr:rowOff>153670</xdr:rowOff>
    </xdr:to>
    <xdr:cxnSp macro="">
      <xdr:nvCxnSpPr>
        <xdr:cNvPr id="375" name="直線コネクタ 374"/>
        <xdr:cNvCxnSpPr/>
      </xdr:nvCxnSpPr>
      <xdr:spPr>
        <a:xfrm flipV="1">
          <a:off x="3987800" y="136829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111777</xdr:rowOff>
    </xdr:from>
    <xdr:ext cx="762000" cy="259045"/>
    <xdr:sp macro="" textlink="">
      <xdr:nvSpPr>
        <xdr:cNvPr id="376" name="公債費平均値テキスト"/>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153670</xdr:rowOff>
    </xdr:from>
    <xdr:to>
      <xdr:col>19</xdr:col>
      <xdr:colOff>187325</xdr:colOff>
      <xdr:row>79</xdr:row>
      <xdr:rowOff>161289</xdr:rowOff>
    </xdr:to>
    <xdr:cxnSp macro="">
      <xdr:nvCxnSpPr>
        <xdr:cNvPr id="378" name="直線コネクタ 377"/>
        <xdr:cNvCxnSpPr/>
      </xdr:nvCxnSpPr>
      <xdr:spPr>
        <a:xfrm flipV="1">
          <a:off x="3098800" y="136982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9" name="フローチャート: 判断 378"/>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50816</xdr:rowOff>
    </xdr:from>
    <xdr:ext cx="736600" cy="259045"/>
    <xdr:sp macro="" textlink="">
      <xdr:nvSpPr>
        <xdr:cNvPr id="380" name="テキスト ボックス 379"/>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138430</xdr:rowOff>
    </xdr:from>
    <xdr:to>
      <xdr:col>15</xdr:col>
      <xdr:colOff>98425</xdr:colOff>
      <xdr:row>79</xdr:row>
      <xdr:rowOff>161289</xdr:rowOff>
    </xdr:to>
    <xdr:cxnSp macro="">
      <xdr:nvCxnSpPr>
        <xdr:cNvPr id="381" name="直線コネクタ 380"/>
        <xdr:cNvCxnSpPr/>
      </xdr:nvCxnSpPr>
      <xdr:spPr>
        <a:xfrm>
          <a:off x="2209800" y="136829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140970</xdr:rowOff>
    </xdr:from>
    <xdr:to>
      <xdr:col>15</xdr:col>
      <xdr:colOff>149225</xdr:colOff>
      <xdr:row>78</xdr:row>
      <xdr:rowOff>71120</xdr:rowOff>
    </xdr:to>
    <xdr:sp macro="" textlink="">
      <xdr:nvSpPr>
        <xdr:cNvPr id="382" name="フローチャート: 判断 381"/>
        <xdr:cNvSpPr/>
      </xdr:nvSpPr>
      <xdr:spPr>
        <a:xfrm>
          <a:off x="3048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81297</xdr:rowOff>
    </xdr:from>
    <xdr:ext cx="762000" cy="259045"/>
    <xdr:sp macro="" textlink="">
      <xdr:nvSpPr>
        <xdr:cNvPr id="383" name="テキスト ボックス 382"/>
        <xdr:cNvSpPr txBox="1"/>
      </xdr:nvSpPr>
      <xdr:spPr>
        <a:xfrm>
          <a:off x="2717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31750</xdr:rowOff>
    </xdr:from>
    <xdr:to>
      <xdr:col>11</xdr:col>
      <xdr:colOff>9525</xdr:colOff>
      <xdr:row>79</xdr:row>
      <xdr:rowOff>138430</xdr:rowOff>
    </xdr:to>
    <xdr:cxnSp macro="">
      <xdr:nvCxnSpPr>
        <xdr:cNvPr id="384" name="直線コネクタ 383"/>
        <xdr:cNvCxnSpPr/>
      </xdr:nvCxnSpPr>
      <xdr:spPr>
        <a:xfrm>
          <a:off x="1320800" y="135763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5" name="フローチャート: 判断 384"/>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111777</xdr:rowOff>
    </xdr:from>
    <xdr:ext cx="762000" cy="259045"/>
    <xdr:sp macro="" textlink="">
      <xdr:nvSpPr>
        <xdr:cNvPr id="386" name="テキスト ボックス 385"/>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7" name="フローチャート: 判断 386"/>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88916</xdr:rowOff>
    </xdr:from>
    <xdr:ext cx="762000" cy="259045"/>
    <xdr:sp macro="" textlink="">
      <xdr:nvSpPr>
        <xdr:cNvPr id="388" name="テキスト ボックス 387"/>
        <xdr:cNvSpPr txBox="1"/>
      </xdr:nvSpPr>
      <xdr:spPr>
        <a:xfrm>
          <a:off x="939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87630</xdr:rowOff>
    </xdr:from>
    <xdr:to>
      <xdr:col>24</xdr:col>
      <xdr:colOff>76200</xdr:colOff>
      <xdr:row>80</xdr:row>
      <xdr:rowOff>17780</xdr:rowOff>
    </xdr:to>
    <xdr:sp macro="" textlink="">
      <xdr:nvSpPr>
        <xdr:cNvPr id="394" name="楕円 393"/>
        <xdr:cNvSpPr/>
      </xdr:nvSpPr>
      <xdr:spPr>
        <a:xfrm>
          <a:off x="4775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59707</xdr:rowOff>
    </xdr:from>
    <xdr:ext cx="762000" cy="259045"/>
    <xdr:sp macro="" textlink="">
      <xdr:nvSpPr>
        <xdr:cNvPr id="395" name="公債費該当値テキスト"/>
        <xdr:cNvSpPr txBox="1"/>
      </xdr:nvSpPr>
      <xdr:spPr>
        <a:xfrm>
          <a:off x="49149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102870</xdr:rowOff>
    </xdr:from>
    <xdr:to>
      <xdr:col>20</xdr:col>
      <xdr:colOff>38100</xdr:colOff>
      <xdr:row>80</xdr:row>
      <xdr:rowOff>33020</xdr:rowOff>
    </xdr:to>
    <xdr:sp macro="" textlink="">
      <xdr:nvSpPr>
        <xdr:cNvPr id="396" name="楕円 395"/>
        <xdr:cNvSpPr/>
      </xdr:nvSpPr>
      <xdr:spPr>
        <a:xfrm>
          <a:off x="3937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17797</xdr:rowOff>
    </xdr:from>
    <xdr:ext cx="736600" cy="259045"/>
    <xdr:sp macro="" textlink="">
      <xdr:nvSpPr>
        <xdr:cNvPr id="397" name="テキスト ボックス 396"/>
        <xdr:cNvSpPr txBox="1"/>
      </xdr:nvSpPr>
      <xdr:spPr>
        <a:xfrm>
          <a:off x="3606800" y="1373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110489</xdr:rowOff>
    </xdr:from>
    <xdr:to>
      <xdr:col>15</xdr:col>
      <xdr:colOff>149225</xdr:colOff>
      <xdr:row>80</xdr:row>
      <xdr:rowOff>40639</xdr:rowOff>
    </xdr:to>
    <xdr:sp macro="" textlink="">
      <xdr:nvSpPr>
        <xdr:cNvPr id="398" name="楕円 397"/>
        <xdr:cNvSpPr/>
      </xdr:nvSpPr>
      <xdr:spPr>
        <a:xfrm>
          <a:off x="3048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25416</xdr:rowOff>
    </xdr:from>
    <xdr:ext cx="762000" cy="259045"/>
    <xdr:sp macro="" textlink="">
      <xdr:nvSpPr>
        <xdr:cNvPr id="399" name="テキスト ボックス 398"/>
        <xdr:cNvSpPr txBox="1"/>
      </xdr:nvSpPr>
      <xdr:spPr>
        <a:xfrm>
          <a:off x="2717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87630</xdr:rowOff>
    </xdr:from>
    <xdr:to>
      <xdr:col>11</xdr:col>
      <xdr:colOff>60325</xdr:colOff>
      <xdr:row>80</xdr:row>
      <xdr:rowOff>17780</xdr:rowOff>
    </xdr:to>
    <xdr:sp macro="" textlink="">
      <xdr:nvSpPr>
        <xdr:cNvPr id="400" name="楕円 399"/>
        <xdr:cNvSpPr/>
      </xdr:nvSpPr>
      <xdr:spPr>
        <a:xfrm>
          <a:off x="2159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2557</xdr:rowOff>
    </xdr:from>
    <xdr:ext cx="762000" cy="259045"/>
    <xdr:sp macro="" textlink="">
      <xdr:nvSpPr>
        <xdr:cNvPr id="401" name="テキスト ボックス 400"/>
        <xdr:cNvSpPr txBox="1"/>
      </xdr:nvSpPr>
      <xdr:spPr>
        <a:xfrm>
          <a:off x="1828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152400</xdr:rowOff>
    </xdr:from>
    <xdr:to>
      <xdr:col>6</xdr:col>
      <xdr:colOff>171450</xdr:colOff>
      <xdr:row>79</xdr:row>
      <xdr:rowOff>82550</xdr:rowOff>
    </xdr:to>
    <xdr:sp macro="" textlink="">
      <xdr:nvSpPr>
        <xdr:cNvPr id="402" name="楕円 401"/>
        <xdr:cNvSpPr/>
      </xdr:nvSpPr>
      <xdr:spPr>
        <a:xfrm>
          <a:off x="1270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67327</xdr:rowOff>
    </xdr:from>
    <xdr:ext cx="762000" cy="259045"/>
    <xdr:sp macro="" textlink="">
      <xdr:nvSpPr>
        <xdr:cNvPr id="403" name="テキスト ボックス 402"/>
        <xdr:cNvSpPr txBox="1"/>
      </xdr:nvSpPr>
      <xdr:spPr>
        <a:xfrm>
          <a:off x="939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特別会計等への繰出金の増や物件費の増により、公債費以外の経常収支比率は前年比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増となった。</a:t>
          </a:r>
        </a:p>
        <a:p>
          <a:r>
            <a:rPr kumimoji="1" lang="ja-JP" altLang="en-US" sz="1300">
              <a:latin typeface="ＭＳ Ｐゴシック" panose="020B0600070205080204" pitchFamily="50" charset="-128"/>
              <a:ea typeface="ＭＳ Ｐゴシック" panose="020B0600070205080204" pitchFamily="50" charset="-128"/>
            </a:rPr>
            <a:t>　地方交付税に大きく依存しない、自主的かつ安定的な再生基盤を確立するため、引き続き行財政の改善に努める。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29" name="直線コネクタ 428"/>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0"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1" name="直線コネクタ 430"/>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2" name="公債費以外最大値テキスト"/>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3" name="直線コネクタ 432"/>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156718</xdr:rowOff>
    </xdr:from>
    <xdr:to>
      <xdr:col>82</xdr:col>
      <xdr:colOff>107950</xdr:colOff>
      <xdr:row>77</xdr:row>
      <xdr:rowOff>170435</xdr:rowOff>
    </xdr:to>
    <xdr:cxnSp macro="">
      <xdr:nvCxnSpPr>
        <xdr:cNvPr id="434" name="直線コネクタ 433"/>
        <xdr:cNvCxnSpPr/>
      </xdr:nvCxnSpPr>
      <xdr:spPr>
        <a:xfrm>
          <a:off x="15671800" y="13358368"/>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117873</xdr:rowOff>
    </xdr:from>
    <xdr:ext cx="762000" cy="259045"/>
    <xdr:sp macro="" textlink="">
      <xdr:nvSpPr>
        <xdr:cNvPr id="435" name="公債費以外平均値テキスト"/>
        <xdr:cNvSpPr txBox="1"/>
      </xdr:nvSpPr>
      <xdr:spPr>
        <a:xfrm>
          <a:off x="16598900" y="13148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フローチャート: 判断 435"/>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101854</xdr:rowOff>
    </xdr:from>
    <xdr:to>
      <xdr:col>78</xdr:col>
      <xdr:colOff>69850</xdr:colOff>
      <xdr:row>77</xdr:row>
      <xdr:rowOff>156718</xdr:rowOff>
    </xdr:to>
    <xdr:cxnSp macro="">
      <xdr:nvCxnSpPr>
        <xdr:cNvPr id="437" name="直線コネクタ 436"/>
        <xdr:cNvCxnSpPr/>
      </xdr:nvCxnSpPr>
      <xdr:spPr>
        <a:xfrm>
          <a:off x="14782800" y="133035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9" name="テキスト ボックス 438"/>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101854</xdr:rowOff>
    </xdr:from>
    <xdr:to>
      <xdr:col>73</xdr:col>
      <xdr:colOff>180975</xdr:colOff>
      <xdr:row>77</xdr:row>
      <xdr:rowOff>156718</xdr:rowOff>
    </xdr:to>
    <xdr:cxnSp macro="">
      <xdr:nvCxnSpPr>
        <xdr:cNvPr id="440" name="直線コネクタ 439"/>
        <xdr:cNvCxnSpPr/>
      </xdr:nvCxnSpPr>
      <xdr:spPr>
        <a:xfrm flipV="1">
          <a:off x="13893800" y="133035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1" name="フローチャート: 判断 440"/>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42" name="テキスト ボックス 441"/>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37846</xdr:rowOff>
    </xdr:from>
    <xdr:to>
      <xdr:col>69</xdr:col>
      <xdr:colOff>92075</xdr:colOff>
      <xdr:row>77</xdr:row>
      <xdr:rowOff>156718</xdr:rowOff>
    </xdr:to>
    <xdr:cxnSp macro="">
      <xdr:nvCxnSpPr>
        <xdr:cNvPr id="443" name="直線コネクタ 442"/>
        <xdr:cNvCxnSpPr/>
      </xdr:nvCxnSpPr>
      <xdr:spPr>
        <a:xfrm>
          <a:off x="13004800" y="1323949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4" name="フローチャート: 判断 443"/>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5" name="テキスト ボックス 444"/>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6" name="フローチャート: 判断 445"/>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47" name="テキスト ボックス 446"/>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119635</xdr:rowOff>
    </xdr:from>
    <xdr:to>
      <xdr:col>82</xdr:col>
      <xdr:colOff>158750</xdr:colOff>
      <xdr:row>78</xdr:row>
      <xdr:rowOff>49785</xdr:rowOff>
    </xdr:to>
    <xdr:sp macro="" textlink="">
      <xdr:nvSpPr>
        <xdr:cNvPr id="453" name="楕円 452"/>
        <xdr:cNvSpPr/>
      </xdr:nvSpPr>
      <xdr:spPr>
        <a:xfrm>
          <a:off x="16459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91712</xdr:rowOff>
    </xdr:from>
    <xdr:ext cx="762000" cy="259045"/>
    <xdr:sp macro="" textlink="">
      <xdr:nvSpPr>
        <xdr:cNvPr id="454" name="公債費以外該当値テキスト"/>
        <xdr:cNvSpPr txBox="1"/>
      </xdr:nvSpPr>
      <xdr:spPr>
        <a:xfrm>
          <a:off x="16598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105918</xdr:rowOff>
    </xdr:from>
    <xdr:to>
      <xdr:col>78</xdr:col>
      <xdr:colOff>120650</xdr:colOff>
      <xdr:row>78</xdr:row>
      <xdr:rowOff>36068</xdr:rowOff>
    </xdr:to>
    <xdr:sp macro="" textlink="">
      <xdr:nvSpPr>
        <xdr:cNvPr id="455" name="楕円 454"/>
        <xdr:cNvSpPr/>
      </xdr:nvSpPr>
      <xdr:spPr>
        <a:xfrm>
          <a:off x="15621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56" name="テキスト ボックス 455"/>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51054</xdr:rowOff>
    </xdr:from>
    <xdr:to>
      <xdr:col>74</xdr:col>
      <xdr:colOff>31750</xdr:colOff>
      <xdr:row>77</xdr:row>
      <xdr:rowOff>152654</xdr:rowOff>
    </xdr:to>
    <xdr:sp macro="" textlink="">
      <xdr:nvSpPr>
        <xdr:cNvPr id="457" name="楕円 456"/>
        <xdr:cNvSpPr/>
      </xdr:nvSpPr>
      <xdr:spPr>
        <a:xfrm>
          <a:off x="14732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137431</xdr:rowOff>
    </xdr:from>
    <xdr:ext cx="762000" cy="259045"/>
    <xdr:sp macro="" textlink="">
      <xdr:nvSpPr>
        <xdr:cNvPr id="458" name="テキスト ボックス 457"/>
        <xdr:cNvSpPr txBox="1"/>
      </xdr:nvSpPr>
      <xdr:spPr>
        <a:xfrm>
          <a:off x="14401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105918</xdr:rowOff>
    </xdr:from>
    <xdr:to>
      <xdr:col>69</xdr:col>
      <xdr:colOff>142875</xdr:colOff>
      <xdr:row>78</xdr:row>
      <xdr:rowOff>36068</xdr:rowOff>
    </xdr:to>
    <xdr:sp macro="" textlink="">
      <xdr:nvSpPr>
        <xdr:cNvPr id="459" name="楕円 458"/>
        <xdr:cNvSpPr/>
      </xdr:nvSpPr>
      <xdr:spPr>
        <a:xfrm>
          <a:off x="13843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60" name="テキスト ボックス 459"/>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61" name="楕円 460"/>
        <xdr:cNvSpPr/>
      </xdr:nvSpPr>
      <xdr:spPr>
        <a:xfrm>
          <a:off x="12954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62" name="テキスト ボックス 461"/>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長崎県長崎市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12593</xdr:rowOff>
    </xdr:from>
    <xdr:to>
      <xdr:col>29</xdr:col>
      <xdr:colOff>127000</xdr:colOff>
      <xdr:row>17</xdr:row>
      <xdr:rowOff>80899</xdr:rowOff>
    </xdr:to>
    <xdr:cxnSp macro="">
      <xdr:nvCxnSpPr>
        <xdr:cNvPr id="48" name="直線コネクタ 47"/>
        <xdr:cNvCxnSpPr/>
      </xdr:nvCxnSpPr>
      <xdr:spPr bwMode="auto">
        <a:xfrm flipV="1">
          <a:off x="5003800" y="2974868"/>
          <a:ext cx="647700" cy="68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76984</xdr:rowOff>
    </xdr:from>
    <xdr:ext cx="762000" cy="259045"/>
    <xdr:sp macro="" textlink="">
      <xdr:nvSpPr>
        <xdr:cNvPr id="49" name="人口1人当たり決算額の推移平均値テキスト130"/>
        <xdr:cNvSpPr txBox="1"/>
      </xdr:nvSpPr>
      <xdr:spPr>
        <a:xfrm>
          <a:off x="5740400" y="2696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80899</xdr:rowOff>
    </xdr:from>
    <xdr:to>
      <xdr:col>26</xdr:col>
      <xdr:colOff>50800</xdr:colOff>
      <xdr:row>17</xdr:row>
      <xdr:rowOff>140106</xdr:rowOff>
    </xdr:to>
    <xdr:cxnSp macro="">
      <xdr:nvCxnSpPr>
        <xdr:cNvPr id="51" name="直線コネクタ 50"/>
        <xdr:cNvCxnSpPr/>
      </xdr:nvCxnSpPr>
      <xdr:spPr bwMode="auto">
        <a:xfrm flipV="1">
          <a:off x="4305300" y="3043174"/>
          <a:ext cx="698500" cy="59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47830</xdr:rowOff>
    </xdr:from>
    <xdr:ext cx="736600" cy="259045"/>
    <xdr:sp macro="" textlink="">
      <xdr:nvSpPr>
        <xdr:cNvPr id="53" name="テキスト ボックス 52"/>
        <xdr:cNvSpPr txBox="1"/>
      </xdr:nvSpPr>
      <xdr:spPr>
        <a:xfrm>
          <a:off x="4622800" y="2667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140106</xdr:rowOff>
    </xdr:from>
    <xdr:to>
      <xdr:col>22</xdr:col>
      <xdr:colOff>114300</xdr:colOff>
      <xdr:row>17</xdr:row>
      <xdr:rowOff>171425</xdr:rowOff>
    </xdr:to>
    <xdr:cxnSp macro="">
      <xdr:nvCxnSpPr>
        <xdr:cNvPr id="54" name="直線コネクタ 53"/>
        <xdr:cNvCxnSpPr/>
      </xdr:nvCxnSpPr>
      <xdr:spPr bwMode="auto">
        <a:xfrm flipV="1">
          <a:off x="3606800" y="3102381"/>
          <a:ext cx="698500" cy="31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126797</xdr:rowOff>
    </xdr:from>
    <xdr:to>
      <xdr:col>22</xdr:col>
      <xdr:colOff>165100</xdr:colOff>
      <xdr:row>17</xdr:row>
      <xdr:rowOff>56947</xdr:rowOff>
    </xdr:to>
    <xdr:sp macro="" textlink="">
      <xdr:nvSpPr>
        <xdr:cNvPr id="55" name="フローチャート: 判断 54"/>
        <xdr:cNvSpPr/>
      </xdr:nvSpPr>
      <xdr:spPr bwMode="auto">
        <a:xfrm>
          <a:off x="4254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67124</xdr:rowOff>
    </xdr:from>
    <xdr:ext cx="762000" cy="259045"/>
    <xdr:sp macro="" textlink="">
      <xdr:nvSpPr>
        <xdr:cNvPr id="56" name="テキスト ボックス 55"/>
        <xdr:cNvSpPr txBox="1"/>
      </xdr:nvSpPr>
      <xdr:spPr>
        <a:xfrm>
          <a:off x="39243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92786</xdr:rowOff>
    </xdr:from>
    <xdr:to>
      <xdr:col>18</xdr:col>
      <xdr:colOff>177800</xdr:colOff>
      <xdr:row>17</xdr:row>
      <xdr:rowOff>171425</xdr:rowOff>
    </xdr:to>
    <xdr:cxnSp macro="">
      <xdr:nvCxnSpPr>
        <xdr:cNvPr id="57" name="直線コネクタ 56"/>
        <xdr:cNvCxnSpPr/>
      </xdr:nvCxnSpPr>
      <xdr:spPr bwMode="auto">
        <a:xfrm>
          <a:off x="2908300" y="3055061"/>
          <a:ext cx="698500" cy="78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148788</xdr:rowOff>
    </xdr:from>
    <xdr:to>
      <xdr:col>19</xdr:col>
      <xdr:colOff>38100</xdr:colOff>
      <xdr:row>17</xdr:row>
      <xdr:rowOff>78938</xdr:rowOff>
    </xdr:to>
    <xdr:sp macro="" textlink="">
      <xdr:nvSpPr>
        <xdr:cNvPr id="58" name="フローチャート: 判断 57"/>
        <xdr:cNvSpPr/>
      </xdr:nvSpPr>
      <xdr:spPr bwMode="auto">
        <a:xfrm>
          <a:off x="3556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89115</xdr:rowOff>
    </xdr:from>
    <xdr:ext cx="762000" cy="259045"/>
    <xdr:sp macro="" textlink="">
      <xdr:nvSpPr>
        <xdr:cNvPr id="59" name="テキスト ボックス 58"/>
        <xdr:cNvSpPr txBox="1"/>
      </xdr:nvSpPr>
      <xdr:spPr>
        <a:xfrm>
          <a:off x="32258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145999</xdr:rowOff>
    </xdr:from>
    <xdr:to>
      <xdr:col>15</xdr:col>
      <xdr:colOff>101600</xdr:colOff>
      <xdr:row>17</xdr:row>
      <xdr:rowOff>76149</xdr:rowOff>
    </xdr:to>
    <xdr:sp macro="" textlink="">
      <xdr:nvSpPr>
        <xdr:cNvPr id="60" name="フローチャート: 判断 59"/>
        <xdr:cNvSpPr/>
      </xdr:nvSpPr>
      <xdr:spPr bwMode="auto">
        <a:xfrm>
          <a:off x="2857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86326</xdr:rowOff>
    </xdr:from>
    <xdr:ext cx="762000" cy="259045"/>
    <xdr:sp macro="" textlink="">
      <xdr:nvSpPr>
        <xdr:cNvPr id="61" name="テキスト ボックス 60"/>
        <xdr:cNvSpPr txBox="1"/>
      </xdr:nvSpPr>
      <xdr:spPr>
        <a:xfrm>
          <a:off x="25273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133243</xdr:rowOff>
    </xdr:from>
    <xdr:to>
      <xdr:col>29</xdr:col>
      <xdr:colOff>177800</xdr:colOff>
      <xdr:row>17</xdr:row>
      <xdr:rowOff>63393</xdr:rowOff>
    </xdr:to>
    <xdr:sp macro="" textlink="">
      <xdr:nvSpPr>
        <xdr:cNvPr id="67" name="楕円 66"/>
        <xdr:cNvSpPr/>
      </xdr:nvSpPr>
      <xdr:spPr bwMode="auto">
        <a:xfrm>
          <a:off x="5600700" y="2924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105320</xdr:rowOff>
    </xdr:from>
    <xdr:ext cx="762000" cy="259045"/>
    <xdr:sp macro="" textlink="">
      <xdr:nvSpPr>
        <xdr:cNvPr id="68" name="人口1人当たり決算額の推移該当値テキスト130"/>
        <xdr:cNvSpPr txBox="1"/>
      </xdr:nvSpPr>
      <xdr:spPr>
        <a:xfrm>
          <a:off x="5740400" y="289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30099</xdr:rowOff>
    </xdr:from>
    <xdr:to>
      <xdr:col>26</xdr:col>
      <xdr:colOff>101600</xdr:colOff>
      <xdr:row>17</xdr:row>
      <xdr:rowOff>131699</xdr:rowOff>
    </xdr:to>
    <xdr:sp macro="" textlink="">
      <xdr:nvSpPr>
        <xdr:cNvPr id="69" name="楕円 68"/>
        <xdr:cNvSpPr/>
      </xdr:nvSpPr>
      <xdr:spPr bwMode="auto">
        <a:xfrm>
          <a:off x="4953000" y="2992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116476</xdr:rowOff>
    </xdr:from>
    <xdr:ext cx="736600" cy="259045"/>
    <xdr:sp macro="" textlink="">
      <xdr:nvSpPr>
        <xdr:cNvPr id="70" name="テキスト ボックス 69"/>
        <xdr:cNvSpPr txBox="1"/>
      </xdr:nvSpPr>
      <xdr:spPr>
        <a:xfrm>
          <a:off x="4622800" y="3078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89306</xdr:rowOff>
    </xdr:from>
    <xdr:to>
      <xdr:col>22</xdr:col>
      <xdr:colOff>165100</xdr:colOff>
      <xdr:row>18</xdr:row>
      <xdr:rowOff>19456</xdr:rowOff>
    </xdr:to>
    <xdr:sp macro="" textlink="">
      <xdr:nvSpPr>
        <xdr:cNvPr id="71" name="楕円 70"/>
        <xdr:cNvSpPr/>
      </xdr:nvSpPr>
      <xdr:spPr bwMode="auto">
        <a:xfrm>
          <a:off x="4254500" y="3051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4233</xdr:rowOff>
    </xdr:from>
    <xdr:ext cx="762000" cy="259045"/>
    <xdr:sp macro="" textlink="">
      <xdr:nvSpPr>
        <xdr:cNvPr id="72" name="テキスト ボックス 71"/>
        <xdr:cNvSpPr txBox="1"/>
      </xdr:nvSpPr>
      <xdr:spPr>
        <a:xfrm>
          <a:off x="3924300" y="313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120625</xdr:rowOff>
    </xdr:from>
    <xdr:to>
      <xdr:col>19</xdr:col>
      <xdr:colOff>38100</xdr:colOff>
      <xdr:row>18</xdr:row>
      <xdr:rowOff>50775</xdr:rowOff>
    </xdr:to>
    <xdr:sp macro="" textlink="">
      <xdr:nvSpPr>
        <xdr:cNvPr id="73" name="楕円 72"/>
        <xdr:cNvSpPr/>
      </xdr:nvSpPr>
      <xdr:spPr bwMode="auto">
        <a:xfrm>
          <a:off x="3556000" y="3082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35552</xdr:rowOff>
    </xdr:from>
    <xdr:ext cx="762000" cy="259045"/>
    <xdr:sp macro="" textlink="">
      <xdr:nvSpPr>
        <xdr:cNvPr id="74" name="テキスト ボックス 73"/>
        <xdr:cNvSpPr txBox="1"/>
      </xdr:nvSpPr>
      <xdr:spPr>
        <a:xfrm>
          <a:off x="3225800" y="31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41986</xdr:rowOff>
    </xdr:from>
    <xdr:to>
      <xdr:col>15</xdr:col>
      <xdr:colOff>101600</xdr:colOff>
      <xdr:row>17</xdr:row>
      <xdr:rowOff>143586</xdr:rowOff>
    </xdr:to>
    <xdr:sp macro="" textlink="">
      <xdr:nvSpPr>
        <xdr:cNvPr id="75" name="楕円 74"/>
        <xdr:cNvSpPr/>
      </xdr:nvSpPr>
      <xdr:spPr bwMode="auto">
        <a:xfrm>
          <a:off x="2857500" y="3004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128363</xdr:rowOff>
    </xdr:from>
    <xdr:ext cx="762000" cy="259045"/>
    <xdr:sp macro="" textlink="">
      <xdr:nvSpPr>
        <xdr:cNvPr id="76" name="テキスト ボックス 75"/>
        <xdr:cNvSpPr txBox="1"/>
      </xdr:nvSpPr>
      <xdr:spPr>
        <a:xfrm>
          <a:off x="2527300" y="309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133401</xdr:rowOff>
    </xdr:from>
    <xdr:to>
      <xdr:col>29</xdr:col>
      <xdr:colOff>127000</xdr:colOff>
      <xdr:row>35</xdr:row>
      <xdr:rowOff>145608</xdr:rowOff>
    </xdr:to>
    <xdr:cxnSp macro="">
      <xdr:nvCxnSpPr>
        <xdr:cNvPr id="108" name="直線コネクタ 107"/>
        <xdr:cNvCxnSpPr/>
      </xdr:nvCxnSpPr>
      <xdr:spPr bwMode="auto">
        <a:xfrm>
          <a:off x="5003800" y="6743751"/>
          <a:ext cx="647700" cy="12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315099</xdr:rowOff>
    </xdr:from>
    <xdr:ext cx="762000" cy="259045"/>
    <xdr:sp macro="" textlink="">
      <xdr:nvSpPr>
        <xdr:cNvPr id="109" name="人口1人当たり決算額の推移平均値テキスト445"/>
        <xdr:cNvSpPr txBox="1"/>
      </xdr:nvSpPr>
      <xdr:spPr>
        <a:xfrm>
          <a:off x="5740400" y="692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133401</xdr:rowOff>
    </xdr:from>
    <xdr:to>
      <xdr:col>26</xdr:col>
      <xdr:colOff>50800</xdr:colOff>
      <xdr:row>35</xdr:row>
      <xdr:rowOff>184424</xdr:rowOff>
    </xdr:to>
    <xdr:cxnSp macro="">
      <xdr:nvCxnSpPr>
        <xdr:cNvPr id="111" name="直線コネクタ 110"/>
        <xdr:cNvCxnSpPr/>
      </xdr:nvCxnSpPr>
      <xdr:spPr bwMode="auto">
        <a:xfrm flipV="1">
          <a:off x="4305300" y="6743751"/>
          <a:ext cx="698500" cy="51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81012</xdr:rowOff>
    </xdr:from>
    <xdr:ext cx="736600" cy="259045"/>
    <xdr:sp macro="" textlink="">
      <xdr:nvSpPr>
        <xdr:cNvPr id="113" name="テキスト ボックス 112"/>
        <xdr:cNvSpPr txBox="1"/>
      </xdr:nvSpPr>
      <xdr:spPr>
        <a:xfrm>
          <a:off x="4622800" y="703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184424</xdr:rowOff>
    </xdr:from>
    <xdr:to>
      <xdr:col>22</xdr:col>
      <xdr:colOff>114300</xdr:colOff>
      <xdr:row>35</xdr:row>
      <xdr:rowOff>228224</xdr:rowOff>
    </xdr:to>
    <xdr:cxnSp macro="">
      <xdr:nvCxnSpPr>
        <xdr:cNvPr id="114" name="直線コネクタ 113"/>
        <xdr:cNvCxnSpPr/>
      </xdr:nvCxnSpPr>
      <xdr:spPr bwMode="auto">
        <a:xfrm flipV="1">
          <a:off x="3606800" y="6794774"/>
          <a:ext cx="698500" cy="43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331501</xdr:rowOff>
    </xdr:from>
    <xdr:to>
      <xdr:col>22</xdr:col>
      <xdr:colOff>165100</xdr:colOff>
      <xdr:row>36</xdr:row>
      <xdr:rowOff>90201</xdr:rowOff>
    </xdr:to>
    <xdr:sp macro="" textlink="">
      <xdr:nvSpPr>
        <xdr:cNvPr id="115" name="フローチャート: 判断 114"/>
        <xdr:cNvSpPr/>
      </xdr:nvSpPr>
      <xdr:spPr bwMode="auto">
        <a:xfrm>
          <a:off x="42545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74978</xdr:rowOff>
    </xdr:from>
    <xdr:ext cx="762000" cy="259045"/>
    <xdr:sp macro="" textlink="">
      <xdr:nvSpPr>
        <xdr:cNvPr id="116" name="テキスト ボックス 115"/>
        <xdr:cNvSpPr txBox="1"/>
      </xdr:nvSpPr>
      <xdr:spPr>
        <a:xfrm>
          <a:off x="3924300" y="702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228224</xdr:rowOff>
    </xdr:from>
    <xdr:to>
      <xdr:col>18</xdr:col>
      <xdr:colOff>177800</xdr:colOff>
      <xdr:row>35</xdr:row>
      <xdr:rowOff>279019</xdr:rowOff>
    </xdr:to>
    <xdr:cxnSp macro="">
      <xdr:nvCxnSpPr>
        <xdr:cNvPr id="117" name="直線コネクタ 116"/>
        <xdr:cNvCxnSpPr/>
      </xdr:nvCxnSpPr>
      <xdr:spPr bwMode="auto">
        <a:xfrm flipV="1">
          <a:off x="2908300" y="6838574"/>
          <a:ext cx="698500" cy="50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294147</xdr:rowOff>
    </xdr:from>
    <xdr:to>
      <xdr:col>19</xdr:col>
      <xdr:colOff>38100</xdr:colOff>
      <xdr:row>36</xdr:row>
      <xdr:rowOff>52847</xdr:rowOff>
    </xdr:to>
    <xdr:sp macro="" textlink="">
      <xdr:nvSpPr>
        <xdr:cNvPr id="118" name="フローチャート: 判断 117"/>
        <xdr:cNvSpPr/>
      </xdr:nvSpPr>
      <xdr:spPr bwMode="auto">
        <a:xfrm>
          <a:off x="35560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37624</xdr:rowOff>
    </xdr:from>
    <xdr:ext cx="762000" cy="259045"/>
    <xdr:sp macro="" textlink="">
      <xdr:nvSpPr>
        <xdr:cNvPr id="119" name="テキスト ボックス 118"/>
        <xdr:cNvSpPr txBox="1"/>
      </xdr:nvSpPr>
      <xdr:spPr>
        <a:xfrm>
          <a:off x="3225800" y="699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271790</xdr:rowOff>
    </xdr:from>
    <xdr:to>
      <xdr:col>15</xdr:col>
      <xdr:colOff>101600</xdr:colOff>
      <xdr:row>36</xdr:row>
      <xdr:rowOff>30490</xdr:rowOff>
    </xdr:to>
    <xdr:sp macro="" textlink="">
      <xdr:nvSpPr>
        <xdr:cNvPr id="120" name="フローチャート: 判断 119"/>
        <xdr:cNvSpPr/>
      </xdr:nvSpPr>
      <xdr:spPr bwMode="auto">
        <a:xfrm>
          <a:off x="28575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15267</xdr:rowOff>
    </xdr:from>
    <xdr:ext cx="762000" cy="259045"/>
    <xdr:sp macro="" textlink="">
      <xdr:nvSpPr>
        <xdr:cNvPr id="121" name="テキスト ボックス 120"/>
        <xdr:cNvSpPr txBox="1"/>
      </xdr:nvSpPr>
      <xdr:spPr>
        <a:xfrm>
          <a:off x="2527300" y="696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94808</xdr:rowOff>
    </xdr:from>
    <xdr:to>
      <xdr:col>29</xdr:col>
      <xdr:colOff>177800</xdr:colOff>
      <xdr:row>35</xdr:row>
      <xdr:rowOff>196408</xdr:rowOff>
    </xdr:to>
    <xdr:sp macro="" textlink="">
      <xdr:nvSpPr>
        <xdr:cNvPr id="127" name="楕円 126"/>
        <xdr:cNvSpPr/>
      </xdr:nvSpPr>
      <xdr:spPr bwMode="auto">
        <a:xfrm>
          <a:off x="5600700" y="6705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282785</xdr:rowOff>
    </xdr:from>
    <xdr:ext cx="762000" cy="259045"/>
    <xdr:sp macro="" textlink="">
      <xdr:nvSpPr>
        <xdr:cNvPr id="128" name="人口1人当たり決算額の推移該当値テキスト445"/>
        <xdr:cNvSpPr txBox="1"/>
      </xdr:nvSpPr>
      <xdr:spPr>
        <a:xfrm>
          <a:off x="5740400" y="6550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82601</xdr:rowOff>
    </xdr:from>
    <xdr:to>
      <xdr:col>26</xdr:col>
      <xdr:colOff>101600</xdr:colOff>
      <xdr:row>35</xdr:row>
      <xdr:rowOff>184201</xdr:rowOff>
    </xdr:to>
    <xdr:sp macro="" textlink="">
      <xdr:nvSpPr>
        <xdr:cNvPr id="129" name="楕円 128"/>
        <xdr:cNvSpPr/>
      </xdr:nvSpPr>
      <xdr:spPr bwMode="auto">
        <a:xfrm>
          <a:off x="4953000" y="6692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194378</xdr:rowOff>
    </xdr:from>
    <xdr:ext cx="736600" cy="259045"/>
    <xdr:sp macro="" textlink="">
      <xdr:nvSpPr>
        <xdr:cNvPr id="130" name="テキスト ボックス 129"/>
        <xdr:cNvSpPr txBox="1"/>
      </xdr:nvSpPr>
      <xdr:spPr>
        <a:xfrm>
          <a:off x="4622800" y="6461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133624</xdr:rowOff>
    </xdr:from>
    <xdr:to>
      <xdr:col>22</xdr:col>
      <xdr:colOff>165100</xdr:colOff>
      <xdr:row>35</xdr:row>
      <xdr:rowOff>235224</xdr:rowOff>
    </xdr:to>
    <xdr:sp macro="" textlink="">
      <xdr:nvSpPr>
        <xdr:cNvPr id="131" name="楕円 130"/>
        <xdr:cNvSpPr/>
      </xdr:nvSpPr>
      <xdr:spPr bwMode="auto">
        <a:xfrm>
          <a:off x="4254500" y="6743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245401</xdr:rowOff>
    </xdr:from>
    <xdr:ext cx="762000" cy="259045"/>
    <xdr:sp macro="" textlink="">
      <xdr:nvSpPr>
        <xdr:cNvPr id="132" name="テキスト ボックス 131"/>
        <xdr:cNvSpPr txBox="1"/>
      </xdr:nvSpPr>
      <xdr:spPr>
        <a:xfrm>
          <a:off x="3924300" y="6512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177424</xdr:rowOff>
    </xdr:from>
    <xdr:to>
      <xdr:col>19</xdr:col>
      <xdr:colOff>38100</xdr:colOff>
      <xdr:row>35</xdr:row>
      <xdr:rowOff>279024</xdr:rowOff>
    </xdr:to>
    <xdr:sp macro="" textlink="">
      <xdr:nvSpPr>
        <xdr:cNvPr id="133" name="楕円 132"/>
        <xdr:cNvSpPr/>
      </xdr:nvSpPr>
      <xdr:spPr bwMode="auto">
        <a:xfrm>
          <a:off x="3556000" y="6787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289201</xdr:rowOff>
    </xdr:from>
    <xdr:ext cx="762000" cy="259045"/>
    <xdr:sp macro="" textlink="">
      <xdr:nvSpPr>
        <xdr:cNvPr id="134" name="テキスト ボックス 133"/>
        <xdr:cNvSpPr txBox="1"/>
      </xdr:nvSpPr>
      <xdr:spPr>
        <a:xfrm>
          <a:off x="3225800" y="6556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228219</xdr:rowOff>
    </xdr:from>
    <xdr:to>
      <xdr:col>15</xdr:col>
      <xdr:colOff>101600</xdr:colOff>
      <xdr:row>35</xdr:row>
      <xdr:rowOff>329819</xdr:rowOff>
    </xdr:to>
    <xdr:sp macro="" textlink="">
      <xdr:nvSpPr>
        <xdr:cNvPr id="135" name="楕円 134"/>
        <xdr:cNvSpPr/>
      </xdr:nvSpPr>
      <xdr:spPr bwMode="auto">
        <a:xfrm>
          <a:off x="2857500" y="6838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339996</xdr:rowOff>
    </xdr:from>
    <xdr:ext cx="762000" cy="259045"/>
    <xdr:sp macro="" textlink="">
      <xdr:nvSpPr>
        <xdr:cNvPr id="136" name="テキスト ボックス 135"/>
        <xdr:cNvSpPr txBox="1"/>
      </xdr:nvSpPr>
      <xdr:spPr>
        <a:xfrm>
          <a:off x="2527300" y="660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416,405
412,705
405.86
218,376,604
213,222,346
3,354,716
98,722,898
256,001,368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27267</xdr:rowOff>
    </xdr:from>
    <xdr:to>
      <xdr:col>24</xdr:col>
      <xdr:colOff>63500</xdr:colOff>
      <xdr:row>34</xdr:row>
      <xdr:rowOff>87236</xdr:rowOff>
    </xdr:to>
    <xdr:cxnSp macro="">
      <xdr:nvCxnSpPr>
        <xdr:cNvPr id="61" name="直線コネクタ 60"/>
        <xdr:cNvCxnSpPr/>
      </xdr:nvCxnSpPr>
      <xdr:spPr>
        <a:xfrm>
          <a:off x="3797300" y="5856567"/>
          <a:ext cx="838200" cy="5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140746</xdr:rowOff>
    </xdr:from>
    <xdr:ext cx="534377" cy="259045"/>
    <xdr:sp macro="" textlink="">
      <xdr:nvSpPr>
        <xdr:cNvPr id="62" name="人件費平均値テキスト"/>
        <xdr:cNvSpPr txBox="1"/>
      </xdr:nvSpPr>
      <xdr:spPr>
        <a:xfrm>
          <a:off x="4686300" y="597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27267</xdr:rowOff>
    </xdr:from>
    <xdr:to>
      <xdr:col>19</xdr:col>
      <xdr:colOff>177800</xdr:colOff>
      <xdr:row>34</xdr:row>
      <xdr:rowOff>65367</xdr:rowOff>
    </xdr:to>
    <xdr:cxnSp macro="">
      <xdr:nvCxnSpPr>
        <xdr:cNvPr id="64" name="直線コネクタ 63"/>
        <xdr:cNvCxnSpPr/>
      </xdr:nvCxnSpPr>
      <xdr:spPr>
        <a:xfrm flipV="1">
          <a:off x="2908300" y="5856567"/>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89311</xdr:rowOff>
    </xdr:from>
    <xdr:ext cx="534377" cy="259045"/>
    <xdr:sp macro="" textlink="">
      <xdr:nvSpPr>
        <xdr:cNvPr id="66" name="テキスト ボックス 65"/>
        <xdr:cNvSpPr txBox="1"/>
      </xdr:nvSpPr>
      <xdr:spPr>
        <a:xfrm>
          <a:off x="3530111" y="609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65367</xdr:rowOff>
    </xdr:from>
    <xdr:to>
      <xdr:col>15</xdr:col>
      <xdr:colOff>50800</xdr:colOff>
      <xdr:row>34</xdr:row>
      <xdr:rowOff>86284</xdr:rowOff>
    </xdr:to>
    <xdr:cxnSp macro="">
      <xdr:nvCxnSpPr>
        <xdr:cNvPr id="67" name="直線コネクタ 66"/>
        <xdr:cNvCxnSpPr/>
      </xdr:nvCxnSpPr>
      <xdr:spPr>
        <a:xfrm flipV="1">
          <a:off x="2019300" y="5894667"/>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8" name="フローチャート: 判断 67"/>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93997</xdr:rowOff>
    </xdr:from>
    <xdr:ext cx="534377" cy="259045"/>
    <xdr:sp macro="" textlink="">
      <xdr:nvSpPr>
        <xdr:cNvPr id="69" name="テキスト ボックス 68"/>
        <xdr:cNvSpPr txBox="1"/>
      </xdr:nvSpPr>
      <xdr:spPr>
        <a:xfrm>
          <a:off x="2641111" y="60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32944</xdr:rowOff>
    </xdr:from>
    <xdr:to>
      <xdr:col>10</xdr:col>
      <xdr:colOff>114300</xdr:colOff>
      <xdr:row>34</xdr:row>
      <xdr:rowOff>86284</xdr:rowOff>
    </xdr:to>
    <xdr:cxnSp macro="">
      <xdr:nvCxnSpPr>
        <xdr:cNvPr id="70" name="直線コネクタ 69"/>
        <xdr:cNvCxnSpPr/>
      </xdr:nvCxnSpPr>
      <xdr:spPr>
        <a:xfrm>
          <a:off x="1130300" y="5862244"/>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xdr:rowOff>
    </xdr:from>
    <xdr:to>
      <xdr:col>10</xdr:col>
      <xdr:colOff>165100</xdr:colOff>
      <xdr:row>35</xdr:row>
      <xdr:rowOff>110261</xdr:rowOff>
    </xdr:to>
    <xdr:sp macro="" textlink="">
      <xdr:nvSpPr>
        <xdr:cNvPr id="71" name="フローチャート: 判断 70"/>
        <xdr:cNvSpPr/>
      </xdr:nvSpPr>
      <xdr:spPr>
        <a:xfrm>
          <a:off x="1968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101388</xdr:rowOff>
    </xdr:from>
    <xdr:ext cx="534377" cy="259045"/>
    <xdr:sp macro="" textlink="">
      <xdr:nvSpPr>
        <xdr:cNvPr id="72" name="テキスト ボックス 71"/>
        <xdr:cNvSpPr txBox="1"/>
      </xdr:nvSpPr>
      <xdr:spPr>
        <a:xfrm>
          <a:off x="1752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167234</xdr:rowOff>
    </xdr:from>
    <xdr:to>
      <xdr:col>6</xdr:col>
      <xdr:colOff>38100</xdr:colOff>
      <xdr:row>35</xdr:row>
      <xdr:rowOff>97384</xdr:rowOff>
    </xdr:to>
    <xdr:sp macro="" textlink="">
      <xdr:nvSpPr>
        <xdr:cNvPr id="73" name="フローチャート: 判断 72"/>
        <xdr:cNvSpPr/>
      </xdr:nvSpPr>
      <xdr:spPr>
        <a:xfrm>
          <a:off x="1079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88511</xdr:rowOff>
    </xdr:from>
    <xdr:ext cx="534377" cy="259045"/>
    <xdr:sp macro="" textlink="">
      <xdr:nvSpPr>
        <xdr:cNvPr id="74" name="テキスト ボックス 73"/>
        <xdr:cNvSpPr txBox="1"/>
      </xdr:nvSpPr>
      <xdr:spPr>
        <a:xfrm>
          <a:off x="863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36436</xdr:rowOff>
    </xdr:from>
    <xdr:to>
      <xdr:col>24</xdr:col>
      <xdr:colOff>114300</xdr:colOff>
      <xdr:row>34</xdr:row>
      <xdr:rowOff>138036</xdr:rowOff>
    </xdr:to>
    <xdr:sp macro="" textlink="">
      <xdr:nvSpPr>
        <xdr:cNvPr id="80" name="楕円 79"/>
        <xdr:cNvSpPr/>
      </xdr:nvSpPr>
      <xdr:spPr>
        <a:xfrm>
          <a:off x="4584700" y="586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59313</xdr:rowOff>
    </xdr:from>
    <xdr:ext cx="534377" cy="259045"/>
    <xdr:sp macro="" textlink="">
      <xdr:nvSpPr>
        <xdr:cNvPr id="81" name="人件費該当値テキスト"/>
        <xdr:cNvSpPr txBox="1"/>
      </xdr:nvSpPr>
      <xdr:spPr>
        <a:xfrm>
          <a:off x="4686300" y="571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147917</xdr:rowOff>
    </xdr:from>
    <xdr:to>
      <xdr:col>20</xdr:col>
      <xdr:colOff>38100</xdr:colOff>
      <xdr:row>34</xdr:row>
      <xdr:rowOff>78067</xdr:rowOff>
    </xdr:to>
    <xdr:sp macro="" textlink="">
      <xdr:nvSpPr>
        <xdr:cNvPr id="82" name="楕円 81"/>
        <xdr:cNvSpPr/>
      </xdr:nvSpPr>
      <xdr:spPr>
        <a:xfrm>
          <a:off x="3746500" y="580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94594</xdr:rowOff>
    </xdr:from>
    <xdr:ext cx="534377" cy="259045"/>
    <xdr:sp macro="" textlink="">
      <xdr:nvSpPr>
        <xdr:cNvPr id="83" name="テキスト ボックス 82"/>
        <xdr:cNvSpPr txBox="1"/>
      </xdr:nvSpPr>
      <xdr:spPr>
        <a:xfrm>
          <a:off x="3530111" y="558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14567</xdr:rowOff>
    </xdr:from>
    <xdr:to>
      <xdr:col>15</xdr:col>
      <xdr:colOff>101600</xdr:colOff>
      <xdr:row>34</xdr:row>
      <xdr:rowOff>116167</xdr:rowOff>
    </xdr:to>
    <xdr:sp macro="" textlink="">
      <xdr:nvSpPr>
        <xdr:cNvPr id="84" name="楕円 83"/>
        <xdr:cNvSpPr/>
      </xdr:nvSpPr>
      <xdr:spPr>
        <a:xfrm>
          <a:off x="2857500" y="584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132694</xdr:rowOff>
    </xdr:from>
    <xdr:ext cx="534377" cy="259045"/>
    <xdr:sp macro="" textlink="">
      <xdr:nvSpPr>
        <xdr:cNvPr id="85" name="テキスト ボックス 84"/>
        <xdr:cNvSpPr txBox="1"/>
      </xdr:nvSpPr>
      <xdr:spPr>
        <a:xfrm>
          <a:off x="2641111" y="561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35484</xdr:rowOff>
    </xdr:from>
    <xdr:to>
      <xdr:col>10</xdr:col>
      <xdr:colOff>165100</xdr:colOff>
      <xdr:row>34</xdr:row>
      <xdr:rowOff>137084</xdr:rowOff>
    </xdr:to>
    <xdr:sp macro="" textlink="">
      <xdr:nvSpPr>
        <xdr:cNvPr id="86" name="楕円 85"/>
        <xdr:cNvSpPr/>
      </xdr:nvSpPr>
      <xdr:spPr>
        <a:xfrm>
          <a:off x="1968500" y="586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153611</xdr:rowOff>
    </xdr:from>
    <xdr:ext cx="534377" cy="259045"/>
    <xdr:sp macro="" textlink="">
      <xdr:nvSpPr>
        <xdr:cNvPr id="87" name="テキスト ボックス 86"/>
        <xdr:cNvSpPr txBox="1"/>
      </xdr:nvSpPr>
      <xdr:spPr>
        <a:xfrm>
          <a:off x="1752111" y="564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153594</xdr:rowOff>
    </xdr:from>
    <xdr:to>
      <xdr:col>6</xdr:col>
      <xdr:colOff>38100</xdr:colOff>
      <xdr:row>34</xdr:row>
      <xdr:rowOff>83744</xdr:rowOff>
    </xdr:to>
    <xdr:sp macro="" textlink="">
      <xdr:nvSpPr>
        <xdr:cNvPr id="88" name="楕円 87"/>
        <xdr:cNvSpPr/>
      </xdr:nvSpPr>
      <xdr:spPr>
        <a:xfrm>
          <a:off x="1079500" y="581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100271</xdr:rowOff>
    </xdr:from>
    <xdr:ext cx="534377" cy="259045"/>
    <xdr:sp macro="" textlink="">
      <xdr:nvSpPr>
        <xdr:cNvPr id="89" name="テキスト ボックス 88"/>
        <xdr:cNvSpPr txBox="1"/>
      </xdr:nvSpPr>
      <xdr:spPr>
        <a:xfrm>
          <a:off x="863111" y="558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168522</xdr:rowOff>
    </xdr:from>
    <xdr:to>
      <xdr:col>24</xdr:col>
      <xdr:colOff>63500</xdr:colOff>
      <xdr:row>56</xdr:row>
      <xdr:rowOff>82683</xdr:rowOff>
    </xdr:to>
    <xdr:cxnSp macro="">
      <xdr:nvCxnSpPr>
        <xdr:cNvPr id="119" name="直線コネクタ 118"/>
        <xdr:cNvCxnSpPr/>
      </xdr:nvCxnSpPr>
      <xdr:spPr>
        <a:xfrm flipV="1">
          <a:off x="3797300" y="9598272"/>
          <a:ext cx="838200" cy="8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100080</xdr:rowOff>
    </xdr:from>
    <xdr:ext cx="534377" cy="259045"/>
    <xdr:sp macro="" textlink="">
      <xdr:nvSpPr>
        <xdr:cNvPr id="120" name="物件費平均値テキスト"/>
        <xdr:cNvSpPr txBox="1"/>
      </xdr:nvSpPr>
      <xdr:spPr>
        <a:xfrm>
          <a:off x="4686300" y="93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81579</xdr:rowOff>
    </xdr:from>
    <xdr:to>
      <xdr:col>19</xdr:col>
      <xdr:colOff>177800</xdr:colOff>
      <xdr:row>56</xdr:row>
      <xdr:rowOff>82683</xdr:rowOff>
    </xdr:to>
    <xdr:cxnSp macro="">
      <xdr:nvCxnSpPr>
        <xdr:cNvPr id="122" name="直線コネクタ 121"/>
        <xdr:cNvCxnSpPr/>
      </xdr:nvCxnSpPr>
      <xdr:spPr>
        <a:xfrm>
          <a:off x="2908300" y="9682779"/>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65047</xdr:rowOff>
    </xdr:from>
    <xdr:ext cx="534377" cy="259045"/>
    <xdr:sp macro="" textlink="">
      <xdr:nvSpPr>
        <xdr:cNvPr id="124" name="テキスト ボックス 123"/>
        <xdr:cNvSpPr txBox="1"/>
      </xdr:nvSpPr>
      <xdr:spPr>
        <a:xfrm>
          <a:off x="3530111" y="93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81579</xdr:rowOff>
    </xdr:from>
    <xdr:to>
      <xdr:col>15</xdr:col>
      <xdr:colOff>50800</xdr:colOff>
      <xdr:row>56</xdr:row>
      <xdr:rowOff>90056</xdr:rowOff>
    </xdr:to>
    <xdr:cxnSp macro="">
      <xdr:nvCxnSpPr>
        <xdr:cNvPr id="125" name="直線コネクタ 124"/>
        <xdr:cNvCxnSpPr/>
      </xdr:nvCxnSpPr>
      <xdr:spPr>
        <a:xfrm flipV="1">
          <a:off x="2019300" y="9682779"/>
          <a:ext cx="889000" cy="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162147</xdr:rowOff>
    </xdr:from>
    <xdr:to>
      <xdr:col>15</xdr:col>
      <xdr:colOff>101600</xdr:colOff>
      <xdr:row>56</xdr:row>
      <xdr:rowOff>92297</xdr:rowOff>
    </xdr:to>
    <xdr:sp macro="" textlink="">
      <xdr:nvSpPr>
        <xdr:cNvPr id="126" name="フローチャート: 判断 125"/>
        <xdr:cNvSpPr/>
      </xdr:nvSpPr>
      <xdr:spPr>
        <a:xfrm>
          <a:off x="2857500" y="95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108824</xdr:rowOff>
    </xdr:from>
    <xdr:ext cx="534377" cy="259045"/>
    <xdr:sp macro="" textlink="">
      <xdr:nvSpPr>
        <xdr:cNvPr id="127" name="テキスト ボックス 126"/>
        <xdr:cNvSpPr txBox="1"/>
      </xdr:nvSpPr>
      <xdr:spPr>
        <a:xfrm>
          <a:off x="2641111" y="936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90056</xdr:rowOff>
    </xdr:from>
    <xdr:to>
      <xdr:col>10</xdr:col>
      <xdr:colOff>114300</xdr:colOff>
      <xdr:row>56</xdr:row>
      <xdr:rowOff>98990</xdr:rowOff>
    </xdr:to>
    <xdr:cxnSp macro="">
      <xdr:nvCxnSpPr>
        <xdr:cNvPr id="128" name="直線コネクタ 127"/>
        <xdr:cNvCxnSpPr/>
      </xdr:nvCxnSpPr>
      <xdr:spPr>
        <a:xfrm flipV="1">
          <a:off x="1130300" y="9691256"/>
          <a:ext cx="889000" cy="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140240</xdr:rowOff>
    </xdr:from>
    <xdr:to>
      <xdr:col>10</xdr:col>
      <xdr:colOff>165100</xdr:colOff>
      <xdr:row>56</xdr:row>
      <xdr:rowOff>70390</xdr:rowOff>
    </xdr:to>
    <xdr:sp macro="" textlink="">
      <xdr:nvSpPr>
        <xdr:cNvPr id="129" name="フローチャート: 判断 128"/>
        <xdr:cNvSpPr/>
      </xdr:nvSpPr>
      <xdr:spPr>
        <a:xfrm>
          <a:off x="1968500" y="95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86917</xdr:rowOff>
    </xdr:from>
    <xdr:ext cx="534377" cy="259045"/>
    <xdr:sp macro="" textlink="">
      <xdr:nvSpPr>
        <xdr:cNvPr id="130" name="テキスト ボックス 129"/>
        <xdr:cNvSpPr txBox="1"/>
      </xdr:nvSpPr>
      <xdr:spPr>
        <a:xfrm>
          <a:off x="1752111" y="93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154375</xdr:rowOff>
    </xdr:from>
    <xdr:to>
      <xdr:col>6</xdr:col>
      <xdr:colOff>38100</xdr:colOff>
      <xdr:row>56</xdr:row>
      <xdr:rowOff>84525</xdr:rowOff>
    </xdr:to>
    <xdr:sp macro="" textlink="">
      <xdr:nvSpPr>
        <xdr:cNvPr id="131" name="フローチャート: 判断 130"/>
        <xdr:cNvSpPr/>
      </xdr:nvSpPr>
      <xdr:spPr>
        <a:xfrm>
          <a:off x="1079500" y="958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101052</xdr:rowOff>
    </xdr:from>
    <xdr:ext cx="534377" cy="259045"/>
    <xdr:sp macro="" textlink="">
      <xdr:nvSpPr>
        <xdr:cNvPr id="132" name="テキスト ボックス 131"/>
        <xdr:cNvSpPr txBox="1"/>
      </xdr:nvSpPr>
      <xdr:spPr>
        <a:xfrm>
          <a:off x="863111" y="935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117722</xdr:rowOff>
    </xdr:from>
    <xdr:to>
      <xdr:col>24</xdr:col>
      <xdr:colOff>114300</xdr:colOff>
      <xdr:row>56</xdr:row>
      <xdr:rowOff>47872</xdr:rowOff>
    </xdr:to>
    <xdr:sp macro="" textlink="">
      <xdr:nvSpPr>
        <xdr:cNvPr id="138" name="楕円 137"/>
        <xdr:cNvSpPr/>
      </xdr:nvSpPr>
      <xdr:spPr>
        <a:xfrm>
          <a:off x="4584700" y="954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96149</xdr:rowOff>
    </xdr:from>
    <xdr:ext cx="534377" cy="259045"/>
    <xdr:sp macro="" textlink="">
      <xdr:nvSpPr>
        <xdr:cNvPr id="139" name="物件費該当値テキスト"/>
        <xdr:cNvSpPr txBox="1"/>
      </xdr:nvSpPr>
      <xdr:spPr>
        <a:xfrm>
          <a:off x="4686300" y="952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31883</xdr:rowOff>
    </xdr:from>
    <xdr:to>
      <xdr:col>20</xdr:col>
      <xdr:colOff>38100</xdr:colOff>
      <xdr:row>56</xdr:row>
      <xdr:rowOff>133483</xdr:rowOff>
    </xdr:to>
    <xdr:sp macro="" textlink="">
      <xdr:nvSpPr>
        <xdr:cNvPr id="140" name="楕円 139"/>
        <xdr:cNvSpPr/>
      </xdr:nvSpPr>
      <xdr:spPr>
        <a:xfrm>
          <a:off x="3746500" y="963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124610</xdr:rowOff>
    </xdr:from>
    <xdr:ext cx="534377" cy="259045"/>
    <xdr:sp macro="" textlink="">
      <xdr:nvSpPr>
        <xdr:cNvPr id="141" name="テキスト ボックス 140"/>
        <xdr:cNvSpPr txBox="1"/>
      </xdr:nvSpPr>
      <xdr:spPr>
        <a:xfrm>
          <a:off x="3530111" y="972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30779</xdr:rowOff>
    </xdr:from>
    <xdr:to>
      <xdr:col>15</xdr:col>
      <xdr:colOff>101600</xdr:colOff>
      <xdr:row>56</xdr:row>
      <xdr:rowOff>132379</xdr:rowOff>
    </xdr:to>
    <xdr:sp macro="" textlink="">
      <xdr:nvSpPr>
        <xdr:cNvPr id="142" name="楕円 141"/>
        <xdr:cNvSpPr/>
      </xdr:nvSpPr>
      <xdr:spPr>
        <a:xfrm>
          <a:off x="2857500" y="963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123506</xdr:rowOff>
    </xdr:from>
    <xdr:ext cx="534377" cy="259045"/>
    <xdr:sp macro="" textlink="">
      <xdr:nvSpPr>
        <xdr:cNvPr id="143" name="テキスト ボックス 142"/>
        <xdr:cNvSpPr txBox="1"/>
      </xdr:nvSpPr>
      <xdr:spPr>
        <a:xfrm>
          <a:off x="2641111" y="97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39256</xdr:rowOff>
    </xdr:from>
    <xdr:to>
      <xdr:col>10</xdr:col>
      <xdr:colOff>165100</xdr:colOff>
      <xdr:row>56</xdr:row>
      <xdr:rowOff>140856</xdr:rowOff>
    </xdr:to>
    <xdr:sp macro="" textlink="">
      <xdr:nvSpPr>
        <xdr:cNvPr id="144" name="楕円 143"/>
        <xdr:cNvSpPr/>
      </xdr:nvSpPr>
      <xdr:spPr>
        <a:xfrm>
          <a:off x="1968500" y="964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131983</xdr:rowOff>
    </xdr:from>
    <xdr:ext cx="534377" cy="259045"/>
    <xdr:sp macro="" textlink="">
      <xdr:nvSpPr>
        <xdr:cNvPr id="145" name="テキスト ボックス 144"/>
        <xdr:cNvSpPr txBox="1"/>
      </xdr:nvSpPr>
      <xdr:spPr>
        <a:xfrm>
          <a:off x="1752111" y="973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48190</xdr:rowOff>
    </xdr:from>
    <xdr:to>
      <xdr:col>6</xdr:col>
      <xdr:colOff>38100</xdr:colOff>
      <xdr:row>56</xdr:row>
      <xdr:rowOff>149790</xdr:rowOff>
    </xdr:to>
    <xdr:sp macro="" textlink="">
      <xdr:nvSpPr>
        <xdr:cNvPr id="146" name="楕円 145"/>
        <xdr:cNvSpPr/>
      </xdr:nvSpPr>
      <xdr:spPr>
        <a:xfrm>
          <a:off x="1079500" y="96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140917</xdr:rowOff>
    </xdr:from>
    <xdr:ext cx="534377" cy="259045"/>
    <xdr:sp macro="" textlink="">
      <xdr:nvSpPr>
        <xdr:cNvPr id="147" name="テキスト ボックス 146"/>
        <xdr:cNvSpPr txBox="1"/>
      </xdr:nvSpPr>
      <xdr:spPr>
        <a:xfrm>
          <a:off x="863111" y="974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69469</xdr:rowOff>
    </xdr:from>
    <xdr:to>
      <xdr:col>24</xdr:col>
      <xdr:colOff>63500</xdr:colOff>
      <xdr:row>76</xdr:row>
      <xdr:rowOff>92583</xdr:rowOff>
    </xdr:to>
    <xdr:cxnSp macro="">
      <xdr:nvCxnSpPr>
        <xdr:cNvPr id="176" name="直線コネクタ 175"/>
        <xdr:cNvCxnSpPr/>
      </xdr:nvCxnSpPr>
      <xdr:spPr>
        <a:xfrm flipV="1">
          <a:off x="3797300" y="13099669"/>
          <a:ext cx="838200" cy="2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10304</xdr:rowOff>
    </xdr:from>
    <xdr:ext cx="469744" cy="259045"/>
    <xdr:sp macro="" textlink="">
      <xdr:nvSpPr>
        <xdr:cNvPr id="177" name="維持補修費平均値テキスト"/>
        <xdr:cNvSpPr txBox="1"/>
      </xdr:nvSpPr>
      <xdr:spPr>
        <a:xfrm>
          <a:off x="4686300" y="12869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92583</xdr:rowOff>
    </xdr:from>
    <xdr:to>
      <xdr:col>19</xdr:col>
      <xdr:colOff>177800</xdr:colOff>
      <xdr:row>76</xdr:row>
      <xdr:rowOff>100457</xdr:rowOff>
    </xdr:to>
    <xdr:cxnSp macro="">
      <xdr:nvCxnSpPr>
        <xdr:cNvPr id="179" name="直線コネクタ 178"/>
        <xdr:cNvCxnSpPr/>
      </xdr:nvCxnSpPr>
      <xdr:spPr>
        <a:xfrm flipV="1">
          <a:off x="2908300" y="13122783"/>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78884</xdr:rowOff>
    </xdr:from>
    <xdr:ext cx="469744" cy="259045"/>
    <xdr:sp macro="" textlink="">
      <xdr:nvSpPr>
        <xdr:cNvPr id="181" name="テキスト ボックス 180"/>
        <xdr:cNvSpPr txBox="1"/>
      </xdr:nvSpPr>
      <xdr:spPr>
        <a:xfrm>
          <a:off x="3562428" y="1276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4190</xdr:rowOff>
    </xdr:from>
    <xdr:to>
      <xdr:col>15</xdr:col>
      <xdr:colOff>50800</xdr:colOff>
      <xdr:row>76</xdr:row>
      <xdr:rowOff>100457</xdr:rowOff>
    </xdr:to>
    <xdr:cxnSp macro="">
      <xdr:nvCxnSpPr>
        <xdr:cNvPr id="182" name="直線コネクタ 181"/>
        <xdr:cNvCxnSpPr/>
      </xdr:nvCxnSpPr>
      <xdr:spPr>
        <a:xfrm>
          <a:off x="2019300" y="13034390"/>
          <a:ext cx="889000" cy="9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142748</xdr:rowOff>
    </xdr:from>
    <xdr:to>
      <xdr:col>15</xdr:col>
      <xdr:colOff>101600</xdr:colOff>
      <xdr:row>76</xdr:row>
      <xdr:rowOff>72898</xdr:rowOff>
    </xdr:to>
    <xdr:sp macro="" textlink="">
      <xdr:nvSpPr>
        <xdr:cNvPr id="183" name="フローチャート: 判断 182"/>
        <xdr:cNvSpPr/>
      </xdr:nvSpPr>
      <xdr:spPr>
        <a:xfrm>
          <a:off x="2857500" y="1300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89425</xdr:rowOff>
    </xdr:from>
    <xdr:ext cx="469744" cy="259045"/>
    <xdr:sp macro="" textlink="">
      <xdr:nvSpPr>
        <xdr:cNvPr id="184" name="テキスト ボックス 183"/>
        <xdr:cNvSpPr txBox="1"/>
      </xdr:nvSpPr>
      <xdr:spPr>
        <a:xfrm>
          <a:off x="2673428" y="1277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4190</xdr:rowOff>
    </xdr:from>
    <xdr:to>
      <xdr:col>10</xdr:col>
      <xdr:colOff>114300</xdr:colOff>
      <xdr:row>76</xdr:row>
      <xdr:rowOff>46482</xdr:rowOff>
    </xdr:to>
    <xdr:cxnSp macro="">
      <xdr:nvCxnSpPr>
        <xdr:cNvPr id="185" name="直線コネクタ 184"/>
        <xdr:cNvCxnSpPr/>
      </xdr:nvCxnSpPr>
      <xdr:spPr>
        <a:xfrm flipV="1">
          <a:off x="1130300" y="13034390"/>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156845</xdr:rowOff>
    </xdr:from>
    <xdr:to>
      <xdr:col>10</xdr:col>
      <xdr:colOff>165100</xdr:colOff>
      <xdr:row>76</xdr:row>
      <xdr:rowOff>86995</xdr:rowOff>
    </xdr:to>
    <xdr:sp macro="" textlink="">
      <xdr:nvSpPr>
        <xdr:cNvPr id="186" name="フローチャート: 判断 185"/>
        <xdr:cNvSpPr/>
      </xdr:nvSpPr>
      <xdr:spPr>
        <a:xfrm>
          <a:off x="1968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78122</xdr:rowOff>
    </xdr:from>
    <xdr:ext cx="469744" cy="259045"/>
    <xdr:sp macro="" textlink="">
      <xdr:nvSpPr>
        <xdr:cNvPr id="187" name="テキスト ボックス 186"/>
        <xdr:cNvSpPr txBox="1"/>
      </xdr:nvSpPr>
      <xdr:spPr>
        <a:xfrm>
          <a:off x="1784428"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165227</xdr:rowOff>
    </xdr:from>
    <xdr:to>
      <xdr:col>6</xdr:col>
      <xdr:colOff>38100</xdr:colOff>
      <xdr:row>76</xdr:row>
      <xdr:rowOff>95377</xdr:rowOff>
    </xdr:to>
    <xdr:sp macro="" textlink="">
      <xdr:nvSpPr>
        <xdr:cNvPr id="188" name="フローチャート: 判断 187"/>
        <xdr:cNvSpPr/>
      </xdr:nvSpPr>
      <xdr:spPr>
        <a:xfrm>
          <a:off x="1079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111904</xdr:rowOff>
    </xdr:from>
    <xdr:ext cx="469744" cy="259045"/>
    <xdr:sp macro="" textlink="">
      <xdr:nvSpPr>
        <xdr:cNvPr id="189" name="テキスト ボックス 188"/>
        <xdr:cNvSpPr txBox="1"/>
      </xdr:nvSpPr>
      <xdr:spPr>
        <a:xfrm>
          <a:off x="895428"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18669</xdr:rowOff>
    </xdr:from>
    <xdr:to>
      <xdr:col>24</xdr:col>
      <xdr:colOff>114300</xdr:colOff>
      <xdr:row>76</xdr:row>
      <xdr:rowOff>120269</xdr:rowOff>
    </xdr:to>
    <xdr:sp macro="" textlink="">
      <xdr:nvSpPr>
        <xdr:cNvPr id="195" name="楕円 194"/>
        <xdr:cNvSpPr/>
      </xdr:nvSpPr>
      <xdr:spPr>
        <a:xfrm>
          <a:off x="4584700" y="1304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168546</xdr:rowOff>
    </xdr:from>
    <xdr:ext cx="469744" cy="259045"/>
    <xdr:sp macro="" textlink="">
      <xdr:nvSpPr>
        <xdr:cNvPr id="196" name="維持補修費該当値テキスト"/>
        <xdr:cNvSpPr txBox="1"/>
      </xdr:nvSpPr>
      <xdr:spPr>
        <a:xfrm>
          <a:off x="4686300" y="1302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41783</xdr:rowOff>
    </xdr:from>
    <xdr:to>
      <xdr:col>20</xdr:col>
      <xdr:colOff>38100</xdr:colOff>
      <xdr:row>76</xdr:row>
      <xdr:rowOff>143383</xdr:rowOff>
    </xdr:to>
    <xdr:sp macro="" textlink="">
      <xdr:nvSpPr>
        <xdr:cNvPr id="197" name="楕円 196"/>
        <xdr:cNvSpPr/>
      </xdr:nvSpPr>
      <xdr:spPr>
        <a:xfrm>
          <a:off x="3746500" y="1307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134510</xdr:rowOff>
    </xdr:from>
    <xdr:ext cx="469744" cy="259045"/>
    <xdr:sp macro="" textlink="">
      <xdr:nvSpPr>
        <xdr:cNvPr id="198" name="テキスト ボックス 197"/>
        <xdr:cNvSpPr txBox="1"/>
      </xdr:nvSpPr>
      <xdr:spPr>
        <a:xfrm>
          <a:off x="3562428" y="131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49657</xdr:rowOff>
    </xdr:from>
    <xdr:to>
      <xdr:col>15</xdr:col>
      <xdr:colOff>101600</xdr:colOff>
      <xdr:row>76</xdr:row>
      <xdr:rowOff>151257</xdr:rowOff>
    </xdr:to>
    <xdr:sp macro="" textlink="">
      <xdr:nvSpPr>
        <xdr:cNvPr id="199" name="楕円 198"/>
        <xdr:cNvSpPr/>
      </xdr:nvSpPr>
      <xdr:spPr>
        <a:xfrm>
          <a:off x="2857500" y="130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142384</xdr:rowOff>
    </xdr:from>
    <xdr:ext cx="469744" cy="259045"/>
    <xdr:sp macro="" textlink="">
      <xdr:nvSpPr>
        <xdr:cNvPr id="200" name="テキスト ボックス 199"/>
        <xdr:cNvSpPr txBox="1"/>
      </xdr:nvSpPr>
      <xdr:spPr>
        <a:xfrm>
          <a:off x="2673428" y="1317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124841</xdr:rowOff>
    </xdr:from>
    <xdr:to>
      <xdr:col>10</xdr:col>
      <xdr:colOff>165100</xdr:colOff>
      <xdr:row>76</xdr:row>
      <xdr:rowOff>54992</xdr:rowOff>
    </xdr:to>
    <xdr:sp macro="" textlink="">
      <xdr:nvSpPr>
        <xdr:cNvPr id="201" name="楕円 200"/>
        <xdr:cNvSpPr/>
      </xdr:nvSpPr>
      <xdr:spPr>
        <a:xfrm>
          <a:off x="1968500" y="129835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71518</xdr:rowOff>
    </xdr:from>
    <xdr:ext cx="469744" cy="259045"/>
    <xdr:sp macro="" textlink="">
      <xdr:nvSpPr>
        <xdr:cNvPr id="202" name="テキスト ボックス 201"/>
        <xdr:cNvSpPr txBox="1"/>
      </xdr:nvSpPr>
      <xdr:spPr>
        <a:xfrm>
          <a:off x="1784428" y="1275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167132</xdr:rowOff>
    </xdr:from>
    <xdr:to>
      <xdr:col>6</xdr:col>
      <xdr:colOff>38100</xdr:colOff>
      <xdr:row>76</xdr:row>
      <xdr:rowOff>97282</xdr:rowOff>
    </xdr:to>
    <xdr:sp macro="" textlink="">
      <xdr:nvSpPr>
        <xdr:cNvPr id="203" name="楕円 202"/>
        <xdr:cNvSpPr/>
      </xdr:nvSpPr>
      <xdr:spPr>
        <a:xfrm>
          <a:off x="1079500" y="1302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88409</xdr:rowOff>
    </xdr:from>
    <xdr:ext cx="469744" cy="259045"/>
    <xdr:sp macro="" textlink="">
      <xdr:nvSpPr>
        <xdr:cNvPr id="204" name="テキスト ボックス 203"/>
        <xdr:cNvSpPr txBox="1"/>
      </xdr:nvSpPr>
      <xdr:spPr>
        <a:xfrm>
          <a:off x="895428" y="13118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51155</xdr:rowOff>
    </xdr:from>
    <xdr:to>
      <xdr:col>24</xdr:col>
      <xdr:colOff>63500</xdr:colOff>
      <xdr:row>90</xdr:row>
      <xdr:rowOff>123228</xdr:rowOff>
    </xdr:to>
    <xdr:cxnSp macro="">
      <xdr:nvCxnSpPr>
        <xdr:cNvPr id="234" name="直線コネクタ 233"/>
        <xdr:cNvCxnSpPr/>
      </xdr:nvCxnSpPr>
      <xdr:spPr>
        <a:xfrm flipV="1">
          <a:off x="3797300" y="15481655"/>
          <a:ext cx="838200" cy="7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146066</xdr:rowOff>
    </xdr:from>
    <xdr:ext cx="599010" cy="259045"/>
    <xdr:sp macro="" textlink="">
      <xdr:nvSpPr>
        <xdr:cNvPr id="235" name="扶助費平均値テキスト"/>
        <xdr:cNvSpPr txBox="1"/>
      </xdr:nvSpPr>
      <xdr:spPr>
        <a:xfrm>
          <a:off x="4686300" y="16262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109893</xdr:rowOff>
    </xdr:from>
    <xdr:to>
      <xdr:col>19</xdr:col>
      <xdr:colOff>177800</xdr:colOff>
      <xdr:row>90</xdr:row>
      <xdr:rowOff>123228</xdr:rowOff>
    </xdr:to>
    <xdr:cxnSp macro="">
      <xdr:nvCxnSpPr>
        <xdr:cNvPr id="237" name="直線コネクタ 236"/>
        <xdr:cNvCxnSpPr/>
      </xdr:nvCxnSpPr>
      <xdr:spPr>
        <a:xfrm>
          <a:off x="2908300" y="15540393"/>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151922</xdr:rowOff>
    </xdr:from>
    <xdr:ext cx="599010" cy="259045"/>
    <xdr:sp macro="" textlink="">
      <xdr:nvSpPr>
        <xdr:cNvPr id="239" name="テキスト ボックス 238"/>
        <xdr:cNvSpPr txBox="1"/>
      </xdr:nvSpPr>
      <xdr:spPr>
        <a:xfrm>
          <a:off x="3497795" y="1643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109893</xdr:rowOff>
    </xdr:from>
    <xdr:to>
      <xdr:col>15</xdr:col>
      <xdr:colOff>50800</xdr:colOff>
      <xdr:row>90</xdr:row>
      <xdr:rowOff>130150</xdr:rowOff>
    </xdr:to>
    <xdr:cxnSp macro="">
      <xdr:nvCxnSpPr>
        <xdr:cNvPr id="240" name="直線コネクタ 239"/>
        <xdr:cNvCxnSpPr/>
      </xdr:nvCxnSpPr>
      <xdr:spPr>
        <a:xfrm flipV="1">
          <a:off x="2019300" y="15540393"/>
          <a:ext cx="889000" cy="2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50585</xdr:rowOff>
    </xdr:from>
    <xdr:to>
      <xdr:col>15</xdr:col>
      <xdr:colOff>101600</xdr:colOff>
      <xdr:row>95</xdr:row>
      <xdr:rowOff>152185</xdr:rowOff>
    </xdr:to>
    <xdr:sp macro="" textlink="">
      <xdr:nvSpPr>
        <xdr:cNvPr id="241" name="フローチャート: 判断 240"/>
        <xdr:cNvSpPr/>
      </xdr:nvSpPr>
      <xdr:spPr>
        <a:xfrm>
          <a:off x="2857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143312</xdr:rowOff>
    </xdr:from>
    <xdr:ext cx="599010" cy="259045"/>
    <xdr:sp macro="" textlink="">
      <xdr:nvSpPr>
        <xdr:cNvPr id="242" name="テキスト ボックス 241"/>
        <xdr:cNvSpPr txBox="1"/>
      </xdr:nvSpPr>
      <xdr:spPr>
        <a:xfrm>
          <a:off x="2608795" y="164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130150</xdr:rowOff>
    </xdr:from>
    <xdr:to>
      <xdr:col>10</xdr:col>
      <xdr:colOff>114300</xdr:colOff>
      <xdr:row>91</xdr:row>
      <xdr:rowOff>37706</xdr:rowOff>
    </xdr:to>
    <xdr:cxnSp macro="">
      <xdr:nvCxnSpPr>
        <xdr:cNvPr id="243" name="直線コネクタ 242"/>
        <xdr:cNvCxnSpPr/>
      </xdr:nvCxnSpPr>
      <xdr:spPr>
        <a:xfrm flipV="1">
          <a:off x="1130300" y="15560650"/>
          <a:ext cx="889000" cy="7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76200</xdr:rowOff>
    </xdr:from>
    <xdr:to>
      <xdr:col>10</xdr:col>
      <xdr:colOff>165100</xdr:colOff>
      <xdr:row>96</xdr:row>
      <xdr:rowOff>6350</xdr:rowOff>
    </xdr:to>
    <xdr:sp macro="" textlink="">
      <xdr:nvSpPr>
        <xdr:cNvPr id="244" name="フローチャート: 判断 243"/>
        <xdr:cNvSpPr/>
      </xdr:nvSpPr>
      <xdr:spPr>
        <a:xfrm>
          <a:off x="1968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168927</xdr:rowOff>
    </xdr:from>
    <xdr:ext cx="599010" cy="259045"/>
    <xdr:sp macro="" textlink="">
      <xdr:nvSpPr>
        <xdr:cNvPr id="245" name="テキスト ボックス 244"/>
        <xdr:cNvSpPr txBox="1"/>
      </xdr:nvSpPr>
      <xdr:spPr>
        <a:xfrm>
          <a:off x="1719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141732</xdr:rowOff>
    </xdr:from>
    <xdr:to>
      <xdr:col>6</xdr:col>
      <xdr:colOff>38100</xdr:colOff>
      <xdr:row>96</xdr:row>
      <xdr:rowOff>71882</xdr:rowOff>
    </xdr:to>
    <xdr:sp macro="" textlink="">
      <xdr:nvSpPr>
        <xdr:cNvPr id="246" name="フローチャート: 判断 245"/>
        <xdr:cNvSpPr/>
      </xdr:nvSpPr>
      <xdr:spPr>
        <a:xfrm>
          <a:off x="1079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63009</xdr:rowOff>
    </xdr:from>
    <xdr:ext cx="599010" cy="259045"/>
    <xdr:sp macro="" textlink="">
      <xdr:nvSpPr>
        <xdr:cNvPr id="247" name="テキスト ボックス 246"/>
        <xdr:cNvSpPr txBox="1"/>
      </xdr:nvSpPr>
      <xdr:spPr>
        <a:xfrm>
          <a:off x="830795" y="165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355</xdr:rowOff>
    </xdr:from>
    <xdr:to>
      <xdr:col>24</xdr:col>
      <xdr:colOff>114300</xdr:colOff>
      <xdr:row>90</xdr:row>
      <xdr:rowOff>101955</xdr:rowOff>
    </xdr:to>
    <xdr:sp macro="" textlink="">
      <xdr:nvSpPr>
        <xdr:cNvPr id="253" name="楕円 252"/>
        <xdr:cNvSpPr/>
      </xdr:nvSpPr>
      <xdr:spPr>
        <a:xfrm>
          <a:off x="4584700" y="1543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108182</xdr:rowOff>
    </xdr:from>
    <xdr:ext cx="599010" cy="259045"/>
    <xdr:sp macro="" textlink="">
      <xdr:nvSpPr>
        <xdr:cNvPr id="254" name="扶助費該当値テキスト"/>
        <xdr:cNvSpPr txBox="1"/>
      </xdr:nvSpPr>
      <xdr:spPr>
        <a:xfrm>
          <a:off x="4686300" y="1536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72428</xdr:rowOff>
    </xdr:from>
    <xdr:to>
      <xdr:col>20</xdr:col>
      <xdr:colOff>38100</xdr:colOff>
      <xdr:row>91</xdr:row>
      <xdr:rowOff>2578</xdr:rowOff>
    </xdr:to>
    <xdr:sp macro="" textlink="">
      <xdr:nvSpPr>
        <xdr:cNvPr id="255" name="楕円 254"/>
        <xdr:cNvSpPr/>
      </xdr:nvSpPr>
      <xdr:spPr>
        <a:xfrm>
          <a:off x="3746500" y="1550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19105</xdr:rowOff>
    </xdr:from>
    <xdr:ext cx="599010" cy="259045"/>
    <xdr:sp macro="" textlink="">
      <xdr:nvSpPr>
        <xdr:cNvPr id="256" name="テキスト ボックス 255"/>
        <xdr:cNvSpPr txBox="1"/>
      </xdr:nvSpPr>
      <xdr:spPr>
        <a:xfrm>
          <a:off x="3497795" y="15278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59093</xdr:rowOff>
    </xdr:from>
    <xdr:to>
      <xdr:col>15</xdr:col>
      <xdr:colOff>101600</xdr:colOff>
      <xdr:row>90</xdr:row>
      <xdr:rowOff>160693</xdr:rowOff>
    </xdr:to>
    <xdr:sp macro="" textlink="">
      <xdr:nvSpPr>
        <xdr:cNvPr id="257" name="楕円 256"/>
        <xdr:cNvSpPr/>
      </xdr:nvSpPr>
      <xdr:spPr>
        <a:xfrm>
          <a:off x="2857500" y="1548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5770</xdr:rowOff>
    </xdr:from>
    <xdr:ext cx="599010" cy="259045"/>
    <xdr:sp macro="" textlink="">
      <xdr:nvSpPr>
        <xdr:cNvPr id="258" name="テキスト ボックス 257"/>
        <xdr:cNvSpPr txBox="1"/>
      </xdr:nvSpPr>
      <xdr:spPr>
        <a:xfrm>
          <a:off x="2608795" y="1526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79350</xdr:rowOff>
    </xdr:from>
    <xdr:to>
      <xdr:col>10</xdr:col>
      <xdr:colOff>165100</xdr:colOff>
      <xdr:row>91</xdr:row>
      <xdr:rowOff>9500</xdr:rowOff>
    </xdr:to>
    <xdr:sp macro="" textlink="">
      <xdr:nvSpPr>
        <xdr:cNvPr id="259" name="楕円 258"/>
        <xdr:cNvSpPr/>
      </xdr:nvSpPr>
      <xdr:spPr>
        <a:xfrm>
          <a:off x="1968500" y="155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26027</xdr:rowOff>
    </xdr:from>
    <xdr:ext cx="599010" cy="259045"/>
    <xdr:sp macro="" textlink="">
      <xdr:nvSpPr>
        <xdr:cNvPr id="260" name="テキスト ボックス 259"/>
        <xdr:cNvSpPr txBox="1"/>
      </xdr:nvSpPr>
      <xdr:spPr>
        <a:xfrm>
          <a:off x="1719795" y="15285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158356</xdr:rowOff>
    </xdr:from>
    <xdr:to>
      <xdr:col>6</xdr:col>
      <xdr:colOff>38100</xdr:colOff>
      <xdr:row>91</xdr:row>
      <xdr:rowOff>88506</xdr:rowOff>
    </xdr:to>
    <xdr:sp macro="" textlink="">
      <xdr:nvSpPr>
        <xdr:cNvPr id="261" name="楕円 260"/>
        <xdr:cNvSpPr/>
      </xdr:nvSpPr>
      <xdr:spPr>
        <a:xfrm>
          <a:off x="1079500" y="1558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105033</xdr:rowOff>
    </xdr:from>
    <xdr:ext cx="599010" cy="259045"/>
    <xdr:sp macro="" textlink="">
      <xdr:nvSpPr>
        <xdr:cNvPr id="262" name="テキスト ボックス 261"/>
        <xdr:cNvSpPr txBox="1"/>
      </xdr:nvSpPr>
      <xdr:spPr>
        <a:xfrm>
          <a:off x="830795" y="15364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5" name="直線コネクタ 284"/>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6" name="補助費等最小値テキスト"/>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7" name="直線コネクタ 286"/>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8" name="補助費等最大値テキスト"/>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9" name="直線コネクタ 288"/>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15867</xdr:rowOff>
    </xdr:from>
    <xdr:to>
      <xdr:col>55</xdr:col>
      <xdr:colOff>0</xdr:colOff>
      <xdr:row>38</xdr:row>
      <xdr:rowOff>51415</xdr:rowOff>
    </xdr:to>
    <xdr:cxnSp macro="">
      <xdr:nvCxnSpPr>
        <xdr:cNvPr id="290" name="直線コネクタ 289"/>
        <xdr:cNvCxnSpPr/>
      </xdr:nvCxnSpPr>
      <xdr:spPr>
        <a:xfrm flipV="1">
          <a:off x="9639300" y="6530967"/>
          <a:ext cx="838200" cy="3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20063</xdr:rowOff>
    </xdr:from>
    <xdr:ext cx="534377" cy="259045"/>
    <xdr:sp macro="" textlink="">
      <xdr:nvSpPr>
        <xdr:cNvPr id="291" name="補助費等平均値テキスト"/>
        <xdr:cNvSpPr txBox="1"/>
      </xdr:nvSpPr>
      <xdr:spPr>
        <a:xfrm>
          <a:off x="10528300" y="6192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2" name="フローチャート: 判断 291"/>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51415</xdr:rowOff>
    </xdr:from>
    <xdr:to>
      <xdr:col>50</xdr:col>
      <xdr:colOff>114300</xdr:colOff>
      <xdr:row>38</xdr:row>
      <xdr:rowOff>59187</xdr:rowOff>
    </xdr:to>
    <xdr:cxnSp macro="">
      <xdr:nvCxnSpPr>
        <xdr:cNvPr id="293" name="直線コネクタ 292"/>
        <xdr:cNvCxnSpPr/>
      </xdr:nvCxnSpPr>
      <xdr:spPr>
        <a:xfrm flipV="1">
          <a:off x="8750300" y="6566515"/>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35819</xdr:rowOff>
    </xdr:from>
    <xdr:to>
      <xdr:col>50</xdr:col>
      <xdr:colOff>165100</xdr:colOff>
      <xdr:row>37</xdr:row>
      <xdr:rowOff>137419</xdr:rowOff>
    </xdr:to>
    <xdr:sp macro="" textlink="">
      <xdr:nvSpPr>
        <xdr:cNvPr id="294" name="フローチャート: 判断 293"/>
        <xdr:cNvSpPr/>
      </xdr:nvSpPr>
      <xdr:spPr>
        <a:xfrm>
          <a:off x="9588500" y="637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153946</xdr:rowOff>
    </xdr:from>
    <xdr:ext cx="534377" cy="259045"/>
    <xdr:sp macro="" textlink="">
      <xdr:nvSpPr>
        <xdr:cNvPr id="295" name="テキスト ボックス 294"/>
        <xdr:cNvSpPr txBox="1"/>
      </xdr:nvSpPr>
      <xdr:spPr>
        <a:xfrm>
          <a:off x="9372111" y="615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4963</xdr:rowOff>
    </xdr:from>
    <xdr:to>
      <xdr:col>45</xdr:col>
      <xdr:colOff>177800</xdr:colOff>
      <xdr:row>38</xdr:row>
      <xdr:rowOff>59187</xdr:rowOff>
    </xdr:to>
    <xdr:cxnSp macro="">
      <xdr:nvCxnSpPr>
        <xdr:cNvPr id="296" name="直線コネクタ 295"/>
        <xdr:cNvCxnSpPr/>
      </xdr:nvCxnSpPr>
      <xdr:spPr>
        <a:xfrm>
          <a:off x="7861300" y="6520063"/>
          <a:ext cx="889000" cy="5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77058</xdr:rowOff>
    </xdr:from>
    <xdr:to>
      <xdr:col>46</xdr:col>
      <xdr:colOff>38100</xdr:colOff>
      <xdr:row>38</xdr:row>
      <xdr:rowOff>7209</xdr:rowOff>
    </xdr:to>
    <xdr:sp macro="" textlink="">
      <xdr:nvSpPr>
        <xdr:cNvPr id="297" name="フローチャート: 判断 296"/>
        <xdr:cNvSpPr/>
      </xdr:nvSpPr>
      <xdr:spPr>
        <a:xfrm>
          <a:off x="8699500" y="64207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23735</xdr:rowOff>
    </xdr:from>
    <xdr:ext cx="534377" cy="259045"/>
    <xdr:sp macro="" textlink="">
      <xdr:nvSpPr>
        <xdr:cNvPr id="298" name="テキスト ボックス 297"/>
        <xdr:cNvSpPr txBox="1"/>
      </xdr:nvSpPr>
      <xdr:spPr>
        <a:xfrm>
          <a:off x="8483111" y="619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165029</xdr:rowOff>
    </xdr:from>
    <xdr:to>
      <xdr:col>41</xdr:col>
      <xdr:colOff>50800</xdr:colOff>
      <xdr:row>38</xdr:row>
      <xdr:rowOff>4963</xdr:rowOff>
    </xdr:to>
    <xdr:cxnSp macro="">
      <xdr:nvCxnSpPr>
        <xdr:cNvPr id="299" name="直線コネクタ 298"/>
        <xdr:cNvCxnSpPr/>
      </xdr:nvCxnSpPr>
      <xdr:spPr>
        <a:xfrm>
          <a:off x="6972300" y="6508679"/>
          <a:ext cx="889000" cy="1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300" name="フローチャート: 判断 299"/>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301" name="テキスト ボックス 300"/>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59685</xdr:rowOff>
    </xdr:from>
    <xdr:to>
      <xdr:col>36</xdr:col>
      <xdr:colOff>165100</xdr:colOff>
      <xdr:row>37</xdr:row>
      <xdr:rowOff>161285</xdr:rowOff>
    </xdr:to>
    <xdr:sp macro="" textlink="">
      <xdr:nvSpPr>
        <xdr:cNvPr id="302" name="フローチャート: 判断 301"/>
        <xdr:cNvSpPr/>
      </xdr:nvSpPr>
      <xdr:spPr>
        <a:xfrm>
          <a:off x="6921500" y="640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6362</xdr:rowOff>
    </xdr:from>
    <xdr:ext cx="534377" cy="259045"/>
    <xdr:sp macro="" textlink="">
      <xdr:nvSpPr>
        <xdr:cNvPr id="303" name="テキスト ボックス 302"/>
        <xdr:cNvSpPr txBox="1"/>
      </xdr:nvSpPr>
      <xdr:spPr>
        <a:xfrm>
          <a:off x="6705111" y="617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136517</xdr:rowOff>
    </xdr:from>
    <xdr:to>
      <xdr:col>55</xdr:col>
      <xdr:colOff>50800</xdr:colOff>
      <xdr:row>38</xdr:row>
      <xdr:rowOff>66667</xdr:rowOff>
    </xdr:to>
    <xdr:sp macro="" textlink="">
      <xdr:nvSpPr>
        <xdr:cNvPr id="309" name="楕円 308"/>
        <xdr:cNvSpPr/>
      </xdr:nvSpPr>
      <xdr:spPr>
        <a:xfrm>
          <a:off x="10426700" y="648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114944</xdr:rowOff>
    </xdr:from>
    <xdr:ext cx="534377" cy="259045"/>
    <xdr:sp macro="" textlink="">
      <xdr:nvSpPr>
        <xdr:cNvPr id="310" name="補助費等該当値テキスト"/>
        <xdr:cNvSpPr txBox="1"/>
      </xdr:nvSpPr>
      <xdr:spPr>
        <a:xfrm>
          <a:off x="10528300" y="645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615</xdr:rowOff>
    </xdr:from>
    <xdr:to>
      <xdr:col>50</xdr:col>
      <xdr:colOff>165100</xdr:colOff>
      <xdr:row>38</xdr:row>
      <xdr:rowOff>102215</xdr:rowOff>
    </xdr:to>
    <xdr:sp macro="" textlink="">
      <xdr:nvSpPr>
        <xdr:cNvPr id="311" name="楕円 310"/>
        <xdr:cNvSpPr/>
      </xdr:nvSpPr>
      <xdr:spPr>
        <a:xfrm>
          <a:off x="9588500" y="65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93342</xdr:rowOff>
    </xdr:from>
    <xdr:ext cx="534377" cy="259045"/>
    <xdr:sp macro="" textlink="">
      <xdr:nvSpPr>
        <xdr:cNvPr id="312" name="テキスト ボックス 311"/>
        <xdr:cNvSpPr txBox="1"/>
      </xdr:nvSpPr>
      <xdr:spPr>
        <a:xfrm>
          <a:off x="9372111" y="66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8387</xdr:rowOff>
    </xdr:from>
    <xdr:to>
      <xdr:col>46</xdr:col>
      <xdr:colOff>38100</xdr:colOff>
      <xdr:row>38</xdr:row>
      <xdr:rowOff>109987</xdr:rowOff>
    </xdr:to>
    <xdr:sp macro="" textlink="">
      <xdr:nvSpPr>
        <xdr:cNvPr id="313" name="楕円 312"/>
        <xdr:cNvSpPr/>
      </xdr:nvSpPr>
      <xdr:spPr>
        <a:xfrm>
          <a:off x="8699500" y="652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101114</xdr:rowOff>
    </xdr:from>
    <xdr:ext cx="534377" cy="259045"/>
    <xdr:sp macro="" textlink="">
      <xdr:nvSpPr>
        <xdr:cNvPr id="314" name="テキスト ボックス 313"/>
        <xdr:cNvSpPr txBox="1"/>
      </xdr:nvSpPr>
      <xdr:spPr>
        <a:xfrm>
          <a:off x="8483111" y="661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125613</xdr:rowOff>
    </xdr:from>
    <xdr:to>
      <xdr:col>41</xdr:col>
      <xdr:colOff>101600</xdr:colOff>
      <xdr:row>38</xdr:row>
      <xdr:rowOff>55763</xdr:rowOff>
    </xdr:to>
    <xdr:sp macro="" textlink="">
      <xdr:nvSpPr>
        <xdr:cNvPr id="315" name="楕円 314"/>
        <xdr:cNvSpPr/>
      </xdr:nvSpPr>
      <xdr:spPr>
        <a:xfrm>
          <a:off x="7810500" y="64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46890</xdr:rowOff>
    </xdr:from>
    <xdr:ext cx="534377" cy="259045"/>
    <xdr:sp macro="" textlink="">
      <xdr:nvSpPr>
        <xdr:cNvPr id="316" name="テキスト ボックス 315"/>
        <xdr:cNvSpPr txBox="1"/>
      </xdr:nvSpPr>
      <xdr:spPr>
        <a:xfrm>
          <a:off x="7594111" y="656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114229</xdr:rowOff>
    </xdr:from>
    <xdr:to>
      <xdr:col>36</xdr:col>
      <xdr:colOff>165100</xdr:colOff>
      <xdr:row>38</xdr:row>
      <xdr:rowOff>44379</xdr:rowOff>
    </xdr:to>
    <xdr:sp macro="" textlink="">
      <xdr:nvSpPr>
        <xdr:cNvPr id="317" name="楕円 316"/>
        <xdr:cNvSpPr/>
      </xdr:nvSpPr>
      <xdr:spPr>
        <a:xfrm>
          <a:off x="6921500" y="645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35506</xdr:rowOff>
    </xdr:from>
    <xdr:ext cx="534377" cy="259045"/>
    <xdr:sp macro="" textlink="">
      <xdr:nvSpPr>
        <xdr:cNvPr id="318" name="テキスト ボックス 317"/>
        <xdr:cNvSpPr txBox="1"/>
      </xdr:nvSpPr>
      <xdr:spPr>
        <a:xfrm>
          <a:off x="6705111" y="655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5" name="直線コネクタ 344"/>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6" name="普通建設事業費最小値テキスト"/>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7" name="直線コネクタ 346"/>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8" name="普通建設事業費最大値テキスト"/>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9" name="直線コネクタ 348"/>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29172</xdr:rowOff>
    </xdr:from>
    <xdr:to>
      <xdr:col>55</xdr:col>
      <xdr:colOff>0</xdr:colOff>
      <xdr:row>57</xdr:row>
      <xdr:rowOff>16811</xdr:rowOff>
    </xdr:to>
    <xdr:cxnSp macro="">
      <xdr:nvCxnSpPr>
        <xdr:cNvPr id="350" name="直線コネクタ 349"/>
        <xdr:cNvCxnSpPr/>
      </xdr:nvCxnSpPr>
      <xdr:spPr>
        <a:xfrm flipV="1">
          <a:off x="9639300" y="9287472"/>
          <a:ext cx="838200" cy="50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20807</xdr:rowOff>
    </xdr:from>
    <xdr:ext cx="534377" cy="259045"/>
    <xdr:sp macro="" textlink="">
      <xdr:nvSpPr>
        <xdr:cNvPr id="351" name="普通建設事業費平均値テキスト"/>
        <xdr:cNvSpPr txBox="1"/>
      </xdr:nvSpPr>
      <xdr:spPr>
        <a:xfrm>
          <a:off x="10528300" y="9622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2" name="フローチャート: 判断 351"/>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148191</xdr:rowOff>
    </xdr:from>
    <xdr:to>
      <xdr:col>50</xdr:col>
      <xdr:colOff>114300</xdr:colOff>
      <xdr:row>57</xdr:row>
      <xdr:rowOff>16811</xdr:rowOff>
    </xdr:to>
    <xdr:cxnSp macro="">
      <xdr:nvCxnSpPr>
        <xdr:cNvPr id="353" name="直線コネクタ 352"/>
        <xdr:cNvCxnSpPr/>
      </xdr:nvCxnSpPr>
      <xdr:spPr>
        <a:xfrm>
          <a:off x="8750300" y="9749391"/>
          <a:ext cx="889000" cy="4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4" name="フローチャート: 判断 353"/>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77101</xdr:rowOff>
    </xdr:from>
    <xdr:ext cx="534377" cy="259045"/>
    <xdr:sp macro="" textlink="">
      <xdr:nvSpPr>
        <xdr:cNvPr id="355" name="テキスト ボックス 354"/>
        <xdr:cNvSpPr txBox="1"/>
      </xdr:nvSpPr>
      <xdr:spPr>
        <a:xfrm>
          <a:off x="9372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148191</xdr:rowOff>
    </xdr:from>
    <xdr:to>
      <xdr:col>45</xdr:col>
      <xdr:colOff>177800</xdr:colOff>
      <xdr:row>57</xdr:row>
      <xdr:rowOff>57779</xdr:rowOff>
    </xdr:to>
    <xdr:cxnSp macro="">
      <xdr:nvCxnSpPr>
        <xdr:cNvPr id="356" name="直線コネクタ 355"/>
        <xdr:cNvCxnSpPr/>
      </xdr:nvCxnSpPr>
      <xdr:spPr>
        <a:xfrm flipV="1">
          <a:off x="7861300" y="9749391"/>
          <a:ext cx="889000" cy="8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103791</xdr:rowOff>
    </xdr:from>
    <xdr:to>
      <xdr:col>46</xdr:col>
      <xdr:colOff>38100</xdr:colOff>
      <xdr:row>57</xdr:row>
      <xdr:rowOff>33941</xdr:rowOff>
    </xdr:to>
    <xdr:sp macro="" textlink="">
      <xdr:nvSpPr>
        <xdr:cNvPr id="357" name="フローチャート: 判断 356"/>
        <xdr:cNvSpPr/>
      </xdr:nvSpPr>
      <xdr:spPr>
        <a:xfrm>
          <a:off x="8699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25068</xdr:rowOff>
    </xdr:from>
    <xdr:ext cx="534377" cy="259045"/>
    <xdr:sp macro="" textlink="">
      <xdr:nvSpPr>
        <xdr:cNvPr id="358" name="テキスト ボックス 357"/>
        <xdr:cNvSpPr txBox="1"/>
      </xdr:nvSpPr>
      <xdr:spPr>
        <a:xfrm>
          <a:off x="8483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75006</xdr:rowOff>
    </xdr:from>
    <xdr:to>
      <xdr:col>41</xdr:col>
      <xdr:colOff>50800</xdr:colOff>
      <xdr:row>57</xdr:row>
      <xdr:rowOff>57779</xdr:rowOff>
    </xdr:to>
    <xdr:cxnSp macro="">
      <xdr:nvCxnSpPr>
        <xdr:cNvPr id="359" name="直線コネクタ 358"/>
        <xdr:cNvCxnSpPr/>
      </xdr:nvCxnSpPr>
      <xdr:spPr>
        <a:xfrm>
          <a:off x="6972300" y="9676206"/>
          <a:ext cx="889000" cy="15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131436</xdr:rowOff>
    </xdr:from>
    <xdr:to>
      <xdr:col>41</xdr:col>
      <xdr:colOff>101600</xdr:colOff>
      <xdr:row>57</xdr:row>
      <xdr:rowOff>61586</xdr:rowOff>
    </xdr:to>
    <xdr:sp macro="" textlink="">
      <xdr:nvSpPr>
        <xdr:cNvPr id="360" name="フローチャート: 判断 359"/>
        <xdr:cNvSpPr/>
      </xdr:nvSpPr>
      <xdr:spPr>
        <a:xfrm>
          <a:off x="7810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78113</xdr:rowOff>
    </xdr:from>
    <xdr:ext cx="534377" cy="259045"/>
    <xdr:sp macro="" textlink="">
      <xdr:nvSpPr>
        <xdr:cNvPr id="361" name="テキスト ボックス 360"/>
        <xdr:cNvSpPr txBox="1"/>
      </xdr:nvSpPr>
      <xdr:spPr>
        <a:xfrm>
          <a:off x="7594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58203</xdr:rowOff>
    </xdr:from>
    <xdr:to>
      <xdr:col>36</xdr:col>
      <xdr:colOff>165100</xdr:colOff>
      <xdr:row>56</xdr:row>
      <xdr:rowOff>159803</xdr:rowOff>
    </xdr:to>
    <xdr:sp macro="" textlink="">
      <xdr:nvSpPr>
        <xdr:cNvPr id="362" name="フローチャート: 判断 361"/>
        <xdr:cNvSpPr/>
      </xdr:nvSpPr>
      <xdr:spPr>
        <a:xfrm>
          <a:off x="69215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150930</xdr:rowOff>
    </xdr:from>
    <xdr:ext cx="534377" cy="259045"/>
    <xdr:sp macro="" textlink="">
      <xdr:nvSpPr>
        <xdr:cNvPr id="363" name="テキスト ボックス 362"/>
        <xdr:cNvSpPr txBox="1"/>
      </xdr:nvSpPr>
      <xdr:spPr>
        <a:xfrm>
          <a:off x="6705111" y="97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149822</xdr:rowOff>
    </xdr:from>
    <xdr:to>
      <xdr:col>55</xdr:col>
      <xdr:colOff>50800</xdr:colOff>
      <xdr:row>54</xdr:row>
      <xdr:rowOff>79972</xdr:rowOff>
    </xdr:to>
    <xdr:sp macro="" textlink="">
      <xdr:nvSpPr>
        <xdr:cNvPr id="369" name="楕円 368"/>
        <xdr:cNvSpPr/>
      </xdr:nvSpPr>
      <xdr:spPr>
        <a:xfrm>
          <a:off x="10426700" y="923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1249</xdr:rowOff>
    </xdr:from>
    <xdr:ext cx="534377" cy="259045"/>
    <xdr:sp macro="" textlink="">
      <xdr:nvSpPr>
        <xdr:cNvPr id="370" name="普通建設事業費該当値テキスト"/>
        <xdr:cNvSpPr txBox="1"/>
      </xdr:nvSpPr>
      <xdr:spPr>
        <a:xfrm>
          <a:off x="10528300" y="908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137461</xdr:rowOff>
    </xdr:from>
    <xdr:to>
      <xdr:col>50</xdr:col>
      <xdr:colOff>165100</xdr:colOff>
      <xdr:row>57</xdr:row>
      <xdr:rowOff>67611</xdr:rowOff>
    </xdr:to>
    <xdr:sp macro="" textlink="">
      <xdr:nvSpPr>
        <xdr:cNvPr id="371" name="楕円 370"/>
        <xdr:cNvSpPr/>
      </xdr:nvSpPr>
      <xdr:spPr>
        <a:xfrm>
          <a:off x="9588500" y="973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58738</xdr:rowOff>
    </xdr:from>
    <xdr:ext cx="534377" cy="259045"/>
    <xdr:sp macro="" textlink="">
      <xdr:nvSpPr>
        <xdr:cNvPr id="372" name="テキスト ボックス 371"/>
        <xdr:cNvSpPr txBox="1"/>
      </xdr:nvSpPr>
      <xdr:spPr>
        <a:xfrm>
          <a:off x="9372111" y="98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97391</xdr:rowOff>
    </xdr:from>
    <xdr:to>
      <xdr:col>46</xdr:col>
      <xdr:colOff>38100</xdr:colOff>
      <xdr:row>57</xdr:row>
      <xdr:rowOff>27541</xdr:rowOff>
    </xdr:to>
    <xdr:sp macro="" textlink="">
      <xdr:nvSpPr>
        <xdr:cNvPr id="373" name="楕円 372"/>
        <xdr:cNvSpPr/>
      </xdr:nvSpPr>
      <xdr:spPr>
        <a:xfrm>
          <a:off x="8699500" y="969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44068</xdr:rowOff>
    </xdr:from>
    <xdr:ext cx="534377" cy="259045"/>
    <xdr:sp macro="" textlink="">
      <xdr:nvSpPr>
        <xdr:cNvPr id="374" name="テキスト ボックス 373"/>
        <xdr:cNvSpPr txBox="1"/>
      </xdr:nvSpPr>
      <xdr:spPr>
        <a:xfrm>
          <a:off x="8483111" y="947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6979</xdr:rowOff>
    </xdr:from>
    <xdr:to>
      <xdr:col>41</xdr:col>
      <xdr:colOff>101600</xdr:colOff>
      <xdr:row>57</xdr:row>
      <xdr:rowOff>108579</xdr:rowOff>
    </xdr:to>
    <xdr:sp macro="" textlink="">
      <xdr:nvSpPr>
        <xdr:cNvPr id="375" name="楕円 374"/>
        <xdr:cNvSpPr/>
      </xdr:nvSpPr>
      <xdr:spPr>
        <a:xfrm>
          <a:off x="7810500" y="97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99706</xdr:rowOff>
    </xdr:from>
    <xdr:ext cx="534377" cy="259045"/>
    <xdr:sp macro="" textlink="">
      <xdr:nvSpPr>
        <xdr:cNvPr id="376" name="テキスト ボックス 375"/>
        <xdr:cNvSpPr txBox="1"/>
      </xdr:nvSpPr>
      <xdr:spPr>
        <a:xfrm>
          <a:off x="7594111" y="98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24206</xdr:rowOff>
    </xdr:from>
    <xdr:to>
      <xdr:col>36</xdr:col>
      <xdr:colOff>165100</xdr:colOff>
      <xdr:row>56</xdr:row>
      <xdr:rowOff>125806</xdr:rowOff>
    </xdr:to>
    <xdr:sp macro="" textlink="">
      <xdr:nvSpPr>
        <xdr:cNvPr id="377" name="楕円 376"/>
        <xdr:cNvSpPr/>
      </xdr:nvSpPr>
      <xdr:spPr>
        <a:xfrm>
          <a:off x="6921500" y="962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142333</xdr:rowOff>
    </xdr:from>
    <xdr:ext cx="534377" cy="259045"/>
    <xdr:sp macro="" textlink="">
      <xdr:nvSpPr>
        <xdr:cNvPr id="378" name="テキスト ボックス 377"/>
        <xdr:cNvSpPr txBox="1"/>
      </xdr:nvSpPr>
      <xdr:spPr>
        <a:xfrm>
          <a:off x="6705111" y="940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4" name="直線コネクタ 403"/>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5" name="普通建設事業費 （ うち新規整備　）最小値テキスト"/>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6" name="直線コネクタ 405"/>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7" name="普通建設事業費 （ うち新規整備　）最大値テキスト"/>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8" name="直線コネクタ 407"/>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27653</xdr:rowOff>
    </xdr:from>
    <xdr:to>
      <xdr:col>55</xdr:col>
      <xdr:colOff>0</xdr:colOff>
      <xdr:row>78</xdr:row>
      <xdr:rowOff>50121</xdr:rowOff>
    </xdr:to>
    <xdr:cxnSp macro="">
      <xdr:nvCxnSpPr>
        <xdr:cNvPr id="409" name="直線コネクタ 408"/>
        <xdr:cNvCxnSpPr/>
      </xdr:nvCxnSpPr>
      <xdr:spPr>
        <a:xfrm flipV="1">
          <a:off x="9639300" y="13057853"/>
          <a:ext cx="838200" cy="36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128331</xdr:rowOff>
    </xdr:from>
    <xdr:ext cx="534377" cy="259045"/>
    <xdr:sp macro="" textlink="">
      <xdr:nvSpPr>
        <xdr:cNvPr id="410" name="普通建設事業費 （ うち新規整備　）平均値テキスト"/>
        <xdr:cNvSpPr txBox="1"/>
      </xdr:nvSpPr>
      <xdr:spPr>
        <a:xfrm>
          <a:off x="10528300" y="13158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1" name="フローチャート: 判断 410"/>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60571</xdr:rowOff>
    </xdr:from>
    <xdr:to>
      <xdr:col>50</xdr:col>
      <xdr:colOff>114300</xdr:colOff>
      <xdr:row>78</xdr:row>
      <xdr:rowOff>50121</xdr:rowOff>
    </xdr:to>
    <xdr:cxnSp macro="">
      <xdr:nvCxnSpPr>
        <xdr:cNvPr id="412" name="直線コネクタ 411"/>
        <xdr:cNvCxnSpPr/>
      </xdr:nvCxnSpPr>
      <xdr:spPr>
        <a:xfrm>
          <a:off x="8750300" y="13262221"/>
          <a:ext cx="889000" cy="16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3" name="フローチャート: 判断 412"/>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8014</xdr:rowOff>
    </xdr:from>
    <xdr:ext cx="534377" cy="259045"/>
    <xdr:sp macro="" textlink="">
      <xdr:nvSpPr>
        <xdr:cNvPr id="414" name="テキスト ボックス 413"/>
        <xdr:cNvSpPr txBox="1"/>
      </xdr:nvSpPr>
      <xdr:spPr>
        <a:xfrm>
          <a:off x="9372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74909</xdr:rowOff>
    </xdr:from>
    <xdr:to>
      <xdr:col>45</xdr:col>
      <xdr:colOff>177800</xdr:colOff>
      <xdr:row>77</xdr:row>
      <xdr:rowOff>60571</xdr:rowOff>
    </xdr:to>
    <xdr:cxnSp macro="">
      <xdr:nvCxnSpPr>
        <xdr:cNvPr id="415" name="直線コネクタ 414"/>
        <xdr:cNvCxnSpPr/>
      </xdr:nvCxnSpPr>
      <xdr:spPr>
        <a:xfrm>
          <a:off x="7861300" y="13105109"/>
          <a:ext cx="889000" cy="15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22019</xdr:rowOff>
    </xdr:from>
    <xdr:to>
      <xdr:col>46</xdr:col>
      <xdr:colOff>38100</xdr:colOff>
      <xdr:row>77</xdr:row>
      <xdr:rowOff>123619</xdr:rowOff>
    </xdr:to>
    <xdr:sp macro="" textlink="">
      <xdr:nvSpPr>
        <xdr:cNvPr id="416" name="フローチャート: 判断 415"/>
        <xdr:cNvSpPr/>
      </xdr:nvSpPr>
      <xdr:spPr>
        <a:xfrm>
          <a:off x="8699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114746</xdr:rowOff>
    </xdr:from>
    <xdr:ext cx="534377" cy="259045"/>
    <xdr:sp macro="" textlink="">
      <xdr:nvSpPr>
        <xdr:cNvPr id="417" name="テキスト ボックス 416"/>
        <xdr:cNvSpPr txBox="1"/>
      </xdr:nvSpPr>
      <xdr:spPr>
        <a:xfrm>
          <a:off x="8483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159915</xdr:rowOff>
    </xdr:from>
    <xdr:to>
      <xdr:col>41</xdr:col>
      <xdr:colOff>50800</xdr:colOff>
      <xdr:row>76</xdr:row>
      <xdr:rowOff>74909</xdr:rowOff>
    </xdr:to>
    <xdr:cxnSp macro="">
      <xdr:nvCxnSpPr>
        <xdr:cNvPr id="418" name="直線コネクタ 417"/>
        <xdr:cNvCxnSpPr/>
      </xdr:nvCxnSpPr>
      <xdr:spPr>
        <a:xfrm>
          <a:off x="6972300" y="12847215"/>
          <a:ext cx="889000" cy="25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142163</xdr:rowOff>
    </xdr:from>
    <xdr:to>
      <xdr:col>41</xdr:col>
      <xdr:colOff>101600</xdr:colOff>
      <xdr:row>77</xdr:row>
      <xdr:rowOff>72313</xdr:rowOff>
    </xdr:to>
    <xdr:sp macro="" textlink="">
      <xdr:nvSpPr>
        <xdr:cNvPr id="419" name="フローチャート: 判断 418"/>
        <xdr:cNvSpPr/>
      </xdr:nvSpPr>
      <xdr:spPr>
        <a:xfrm>
          <a:off x="7810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63440</xdr:rowOff>
    </xdr:from>
    <xdr:ext cx="534377" cy="259045"/>
    <xdr:sp macro="" textlink="">
      <xdr:nvSpPr>
        <xdr:cNvPr id="420" name="テキスト ボックス 419"/>
        <xdr:cNvSpPr txBox="1"/>
      </xdr:nvSpPr>
      <xdr:spPr>
        <a:xfrm>
          <a:off x="7594111" y="132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143928</xdr:rowOff>
    </xdr:from>
    <xdr:to>
      <xdr:col>36</xdr:col>
      <xdr:colOff>165100</xdr:colOff>
      <xdr:row>76</xdr:row>
      <xdr:rowOff>74078</xdr:rowOff>
    </xdr:to>
    <xdr:sp macro="" textlink="">
      <xdr:nvSpPr>
        <xdr:cNvPr id="421" name="フローチャート: 判断 420"/>
        <xdr:cNvSpPr/>
      </xdr:nvSpPr>
      <xdr:spPr>
        <a:xfrm>
          <a:off x="6921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65205</xdr:rowOff>
    </xdr:from>
    <xdr:ext cx="534377" cy="259045"/>
    <xdr:sp macro="" textlink="">
      <xdr:nvSpPr>
        <xdr:cNvPr id="422" name="テキスト ボックス 421"/>
        <xdr:cNvSpPr txBox="1"/>
      </xdr:nvSpPr>
      <xdr:spPr>
        <a:xfrm>
          <a:off x="6705111" y="130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148303</xdr:rowOff>
    </xdr:from>
    <xdr:to>
      <xdr:col>55</xdr:col>
      <xdr:colOff>50800</xdr:colOff>
      <xdr:row>76</xdr:row>
      <xdr:rowOff>78453</xdr:rowOff>
    </xdr:to>
    <xdr:sp macro="" textlink="">
      <xdr:nvSpPr>
        <xdr:cNvPr id="428" name="楕円 427"/>
        <xdr:cNvSpPr/>
      </xdr:nvSpPr>
      <xdr:spPr>
        <a:xfrm>
          <a:off x="10426700" y="1300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171180</xdr:rowOff>
    </xdr:from>
    <xdr:ext cx="534377" cy="259045"/>
    <xdr:sp macro="" textlink="">
      <xdr:nvSpPr>
        <xdr:cNvPr id="429" name="普通建設事業費 （ うち新規整備　）該当値テキスト"/>
        <xdr:cNvSpPr txBox="1"/>
      </xdr:nvSpPr>
      <xdr:spPr>
        <a:xfrm>
          <a:off x="10528300" y="128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170771</xdr:rowOff>
    </xdr:from>
    <xdr:to>
      <xdr:col>50</xdr:col>
      <xdr:colOff>165100</xdr:colOff>
      <xdr:row>78</xdr:row>
      <xdr:rowOff>100921</xdr:rowOff>
    </xdr:to>
    <xdr:sp macro="" textlink="">
      <xdr:nvSpPr>
        <xdr:cNvPr id="430" name="楕円 429"/>
        <xdr:cNvSpPr/>
      </xdr:nvSpPr>
      <xdr:spPr>
        <a:xfrm>
          <a:off x="9588500" y="1337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92048</xdr:rowOff>
    </xdr:from>
    <xdr:ext cx="469744" cy="259045"/>
    <xdr:sp macro="" textlink="">
      <xdr:nvSpPr>
        <xdr:cNvPr id="431" name="テキスト ボックス 430"/>
        <xdr:cNvSpPr txBox="1"/>
      </xdr:nvSpPr>
      <xdr:spPr>
        <a:xfrm>
          <a:off x="9404428" y="1346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9771</xdr:rowOff>
    </xdr:from>
    <xdr:to>
      <xdr:col>46</xdr:col>
      <xdr:colOff>38100</xdr:colOff>
      <xdr:row>77</xdr:row>
      <xdr:rowOff>111371</xdr:rowOff>
    </xdr:to>
    <xdr:sp macro="" textlink="">
      <xdr:nvSpPr>
        <xdr:cNvPr id="432" name="楕円 431"/>
        <xdr:cNvSpPr/>
      </xdr:nvSpPr>
      <xdr:spPr>
        <a:xfrm>
          <a:off x="8699500" y="1321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127898</xdr:rowOff>
    </xdr:from>
    <xdr:ext cx="534377" cy="259045"/>
    <xdr:sp macro="" textlink="">
      <xdr:nvSpPr>
        <xdr:cNvPr id="433" name="テキスト ボックス 432"/>
        <xdr:cNvSpPr txBox="1"/>
      </xdr:nvSpPr>
      <xdr:spPr>
        <a:xfrm>
          <a:off x="8483111" y="1298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24109</xdr:rowOff>
    </xdr:from>
    <xdr:to>
      <xdr:col>41</xdr:col>
      <xdr:colOff>101600</xdr:colOff>
      <xdr:row>76</xdr:row>
      <xdr:rowOff>125709</xdr:rowOff>
    </xdr:to>
    <xdr:sp macro="" textlink="">
      <xdr:nvSpPr>
        <xdr:cNvPr id="434" name="楕円 433"/>
        <xdr:cNvSpPr/>
      </xdr:nvSpPr>
      <xdr:spPr>
        <a:xfrm>
          <a:off x="7810500" y="1305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142236</xdr:rowOff>
    </xdr:from>
    <xdr:ext cx="534377" cy="259045"/>
    <xdr:sp macro="" textlink="">
      <xdr:nvSpPr>
        <xdr:cNvPr id="435" name="テキスト ボックス 434"/>
        <xdr:cNvSpPr txBox="1"/>
      </xdr:nvSpPr>
      <xdr:spPr>
        <a:xfrm>
          <a:off x="7594111" y="1282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109115</xdr:rowOff>
    </xdr:from>
    <xdr:to>
      <xdr:col>36</xdr:col>
      <xdr:colOff>165100</xdr:colOff>
      <xdr:row>75</xdr:row>
      <xdr:rowOff>39265</xdr:rowOff>
    </xdr:to>
    <xdr:sp macro="" textlink="">
      <xdr:nvSpPr>
        <xdr:cNvPr id="436" name="楕円 435"/>
        <xdr:cNvSpPr/>
      </xdr:nvSpPr>
      <xdr:spPr>
        <a:xfrm>
          <a:off x="6921500" y="1279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55792</xdr:rowOff>
    </xdr:from>
    <xdr:ext cx="534377" cy="259045"/>
    <xdr:sp macro="" textlink="">
      <xdr:nvSpPr>
        <xdr:cNvPr id="437" name="テキスト ボックス 436"/>
        <xdr:cNvSpPr txBox="1"/>
      </xdr:nvSpPr>
      <xdr:spPr>
        <a:xfrm>
          <a:off x="6705111" y="1257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1" name="直線コネクタ 460"/>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2" name="普通建設事業費 （ うち更新整備　）最小値テキスト"/>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3" name="直線コネクタ 462"/>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4" name="普通建設事業費 （ うち更新整備　）最大値テキスト"/>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5" name="直線コネクタ 464"/>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108516</xdr:rowOff>
    </xdr:from>
    <xdr:to>
      <xdr:col>55</xdr:col>
      <xdr:colOff>0</xdr:colOff>
      <xdr:row>96</xdr:row>
      <xdr:rowOff>58376</xdr:rowOff>
    </xdr:to>
    <xdr:cxnSp macro="">
      <xdr:nvCxnSpPr>
        <xdr:cNvPr id="466" name="直線コネクタ 465"/>
        <xdr:cNvCxnSpPr/>
      </xdr:nvCxnSpPr>
      <xdr:spPr>
        <a:xfrm flipV="1">
          <a:off x="9639300" y="16224816"/>
          <a:ext cx="838200" cy="29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114552</xdr:rowOff>
    </xdr:from>
    <xdr:ext cx="534377" cy="259045"/>
    <xdr:sp macro="" textlink="">
      <xdr:nvSpPr>
        <xdr:cNvPr id="467" name="普通建設事業費 （ うち更新整備　）平均値テキスト"/>
        <xdr:cNvSpPr txBox="1"/>
      </xdr:nvSpPr>
      <xdr:spPr>
        <a:xfrm>
          <a:off x="10528300" y="1640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8" name="フローチャート: 判断 467"/>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58376</xdr:rowOff>
    </xdr:from>
    <xdr:to>
      <xdr:col>50</xdr:col>
      <xdr:colOff>114300</xdr:colOff>
      <xdr:row>96</xdr:row>
      <xdr:rowOff>142481</xdr:rowOff>
    </xdr:to>
    <xdr:cxnSp macro="">
      <xdr:nvCxnSpPr>
        <xdr:cNvPr id="469" name="直線コネクタ 468"/>
        <xdr:cNvCxnSpPr/>
      </xdr:nvCxnSpPr>
      <xdr:spPr>
        <a:xfrm flipV="1">
          <a:off x="8750300" y="16517576"/>
          <a:ext cx="889000" cy="8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70" name="フローチャート: 判断 469"/>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105808</xdr:rowOff>
    </xdr:from>
    <xdr:ext cx="534377" cy="259045"/>
    <xdr:sp macro="" textlink="">
      <xdr:nvSpPr>
        <xdr:cNvPr id="471" name="テキスト ボックス 470"/>
        <xdr:cNvSpPr txBox="1"/>
      </xdr:nvSpPr>
      <xdr:spPr>
        <a:xfrm>
          <a:off x="9372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142481</xdr:rowOff>
    </xdr:from>
    <xdr:to>
      <xdr:col>45</xdr:col>
      <xdr:colOff>177800</xdr:colOff>
      <xdr:row>97</xdr:row>
      <xdr:rowOff>98437</xdr:rowOff>
    </xdr:to>
    <xdr:cxnSp macro="">
      <xdr:nvCxnSpPr>
        <xdr:cNvPr id="472" name="直線コネクタ 471"/>
        <xdr:cNvCxnSpPr/>
      </xdr:nvCxnSpPr>
      <xdr:spPr>
        <a:xfrm flipV="1">
          <a:off x="7861300" y="16601681"/>
          <a:ext cx="889000" cy="12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32493</xdr:rowOff>
    </xdr:from>
    <xdr:to>
      <xdr:col>46</xdr:col>
      <xdr:colOff>38100</xdr:colOff>
      <xdr:row>96</xdr:row>
      <xdr:rowOff>134093</xdr:rowOff>
    </xdr:to>
    <xdr:sp macro="" textlink="">
      <xdr:nvSpPr>
        <xdr:cNvPr id="473" name="フローチャート: 判断 472"/>
        <xdr:cNvSpPr/>
      </xdr:nvSpPr>
      <xdr:spPr>
        <a:xfrm>
          <a:off x="8699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150620</xdr:rowOff>
    </xdr:from>
    <xdr:ext cx="534377" cy="259045"/>
    <xdr:sp macro="" textlink="">
      <xdr:nvSpPr>
        <xdr:cNvPr id="474" name="テキスト ボックス 473"/>
        <xdr:cNvSpPr txBox="1"/>
      </xdr:nvSpPr>
      <xdr:spPr>
        <a:xfrm>
          <a:off x="8483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65157</xdr:rowOff>
    </xdr:from>
    <xdr:to>
      <xdr:col>41</xdr:col>
      <xdr:colOff>50800</xdr:colOff>
      <xdr:row>97</xdr:row>
      <xdr:rowOff>98437</xdr:rowOff>
    </xdr:to>
    <xdr:cxnSp macro="">
      <xdr:nvCxnSpPr>
        <xdr:cNvPr id="475" name="直線コネクタ 474"/>
        <xdr:cNvCxnSpPr/>
      </xdr:nvCxnSpPr>
      <xdr:spPr>
        <a:xfrm>
          <a:off x="6972300" y="16695807"/>
          <a:ext cx="889000" cy="3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69241</xdr:rowOff>
    </xdr:from>
    <xdr:to>
      <xdr:col>41</xdr:col>
      <xdr:colOff>101600</xdr:colOff>
      <xdr:row>96</xdr:row>
      <xdr:rowOff>170841</xdr:rowOff>
    </xdr:to>
    <xdr:sp macro="" textlink="">
      <xdr:nvSpPr>
        <xdr:cNvPr id="476" name="フローチャート: 判断 475"/>
        <xdr:cNvSpPr/>
      </xdr:nvSpPr>
      <xdr:spPr>
        <a:xfrm>
          <a:off x="7810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15918</xdr:rowOff>
    </xdr:from>
    <xdr:ext cx="534377" cy="259045"/>
    <xdr:sp macro="" textlink="">
      <xdr:nvSpPr>
        <xdr:cNvPr id="477" name="テキスト ボックス 476"/>
        <xdr:cNvSpPr txBox="1"/>
      </xdr:nvSpPr>
      <xdr:spPr>
        <a:xfrm>
          <a:off x="7594111" y="163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76175</xdr:rowOff>
    </xdr:from>
    <xdr:to>
      <xdr:col>36</xdr:col>
      <xdr:colOff>165100</xdr:colOff>
      <xdr:row>97</xdr:row>
      <xdr:rowOff>6325</xdr:rowOff>
    </xdr:to>
    <xdr:sp macro="" textlink="">
      <xdr:nvSpPr>
        <xdr:cNvPr id="478" name="フローチャート: 判断 477"/>
        <xdr:cNvSpPr/>
      </xdr:nvSpPr>
      <xdr:spPr>
        <a:xfrm>
          <a:off x="6921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22852</xdr:rowOff>
    </xdr:from>
    <xdr:ext cx="534377" cy="259045"/>
    <xdr:sp macro="" textlink="">
      <xdr:nvSpPr>
        <xdr:cNvPr id="479" name="テキスト ボックス 478"/>
        <xdr:cNvSpPr txBox="1"/>
      </xdr:nvSpPr>
      <xdr:spPr>
        <a:xfrm>
          <a:off x="6705111" y="163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57716</xdr:rowOff>
    </xdr:from>
    <xdr:to>
      <xdr:col>55</xdr:col>
      <xdr:colOff>50800</xdr:colOff>
      <xdr:row>94</xdr:row>
      <xdr:rowOff>159316</xdr:rowOff>
    </xdr:to>
    <xdr:sp macro="" textlink="">
      <xdr:nvSpPr>
        <xdr:cNvPr id="485" name="楕円 484"/>
        <xdr:cNvSpPr/>
      </xdr:nvSpPr>
      <xdr:spPr>
        <a:xfrm>
          <a:off x="10426700" y="1617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80593</xdr:rowOff>
    </xdr:from>
    <xdr:ext cx="534377" cy="259045"/>
    <xdr:sp macro="" textlink="">
      <xdr:nvSpPr>
        <xdr:cNvPr id="486" name="普通建設事業費 （ うち更新整備　）該当値テキスト"/>
        <xdr:cNvSpPr txBox="1"/>
      </xdr:nvSpPr>
      <xdr:spPr>
        <a:xfrm>
          <a:off x="10528300" y="1602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7576</xdr:rowOff>
    </xdr:from>
    <xdr:to>
      <xdr:col>50</xdr:col>
      <xdr:colOff>165100</xdr:colOff>
      <xdr:row>96</xdr:row>
      <xdr:rowOff>109176</xdr:rowOff>
    </xdr:to>
    <xdr:sp macro="" textlink="">
      <xdr:nvSpPr>
        <xdr:cNvPr id="487" name="楕円 486"/>
        <xdr:cNvSpPr/>
      </xdr:nvSpPr>
      <xdr:spPr>
        <a:xfrm>
          <a:off x="9588500" y="1646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125703</xdr:rowOff>
    </xdr:from>
    <xdr:ext cx="534377" cy="259045"/>
    <xdr:sp macro="" textlink="">
      <xdr:nvSpPr>
        <xdr:cNvPr id="488" name="テキスト ボックス 487"/>
        <xdr:cNvSpPr txBox="1"/>
      </xdr:nvSpPr>
      <xdr:spPr>
        <a:xfrm>
          <a:off x="9372111" y="1624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91681</xdr:rowOff>
    </xdr:from>
    <xdr:to>
      <xdr:col>46</xdr:col>
      <xdr:colOff>38100</xdr:colOff>
      <xdr:row>97</xdr:row>
      <xdr:rowOff>21831</xdr:rowOff>
    </xdr:to>
    <xdr:sp macro="" textlink="">
      <xdr:nvSpPr>
        <xdr:cNvPr id="489" name="楕円 488"/>
        <xdr:cNvSpPr/>
      </xdr:nvSpPr>
      <xdr:spPr>
        <a:xfrm>
          <a:off x="8699500" y="1655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12958</xdr:rowOff>
    </xdr:from>
    <xdr:ext cx="534377" cy="259045"/>
    <xdr:sp macro="" textlink="">
      <xdr:nvSpPr>
        <xdr:cNvPr id="490" name="テキスト ボックス 489"/>
        <xdr:cNvSpPr txBox="1"/>
      </xdr:nvSpPr>
      <xdr:spPr>
        <a:xfrm>
          <a:off x="8483111" y="1664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47637</xdr:rowOff>
    </xdr:from>
    <xdr:to>
      <xdr:col>41</xdr:col>
      <xdr:colOff>101600</xdr:colOff>
      <xdr:row>97</xdr:row>
      <xdr:rowOff>149237</xdr:rowOff>
    </xdr:to>
    <xdr:sp macro="" textlink="">
      <xdr:nvSpPr>
        <xdr:cNvPr id="491" name="楕円 490"/>
        <xdr:cNvSpPr/>
      </xdr:nvSpPr>
      <xdr:spPr>
        <a:xfrm>
          <a:off x="7810500" y="1667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140364</xdr:rowOff>
    </xdr:from>
    <xdr:ext cx="534377" cy="259045"/>
    <xdr:sp macro="" textlink="">
      <xdr:nvSpPr>
        <xdr:cNvPr id="492" name="テキスト ボックス 491"/>
        <xdr:cNvSpPr txBox="1"/>
      </xdr:nvSpPr>
      <xdr:spPr>
        <a:xfrm>
          <a:off x="7594111" y="1677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14357</xdr:rowOff>
    </xdr:from>
    <xdr:to>
      <xdr:col>36</xdr:col>
      <xdr:colOff>165100</xdr:colOff>
      <xdr:row>97</xdr:row>
      <xdr:rowOff>115957</xdr:rowOff>
    </xdr:to>
    <xdr:sp macro="" textlink="">
      <xdr:nvSpPr>
        <xdr:cNvPr id="493" name="楕円 492"/>
        <xdr:cNvSpPr/>
      </xdr:nvSpPr>
      <xdr:spPr>
        <a:xfrm>
          <a:off x="6921500" y="1664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107084</xdr:rowOff>
    </xdr:from>
    <xdr:ext cx="534377" cy="259045"/>
    <xdr:sp macro="" textlink="">
      <xdr:nvSpPr>
        <xdr:cNvPr id="494" name="テキスト ボックス 493"/>
        <xdr:cNvSpPr txBox="1"/>
      </xdr:nvSpPr>
      <xdr:spPr>
        <a:xfrm>
          <a:off x="6705111" y="1673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0" name="直線コネクタ 519"/>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3" name="災害復旧事業費最大値テキスト"/>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4" name="直線コネクタ 523"/>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79382</xdr:rowOff>
    </xdr:from>
    <xdr:to>
      <xdr:col>85</xdr:col>
      <xdr:colOff>127000</xdr:colOff>
      <xdr:row>39</xdr:row>
      <xdr:rowOff>83562</xdr:rowOff>
    </xdr:to>
    <xdr:cxnSp macro="">
      <xdr:nvCxnSpPr>
        <xdr:cNvPr id="525" name="直線コネクタ 524"/>
        <xdr:cNvCxnSpPr/>
      </xdr:nvCxnSpPr>
      <xdr:spPr>
        <a:xfrm>
          <a:off x="15481300" y="6765932"/>
          <a:ext cx="838200" cy="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158183</xdr:rowOff>
    </xdr:from>
    <xdr:ext cx="469744" cy="259045"/>
    <xdr:sp macro="" textlink="">
      <xdr:nvSpPr>
        <xdr:cNvPr id="526" name="災害復旧事業費平均値テキスト"/>
        <xdr:cNvSpPr txBox="1"/>
      </xdr:nvSpPr>
      <xdr:spPr>
        <a:xfrm>
          <a:off x="16370300" y="65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7" name="フローチャート: 判断 526"/>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79382</xdr:rowOff>
    </xdr:from>
    <xdr:to>
      <xdr:col>81</xdr:col>
      <xdr:colOff>50800</xdr:colOff>
      <xdr:row>39</xdr:row>
      <xdr:rowOff>92478</xdr:rowOff>
    </xdr:to>
    <xdr:cxnSp macro="">
      <xdr:nvCxnSpPr>
        <xdr:cNvPr id="528" name="直線コネクタ 527"/>
        <xdr:cNvCxnSpPr/>
      </xdr:nvCxnSpPr>
      <xdr:spPr>
        <a:xfrm flipV="1">
          <a:off x="14592300" y="6765932"/>
          <a:ext cx="889000" cy="1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29" name="フローチャート: 判断 528"/>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96189</xdr:rowOff>
    </xdr:from>
    <xdr:ext cx="469744" cy="259045"/>
    <xdr:sp macro="" textlink="">
      <xdr:nvSpPr>
        <xdr:cNvPr id="530" name="テキスト ボックス 529"/>
        <xdr:cNvSpPr txBox="1"/>
      </xdr:nvSpPr>
      <xdr:spPr>
        <a:xfrm>
          <a:off x="15246428" y="6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70042</xdr:rowOff>
    </xdr:from>
    <xdr:to>
      <xdr:col>76</xdr:col>
      <xdr:colOff>114300</xdr:colOff>
      <xdr:row>39</xdr:row>
      <xdr:rowOff>92478</xdr:rowOff>
    </xdr:to>
    <xdr:cxnSp macro="">
      <xdr:nvCxnSpPr>
        <xdr:cNvPr id="531" name="直線コネクタ 530"/>
        <xdr:cNvCxnSpPr/>
      </xdr:nvCxnSpPr>
      <xdr:spPr>
        <a:xfrm>
          <a:off x="13703300" y="6756592"/>
          <a:ext cx="889000" cy="2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3044</xdr:rowOff>
    </xdr:from>
    <xdr:to>
      <xdr:col>76</xdr:col>
      <xdr:colOff>165100</xdr:colOff>
      <xdr:row>39</xdr:row>
      <xdr:rowOff>104644</xdr:rowOff>
    </xdr:to>
    <xdr:sp macro="" textlink="">
      <xdr:nvSpPr>
        <xdr:cNvPr id="532" name="フローチャート: 判断 531"/>
        <xdr:cNvSpPr/>
      </xdr:nvSpPr>
      <xdr:spPr>
        <a:xfrm>
          <a:off x="14541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121171</xdr:rowOff>
    </xdr:from>
    <xdr:ext cx="469744" cy="259045"/>
    <xdr:sp macro="" textlink="">
      <xdr:nvSpPr>
        <xdr:cNvPr id="533" name="テキスト ボックス 532"/>
        <xdr:cNvSpPr txBox="1"/>
      </xdr:nvSpPr>
      <xdr:spPr>
        <a:xfrm>
          <a:off x="14357428"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70042</xdr:rowOff>
    </xdr:from>
    <xdr:to>
      <xdr:col>71</xdr:col>
      <xdr:colOff>177800</xdr:colOff>
      <xdr:row>39</xdr:row>
      <xdr:rowOff>70924</xdr:rowOff>
    </xdr:to>
    <xdr:cxnSp macro="">
      <xdr:nvCxnSpPr>
        <xdr:cNvPr id="534" name="直線コネクタ 533"/>
        <xdr:cNvCxnSpPr/>
      </xdr:nvCxnSpPr>
      <xdr:spPr>
        <a:xfrm flipV="1">
          <a:off x="12814300" y="6756592"/>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3436</xdr:rowOff>
    </xdr:from>
    <xdr:to>
      <xdr:col>72</xdr:col>
      <xdr:colOff>38100</xdr:colOff>
      <xdr:row>39</xdr:row>
      <xdr:rowOff>105036</xdr:rowOff>
    </xdr:to>
    <xdr:sp macro="" textlink="">
      <xdr:nvSpPr>
        <xdr:cNvPr id="535" name="フローチャート: 判断 534"/>
        <xdr:cNvSpPr/>
      </xdr:nvSpPr>
      <xdr:spPr>
        <a:xfrm>
          <a:off x="13652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121563</xdr:rowOff>
    </xdr:from>
    <xdr:ext cx="469744" cy="259045"/>
    <xdr:sp macro="" textlink="">
      <xdr:nvSpPr>
        <xdr:cNvPr id="536" name="テキスト ボックス 535"/>
        <xdr:cNvSpPr txBox="1"/>
      </xdr:nvSpPr>
      <xdr:spPr>
        <a:xfrm>
          <a:off x="13468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14507</xdr:rowOff>
    </xdr:from>
    <xdr:to>
      <xdr:col>67</xdr:col>
      <xdr:colOff>101600</xdr:colOff>
      <xdr:row>39</xdr:row>
      <xdr:rowOff>116107</xdr:rowOff>
    </xdr:to>
    <xdr:sp macro="" textlink="">
      <xdr:nvSpPr>
        <xdr:cNvPr id="537" name="フローチャート: 判断 536"/>
        <xdr:cNvSpPr/>
      </xdr:nvSpPr>
      <xdr:spPr>
        <a:xfrm>
          <a:off x="12763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132634</xdr:rowOff>
    </xdr:from>
    <xdr:ext cx="469744" cy="259045"/>
    <xdr:sp macro="" textlink="">
      <xdr:nvSpPr>
        <xdr:cNvPr id="538" name="テキスト ボックス 537"/>
        <xdr:cNvSpPr txBox="1"/>
      </xdr:nvSpPr>
      <xdr:spPr>
        <a:xfrm>
          <a:off x="12579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32762</xdr:rowOff>
    </xdr:from>
    <xdr:to>
      <xdr:col>85</xdr:col>
      <xdr:colOff>177800</xdr:colOff>
      <xdr:row>39</xdr:row>
      <xdr:rowOff>134362</xdr:rowOff>
    </xdr:to>
    <xdr:sp macro="" textlink="">
      <xdr:nvSpPr>
        <xdr:cNvPr id="544" name="楕円 543"/>
        <xdr:cNvSpPr/>
      </xdr:nvSpPr>
      <xdr:spPr>
        <a:xfrm>
          <a:off x="16268700" y="671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119139</xdr:rowOff>
    </xdr:from>
    <xdr:ext cx="378565" cy="259045"/>
    <xdr:sp macro="" textlink="">
      <xdr:nvSpPr>
        <xdr:cNvPr id="545" name="災害復旧事業費該当値テキスト"/>
        <xdr:cNvSpPr txBox="1"/>
      </xdr:nvSpPr>
      <xdr:spPr>
        <a:xfrm>
          <a:off x="16370300" y="6634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28582</xdr:rowOff>
    </xdr:from>
    <xdr:to>
      <xdr:col>81</xdr:col>
      <xdr:colOff>101600</xdr:colOff>
      <xdr:row>39</xdr:row>
      <xdr:rowOff>130182</xdr:rowOff>
    </xdr:to>
    <xdr:sp macro="" textlink="">
      <xdr:nvSpPr>
        <xdr:cNvPr id="546" name="楕円 545"/>
        <xdr:cNvSpPr/>
      </xdr:nvSpPr>
      <xdr:spPr>
        <a:xfrm>
          <a:off x="15430500" y="671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121309</xdr:rowOff>
    </xdr:from>
    <xdr:ext cx="378565" cy="259045"/>
    <xdr:sp macro="" textlink="">
      <xdr:nvSpPr>
        <xdr:cNvPr id="547" name="テキスト ボックス 546"/>
        <xdr:cNvSpPr txBox="1"/>
      </xdr:nvSpPr>
      <xdr:spPr>
        <a:xfrm>
          <a:off x="15292017" y="6807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41678</xdr:rowOff>
    </xdr:from>
    <xdr:to>
      <xdr:col>76</xdr:col>
      <xdr:colOff>165100</xdr:colOff>
      <xdr:row>39</xdr:row>
      <xdr:rowOff>143278</xdr:rowOff>
    </xdr:to>
    <xdr:sp macro="" textlink="">
      <xdr:nvSpPr>
        <xdr:cNvPr id="548" name="楕円 547"/>
        <xdr:cNvSpPr/>
      </xdr:nvSpPr>
      <xdr:spPr>
        <a:xfrm>
          <a:off x="14541500" y="67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134405</xdr:rowOff>
    </xdr:from>
    <xdr:ext cx="378565" cy="259045"/>
    <xdr:sp macro="" textlink="">
      <xdr:nvSpPr>
        <xdr:cNvPr id="549" name="テキスト ボックス 548"/>
        <xdr:cNvSpPr txBox="1"/>
      </xdr:nvSpPr>
      <xdr:spPr>
        <a:xfrm>
          <a:off x="14403017" y="6820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19242</xdr:rowOff>
    </xdr:from>
    <xdr:to>
      <xdr:col>72</xdr:col>
      <xdr:colOff>38100</xdr:colOff>
      <xdr:row>39</xdr:row>
      <xdr:rowOff>120842</xdr:rowOff>
    </xdr:to>
    <xdr:sp macro="" textlink="">
      <xdr:nvSpPr>
        <xdr:cNvPr id="550" name="楕円 549"/>
        <xdr:cNvSpPr/>
      </xdr:nvSpPr>
      <xdr:spPr>
        <a:xfrm>
          <a:off x="13652500" y="670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111969</xdr:rowOff>
    </xdr:from>
    <xdr:ext cx="378565" cy="259045"/>
    <xdr:sp macro="" textlink="">
      <xdr:nvSpPr>
        <xdr:cNvPr id="551" name="テキスト ボックス 550"/>
        <xdr:cNvSpPr txBox="1"/>
      </xdr:nvSpPr>
      <xdr:spPr>
        <a:xfrm>
          <a:off x="13514017" y="6798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20124</xdr:rowOff>
    </xdr:from>
    <xdr:to>
      <xdr:col>67</xdr:col>
      <xdr:colOff>101600</xdr:colOff>
      <xdr:row>39</xdr:row>
      <xdr:rowOff>121724</xdr:rowOff>
    </xdr:to>
    <xdr:sp macro="" textlink="">
      <xdr:nvSpPr>
        <xdr:cNvPr id="552" name="楕円 551"/>
        <xdr:cNvSpPr/>
      </xdr:nvSpPr>
      <xdr:spPr>
        <a:xfrm>
          <a:off x="12763500" y="670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112851</xdr:rowOff>
    </xdr:from>
    <xdr:ext cx="378565" cy="259045"/>
    <xdr:sp macro="" textlink="">
      <xdr:nvSpPr>
        <xdr:cNvPr id="553" name="テキスト ボックス 552"/>
        <xdr:cNvSpPr txBox="1"/>
      </xdr:nvSpPr>
      <xdr:spPr>
        <a:xfrm>
          <a:off x="12625017" y="6799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5" name="テキスト ボックス 614"/>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3" name="テキスト ボックス 622"/>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5" name="テキスト ボックス 624"/>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7" name="テキスト ボックス 626"/>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1" name="直線コネクタ 630"/>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2" name="公債費最小値テキスト"/>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3" name="直線コネクタ 632"/>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4" name="公債費最大値テキスト"/>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5" name="直線コネクタ 634"/>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121383</xdr:rowOff>
    </xdr:from>
    <xdr:to>
      <xdr:col>85</xdr:col>
      <xdr:colOff>127000</xdr:colOff>
      <xdr:row>72</xdr:row>
      <xdr:rowOff>133471</xdr:rowOff>
    </xdr:to>
    <xdr:cxnSp macro="">
      <xdr:nvCxnSpPr>
        <xdr:cNvPr id="636" name="直線コネクタ 635"/>
        <xdr:cNvCxnSpPr/>
      </xdr:nvCxnSpPr>
      <xdr:spPr>
        <a:xfrm>
          <a:off x="15481300" y="12122883"/>
          <a:ext cx="838200" cy="35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141308</xdr:rowOff>
    </xdr:from>
    <xdr:ext cx="534377" cy="259045"/>
    <xdr:sp macro="" textlink="">
      <xdr:nvSpPr>
        <xdr:cNvPr id="637" name="公債費平均値テキスト"/>
        <xdr:cNvSpPr txBox="1"/>
      </xdr:nvSpPr>
      <xdr:spPr>
        <a:xfrm>
          <a:off x="16370300" y="12828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8" name="フローチャート: 判断 637"/>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121383</xdr:rowOff>
    </xdr:from>
    <xdr:to>
      <xdr:col>81</xdr:col>
      <xdr:colOff>50800</xdr:colOff>
      <xdr:row>72</xdr:row>
      <xdr:rowOff>122012</xdr:rowOff>
    </xdr:to>
    <xdr:cxnSp macro="">
      <xdr:nvCxnSpPr>
        <xdr:cNvPr id="639" name="直線コネクタ 638"/>
        <xdr:cNvCxnSpPr/>
      </xdr:nvCxnSpPr>
      <xdr:spPr>
        <a:xfrm flipV="1">
          <a:off x="14592300" y="12122883"/>
          <a:ext cx="889000" cy="34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40" name="フローチャート: 判断 639"/>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67241</xdr:rowOff>
    </xdr:from>
    <xdr:ext cx="534377" cy="259045"/>
    <xdr:sp macro="" textlink="">
      <xdr:nvSpPr>
        <xdr:cNvPr id="641" name="テキスト ボックス 640"/>
        <xdr:cNvSpPr txBox="1"/>
      </xdr:nvSpPr>
      <xdr:spPr>
        <a:xfrm>
          <a:off x="15214111" y="12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122012</xdr:rowOff>
    </xdr:from>
    <xdr:to>
      <xdr:col>76</xdr:col>
      <xdr:colOff>114300</xdr:colOff>
      <xdr:row>73</xdr:row>
      <xdr:rowOff>12170</xdr:rowOff>
    </xdr:to>
    <xdr:cxnSp macro="">
      <xdr:nvCxnSpPr>
        <xdr:cNvPr id="642" name="直線コネクタ 641"/>
        <xdr:cNvCxnSpPr/>
      </xdr:nvCxnSpPr>
      <xdr:spPr>
        <a:xfrm flipV="1">
          <a:off x="13703300" y="12466412"/>
          <a:ext cx="889000" cy="6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144793</xdr:rowOff>
    </xdr:from>
    <xdr:to>
      <xdr:col>76</xdr:col>
      <xdr:colOff>165100</xdr:colOff>
      <xdr:row>75</xdr:row>
      <xdr:rowOff>74943</xdr:rowOff>
    </xdr:to>
    <xdr:sp macro="" textlink="">
      <xdr:nvSpPr>
        <xdr:cNvPr id="643" name="フローチャート: 判断 642"/>
        <xdr:cNvSpPr/>
      </xdr:nvSpPr>
      <xdr:spPr>
        <a:xfrm>
          <a:off x="14541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66070</xdr:rowOff>
    </xdr:from>
    <xdr:ext cx="534377" cy="259045"/>
    <xdr:sp macro="" textlink="">
      <xdr:nvSpPr>
        <xdr:cNvPr id="644" name="テキスト ボックス 643"/>
        <xdr:cNvSpPr txBox="1"/>
      </xdr:nvSpPr>
      <xdr:spPr>
        <a:xfrm>
          <a:off x="14325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12170</xdr:rowOff>
    </xdr:from>
    <xdr:to>
      <xdr:col>71</xdr:col>
      <xdr:colOff>177800</xdr:colOff>
      <xdr:row>73</xdr:row>
      <xdr:rowOff>50088</xdr:rowOff>
    </xdr:to>
    <xdr:cxnSp macro="">
      <xdr:nvCxnSpPr>
        <xdr:cNvPr id="645" name="直線コネクタ 644"/>
        <xdr:cNvCxnSpPr/>
      </xdr:nvCxnSpPr>
      <xdr:spPr>
        <a:xfrm flipV="1">
          <a:off x="12814300" y="12528020"/>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134048</xdr:rowOff>
    </xdr:from>
    <xdr:to>
      <xdr:col>72</xdr:col>
      <xdr:colOff>38100</xdr:colOff>
      <xdr:row>75</xdr:row>
      <xdr:rowOff>64198</xdr:rowOff>
    </xdr:to>
    <xdr:sp macro="" textlink="">
      <xdr:nvSpPr>
        <xdr:cNvPr id="646" name="フローチャート: 判断 645"/>
        <xdr:cNvSpPr/>
      </xdr:nvSpPr>
      <xdr:spPr>
        <a:xfrm>
          <a:off x="13652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55325</xdr:rowOff>
    </xdr:from>
    <xdr:ext cx="534377" cy="259045"/>
    <xdr:sp macro="" textlink="">
      <xdr:nvSpPr>
        <xdr:cNvPr id="647" name="テキスト ボックス 646"/>
        <xdr:cNvSpPr txBox="1"/>
      </xdr:nvSpPr>
      <xdr:spPr>
        <a:xfrm>
          <a:off x="13436111" y="129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129162</xdr:rowOff>
    </xdr:from>
    <xdr:to>
      <xdr:col>67</xdr:col>
      <xdr:colOff>101600</xdr:colOff>
      <xdr:row>75</xdr:row>
      <xdr:rowOff>59312</xdr:rowOff>
    </xdr:to>
    <xdr:sp macro="" textlink="">
      <xdr:nvSpPr>
        <xdr:cNvPr id="648" name="フローチャート: 判断 647"/>
        <xdr:cNvSpPr/>
      </xdr:nvSpPr>
      <xdr:spPr>
        <a:xfrm>
          <a:off x="12763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50439</xdr:rowOff>
    </xdr:from>
    <xdr:ext cx="534377" cy="259045"/>
    <xdr:sp macro="" textlink="">
      <xdr:nvSpPr>
        <xdr:cNvPr id="649" name="テキスト ボックス 648"/>
        <xdr:cNvSpPr txBox="1"/>
      </xdr:nvSpPr>
      <xdr:spPr>
        <a:xfrm>
          <a:off x="12547111" y="129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82671</xdr:rowOff>
    </xdr:from>
    <xdr:to>
      <xdr:col>85</xdr:col>
      <xdr:colOff>177800</xdr:colOff>
      <xdr:row>73</xdr:row>
      <xdr:rowOff>12821</xdr:rowOff>
    </xdr:to>
    <xdr:sp macro="" textlink="">
      <xdr:nvSpPr>
        <xdr:cNvPr id="655" name="楕円 654"/>
        <xdr:cNvSpPr/>
      </xdr:nvSpPr>
      <xdr:spPr>
        <a:xfrm>
          <a:off x="16268700" y="1242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105548</xdr:rowOff>
    </xdr:from>
    <xdr:ext cx="534377" cy="259045"/>
    <xdr:sp macro="" textlink="">
      <xdr:nvSpPr>
        <xdr:cNvPr id="656" name="公債費該当値テキスト"/>
        <xdr:cNvSpPr txBox="1"/>
      </xdr:nvSpPr>
      <xdr:spPr>
        <a:xfrm>
          <a:off x="16370300" y="1227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70583</xdr:rowOff>
    </xdr:from>
    <xdr:to>
      <xdr:col>81</xdr:col>
      <xdr:colOff>101600</xdr:colOff>
      <xdr:row>71</xdr:row>
      <xdr:rowOff>733</xdr:rowOff>
    </xdr:to>
    <xdr:sp macro="" textlink="">
      <xdr:nvSpPr>
        <xdr:cNvPr id="657" name="楕円 656"/>
        <xdr:cNvSpPr/>
      </xdr:nvSpPr>
      <xdr:spPr>
        <a:xfrm>
          <a:off x="15430500" y="1207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17260</xdr:rowOff>
    </xdr:from>
    <xdr:ext cx="534377" cy="259045"/>
    <xdr:sp macro="" textlink="">
      <xdr:nvSpPr>
        <xdr:cNvPr id="658" name="テキスト ボックス 657"/>
        <xdr:cNvSpPr txBox="1"/>
      </xdr:nvSpPr>
      <xdr:spPr>
        <a:xfrm>
          <a:off x="15214111" y="1184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71212</xdr:rowOff>
    </xdr:from>
    <xdr:to>
      <xdr:col>76</xdr:col>
      <xdr:colOff>165100</xdr:colOff>
      <xdr:row>73</xdr:row>
      <xdr:rowOff>1362</xdr:rowOff>
    </xdr:to>
    <xdr:sp macro="" textlink="">
      <xdr:nvSpPr>
        <xdr:cNvPr id="659" name="楕円 658"/>
        <xdr:cNvSpPr/>
      </xdr:nvSpPr>
      <xdr:spPr>
        <a:xfrm>
          <a:off x="14541500" y="124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17889</xdr:rowOff>
    </xdr:from>
    <xdr:ext cx="534377" cy="259045"/>
    <xdr:sp macro="" textlink="">
      <xdr:nvSpPr>
        <xdr:cNvPr id="660" name="テキスト ボックス 659"/>
        <xdr:cNvSpPr txBox="1"/>
      </xdr:nvSpPr>
      <xdr:spPr>
        <a:xfrm>
          <a:off x="14325111" y="1219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132820</xdr:rowOff>
    </xdr:from>
    <xdr:to>
      <xdr:col>72</xdr:col>
      <xdr:colOff>38100</xdr:colOff>
      <xdr:row>73</xdr:row>
      <xdr:rowOff>62970</xdr:rowOff>
    </xdr:to>
    <xdr:sp macro="" textlink="">
      <xdr:nvSpPr>
        <xdr:cNvPr id="661" name="楕円 660"/>
        <xdr:cNvSpPr/>
      </xdr:nvSpPr>
      <xdr:spPr>
        <a:xfrm>
          <a:off x="13652500" y="124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79497</xdr:rowOff>
    </xdr:from>
    <xdr:ext cx="534377" cy="259045"/>
    <xdr:sp macro="" textlink="">
      <xdr:nvSpPr>
        <xdr:cNvPr id="662" name="テキスト ボックス 661"/>
        <xdr:cNvSpPr txBox="1"/>
      </xdr:nvSpPr>
      <xdr:spPr>
        <a:xfrm>
          <a:off x="13436111" y="1225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170738</xdr:rowOff>
    </xdr:from>
    <xdr:to>
      <xdr:col>67</xdr:col>
      <xdr:colOff>101600</xdr:colOff>
      <xdr:row>73</xdr:row>
      <xdr:rowOff>100888</xdr:rowOff>
    </xdr:to>
    <xdr:sp macro="" textlink="">
      <xdr:nvSpPr>
        <xdr:cNvPr id="663" name="楕円 662"/>
        <xdr:cNvSpPr/>
      </xdr:nvSpPr>
      <xdr:spPr>
        <a:xfrm>
          <a:off x="12763500" y="1251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117415</xdr:rowOff>
    </xdr:from>
    <xdr:ext cx="534377" cy="259045"/>
    <xdr:sp macro="" textlink="">
      <xdr:nvSpPr>
        <xdr:cNvPr id="664" name="テキスト ボックス 663"/>
        <xdr:cNvSpPr txBox="1"/>
      </xdr:nvSpPr>
      <xdr:spPr>
        <a:xfrm>
          <a:off x="12547111" y="1229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6" name="直線コネクタ 685"/>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7" name="積立金最小値テキスト"/>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8" name="直線コネクタ 687"/>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9" name="積立金最大値テキスト"/>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90" name="直線コネクタ 689"/>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87351</xdr:rowOff>
    </xdr:from>
    <xdr:to>
      <xdr:col>85</xdr:col>
      <xdr:colOff>127000</xdr:colOff>
      <xdr:row>97</xdr:row>
      <xdr:rowOff>132248</xdr:rowOff>
    </xdr:to>
    <xdr:cxnSp macro="">
      <xdr:nvCxnSpPr>
        <xdr:cNvPr id="691" name="直線コネクタ 690"/>
        <xdr:cNvCxnSpPr/>
      </xdr:nvCxnSpPr>
      <xdr:spPr>
        <a:xfrm>
          <a:off x="15481300" y="16718001"/>
          <a:ext cx="838200" cy="4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5797</xdr:rowOff>
    </xdr:from>
    <xdr:ext cx="469744" cy="259045"/>
    <xdr:sp macro="" textlink="">
      <xdr:nvSpPr>
        <xdr:cNvPr id="692" name="積立金平均値テキスト"/>
        <xdr:cNvSpPr txBox="1"/>
      </xdr:nvSpPr>
      <xdr:spPr>
        <a:xfrm>
          <a:off x="16370300" y="1646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3" name="フローチャート: 判断 692"/>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87351</xdr:rowOff>
    </xdr:from>
    <xdr:to>
      <xdr:col>81</xdr:col>
      <xdr:colOff>50800</xdr:colOff>
      <xdr:row>97</xdr:row>
      <xdr:rowOff>96448</xdr:rowOff>
    </xdr:to>
    <xdr:cxnSp macro="">
      <xdr:nvCxnSpPr>
        <xdr:cNvPr id="694" name="直線コネクタ 693"/>
        <xdr:cNvCxnSpPr/>
      </xdr:nvCxnSpPr>
      <xdr:spPr>
        <a:xfrm flipV="1">
          <a:off x="14592300" y="16718001"/>
          <a:ext cx="889000" cy="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5" name="フローチャート: 判断 694"/>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108089</xdr:rowOff>
    </xdr:from>
    <xdr:ext cx="469744" cy="259045"/>
    <xdr:sp macro="" textlink="">
      <xdr:nvSpPr>
        <xdr:cNvPr id="696" name="テキスト ボックス 695"/>
        <xdr:cNvSpPr txBox="1"/>
      </xdr:nvSpPr>
      <xdr:spPr>
        <a:xfrm>
          <a:off x="15246428" y="1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169143</xdr:rowOff>
    </xdr:from>
    <xdr:to>
      <xdr:col>76</xdr:col>
      <xdr:colOff>114300</xdr:colOff>
      <xdr:row>97</xdr:row>
      <xdr:rowOff>96448</xdr:rowOff>
    </xdr:to>
    <xdr:cxnSp macro="">
      <xdr:nvCxnSpPr>
        <xdr:cNvPr id="697" name="直線コネクタ 696"/>
        <xdr:cNvCxnSpPr/>
      </xdr:nvCxnSpPr>
      <xdr:spPr>
        <a:xfrm>
          <a:off x="13703300" y="16456893"/>
          <a:ext cx="889000" cy="27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2673</xdr:rowOff>
    </xdr:from>
    <xdr:to>
      <xdr:col>76</xdr:col>
      <xdr:colOff>165100</xdr:colOff>
      <xdr:row>97</xdr:row>
      <xdr:rowOff>104273</xdr:rowOff>
    </xdr:to>
    <xdr:sp macro="" textlink="">
      <xdr:nvSpPr>
        <xdr:cNvPr id="698" name="フローチャート: 判断 697"/>
        <xdr:cNvSpPr/>
      </xdr:nvSpPr>
      <xdr:spPr>
        <a:xfrm>
          <a:off x="14541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120800</xdr:rowOff>
    </xdr:from>
    <xdr:ext cx="469744" cy="259045"/>
    <xdr:sp macro="" textlink="">
      <xdr:nvSpPr>
        <xdr:cNvPr id="699" name="テキスト ボックス 698"/>
        <xdr:cNvSpPr txBox="1"/>
      </xdr:nvSpPr>
      <xdr:spPr>
        <a:xfrm>
          <a:off x="14357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169143</xdr:rowOff>
    </xdr:from>
    <xdr:to>
      <xdr:col>71</xdr:col>
      <xdr:colOff>177800</xdr:colOff>
      <xdr:row>96</xdr:row>
      <xdr:rowOff>77521</xdr:rowOff>
    </xdr:to>
    <xdr:cxnSp macro="">
      <xdr:nvCxnSpPr>
        <xdr:cNvPr id="700" name="直線コネクタ 699"/>
        <xdr:cNvCxnSpPr/>
      </xdr:nvCxnSpPr>
      <xdr:spPr>
        <a:xfrm flipV="1">
          <a:off x="12814300" y="16456893"/>
          <a:ext cx="889000" cy="7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139740</xdr:rowOff>
    </xdr:from>
    <xdr:to>
      <xdr:col>72</xdr:col>
      <xdr:colOff>38100</xdr:colOff>
      <xdr:row>97</xdr:row>
      <xdr:rowOff>69890</xdr:rowOff>
    </xdr:to>
    <xdr:sp macro="" textlink="">
      <xdr:nvSpPr>
        <xdr:cNvPr id="701" name="フローチャート: 判断 700"/>
        <xdr:cNvSpPr/>
      </xdr:nvSpPr>
      <xdr:spPr>
        <a:xfrm>
          <a:off x="13652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61017</xdr:rowOff>
    </xdr:from>
    <xdr:ext cx="469744" cy="259045"/>
    <xdr:sp macro="" textlink="">
      <xdr:nvSpPr>
        <xdr:cNvPr id="702" name="テキスト ボックス 701"/>
        <xdr:cNvSpPr txBox="1"/>
      </xdr:nvSpPr>
      <xdr:spPr>
        <a:xfrm>
          <a:off x="13468428" y="166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121362</xdr:rowOff>
    </xdr:from>
    <xdr:to>
      <xdr:col>67</xdr:col>
      <xdr:colOff>101600</xdr:colOff>
      <xdr:row>97</xdr:row>
      <xdr:rowOff>51512</xdr:rowOff>
    </xdr:to>
    <xdr:sp macro="" textlink="">
      <xdr:nvSpPr>
        <xdr:cNvPr id="703" name="フローチャート: 判断 702"/>
        <xdr:cNvSpPr/>
      </xdr:nvSpPr>
      <xdr:spPr>
        <a:xfrm>
          <a:off x="12763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42639</xdr:rowOff>
    </xdr:from>
    <xdr:ext cx="469744" cy="259045"/>
    <xdr:sp macro="" textlink="">
      <xdr:nvSpPr>
        <xdr:cNvPr id="704" name="テキスト ボックス 703"/>
        <xdr:cNvSpPr txBox="1"/>
      </xdr:nvSpPr>
      <xdr:spPr>
        <a:xfrm>
          <a:off x="12579428" y="1667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81448</xdr:rowOff>
    </xdr:from>
    <xdr:to>
      <xdr:col>85</xdr:col>
      <xdr:colOff>177800</xdr:colOff>
      <xdr:row>98</xdr:row>
      <xdr:rowOff>11598</xdr:rowOff>
    </xdr:to>
    <xdr:sp macro="" textlink="">
      <xdr:nvSpPr>
        <xdr:cNvPr id="710" name="楕円 709"/>
        <xdr:cNvSpPr/>
      </xdr:nvSpPr>
      <xdr:spPr>
        <a:xfrm>
          <a:off x="16268700" y="1671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59875</xdr:rowOff>
    </xdr:from>
    <xdr:ext cx="469744" cy="259045"/>
    <xdr:sp macro="" textlink="">
      <xdr:nvSpPr>
        <xdr:cNvPr id="711" name="積立金該当値テキスト"/>
        <xdr:cNvSpPr txBox="1"/>
      </xdr:nvSpPr>
      <xdr:spPr>
        <a:xfrm>
          <a:off x="16370300" y="1669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36551</xdr:rowOff>
    </xdr:from>
    <xdr:to>
      <xdr:col>81</xdr:col>
      <xdr:colOff>101600</xdr:colOff>
      <xdr:row>97</xdr:row>
      <xdr:rowOff>138151</xdr:rowOff>
    </xdr:to>
    <xdr:sp macro="" textlink="">
      <xdr:nvSpPr>
        <xdr:cNvPr id="712" name="楕円 711"/>
        <xdr:cNvSpPr/>
      </xdr:nvSpPr>
      <xdr:spPr>
        <a:xfrm>
          <a:off x="15430500" y="1666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129278</xdr:rowOff>
    </xdr:from>
    <xdr:ext cx="469744" cy="259045"/>
    <xdr:sp macro="" textlink="">
      <xdr:nvSpPr>
        <xdr:cNvPr id="713" name="テキスト ボックス 712"/>
        <xdr:cNvSpPr txBox="1"/>
      </xdr:nvSpPr>
      <xdr:spPr>
        <a:xfrm>
          <a:off x="15246428" y="1675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45648</xdr:rowOff>
    </xdr:from>
    <xdr:to>
      <xdr:col>76</xdr:col>
      <xdr:colOff>165100</xdr:colOff>
      <xdr:row>97</xdr:row>
      <xdr:rowOff>147248</xdr:rowOff>
    </xdr:to>
    <xdr:sp macro="" textlink="">
      <xdr:nvSpPr>
        <xdr:cNvPr id="714" name="楕円 713"/>
        <xdr:cNvSpPr/>
      </xdr:nvSpPr>
      <xdr:spPr>
        <a:xfrm>
          <a:off x="14541500" y="1667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138375</xdr:rowOff>
    </xdr:from>
    <xdr:ext cx="469744" cy="259045"/>
    <xdr:sp macro="" textlink="">
      <xdr:nvSpPr>
        <xdr:cNvPr id="715" name="テキスト ボックス 714"/>
        <xdr:cNvSpPr txBox="1"/>
      </xdr:nvSpPr>
      <xdr:spPr>
        <a:xfrm>
          <a:off x="14357428" y="167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118343</xdr:rowOff>
    </xdr:from>
    <xdr:to>
      <xdr:col>72</xdr:col>
      <xdr:colOff>38100</xdr:colOff>
      <xdr:row>96</xdr:row>
      <xdr:rowOff>48493</xdr:rowOff>
    </xdr:to>
    <xdr:sp macro="" textlink="">
      <xdr:nvSpPr>
        <xdr:cNvPr id="716" name="楕円 715"/>
        <xdr:cNvSpPr/>
      </xdr:nvSpPr>
      <xdr:spPr>
        <a:xfrm>
          <a:off x="13652500" y="1640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65020</xdr:rowOff>
    </xdr:from>
    <xdr:ext cx="534377" cy="259045"/>
    <xdr:sp macro="" textlink="">
      <xdr:nvSpPr>
        <xdr:cNvPr id="717" name="テキスト ボックス 716"/>
        <xdr:cNvSpPr txBox="1"/>
      </xdr:nvSpPr>
      <xdr:spPr>
        <a:xfrm>
          <a:off x="13436111" y="1618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26721</xdr:rowOff>
    </xdr:from>
    <xdr:to>
      <xdr:col>67</xdr:col>
      <xdr:colOff>101600</xdr:colOff>
      <xdr:row>96</xdr:row>
      <xdr:rowOff>128321</xdr:rowOff>
    </xdr:to>
    <xdr:sp macro="" textlink="">
      <xdr:nvSpPr>
        <xdr:cNvPr id="718" name="楕円 717"/>
        <xdr:cNvSpPr/>
      </xdr:nvSpPr>
      <xdr:spPr>
        <a:xfrm>
          <a:off x="12763500" y="1648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144848</xdr:rowOff>
    </xdr:from>
    <xdr:ext cx="469744" cy="259045"/>
    <xdr:sp macro="" textlink="">
      <xdr:nvSpPr>
        <xdr:cNvPr id="719" name="テキスト ボックス 718"/>
        <xdr:cNvSpPr txBox="1"/>
      </xdr:nvSpPr>
      <xdr:spPr>
        <a:xfrm>
          <a:off x="12579428" y="16261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3" name="直線コネクタ 742"/>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6" name="投資及び出資金最大値テキスト"/>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7" name="直線コネクタ 746"/>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48641</xdr:rowOff>
    </xdr:from>
    <xdr:to>
      <xdr:col>116</xdr:col>
      <xdr:colOff>63500</xdr:colOff>
      <xdr:row>34</xdr:row>
      <xdr:rowOff>55245</xdr:rowOff>
    </xdr:to>
    <xdr:cxnSp macro="">
      <xdr:nvCxnSpPr>
        <xdr:cNvPr id="748" name="直線コネクタ 747"/>
        <xdr:cNvCxnSpPr/>
      </xdr:nvCxnSpPr>
      <xdr:spPr>
        <a:xfrm>
          <a:off x="21323300" y="5877941"/>
          <a:ext cx="8382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54500</xdr:rowOff>
    </xdr:from>
    <xdr:ext cx="469744" cy="259045"/>
    <xdr:sp macro="" textlink="">
      <xdr:nvSpPr>
        <xdr:cNvPr id="749" name="投資及び出資金平均値テキスト"/>
        <xdr:cNvSpPr txBox="1"/>
      </xdr:nvSpPr>
      <xdr:spPr>
        <a:xfrm>
          <a:off x="22212300" y="6398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0" name="フローチャート: 判断 749"/>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48641</xdr:rowOff>
    </xdr:from>
    <xdr:to>
      <xdr:col>111</xdr:col>
      <xdr:colOff>177800</xdr:colOff>
      <xdr:row>34</xdr:row>
      <xdr:rowOff>76327</xdr:rowOff>
    </xdr:to>
    <xdr:cxnSp macro="">
      <xdr:nvCxnSpPr>
        <xdr:cNvPr id="751" name="直線コネクタ 750"/>
        <xdr:cNvCxnSpPr/>
      </xdr:nvCxnSpPr>
      <xdr:spPr>
        <a:xfrm flipV="1">
          <a:off x="20434300" y="5877941"/>
          <a:ext cx="889000" cy="2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2" name="フローチャート: 判断 751"/>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164990</xdr:rowOff>
    </xdr:from>
    <xdr:ext cx="469744" cy="259045"/>
    <xdr:sp macro="" textlink="">
      <xdr:nvSpPr>
        <xdr:cNvPr id="753" name="テキスト ボックス 752"/>
        <xdr:cNvSpPr txBox="1"/>
      </xdr:nvSpPr>
      <xdr:spPr>
        <a:xfrm>
          <a:off x="21088428" y="650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1651</xdr:rowOff>
    </xdr:from>
    <xdr:to>
      <xdr:col>107</xdr:col>
      <xdr:colOff>50800</xdr:colOff>
      <xdr:row>34</xdr:row>
      <xdr:rowOff>76327</xdr:rowOff>
    </xdr:to>
    <xdr:cxnSp macro="">
      <xdr:nvCxnSpPr>
        <xdr:cNvPr id="754" name="直線コネクタ 753"/>
        <xdr:cNvCxnSpPr/>
      </xdr:nvCxnSpPr>
      <xdr:spPr>
        <a:xfrm>
          <a:off x="19545300" y="5830951"/>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90424</xdr:rowOff>
    </xdr:from>
    <xdr:to>
      <xdr:col>107</xdr:col>
      <xdr:colOff>101600</xdr:colOff>
      <xdr:row>38</xdr:row>
      <xdr:rowOff>20574</xdr:rowOff>
    </xdr:to>
    <xdr:sp macro="" textlink="">
      <xdr:nvSpPr>
        <xdr:cNvPr id="755" name="フローチャート: 判断 754"/>
        <xdr:cNvSpPr/>
      </xdr:nvSpPr>
      <xdr:spPr>
        <a:xfrm>
          <a:off x="203835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11701</xdr:rowOff>
    </xdr:from>
    <xdr:ext cx="469744" cy="259045"/>
    <xdr:sp macro="" textlink="">
      <xdr:nvSpPr>
        <xdr:cNvPr id="756" name="テキスト ボックス 755"/>
        <xdr:cNvSpPr txBox="1"/>
      </xdr:nvSpPr>
      <xdr:spPr>
        <a:xfrm>
          <a:off x="20199428" y="652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1651</xdr:rowOff>
    </xdr:from>
    <xdr:to>
      <xdr:col>102</xdr:col>
      <xdr:colOff>114300</xdr:colOff>
      <xdr:row>34</xdr:row>
      <xdr:rowOff>134874</xdr:rowOff>
    </xdr:to>
    <xdr:cxnSp macro="">
      <xdr:nvCxnSpPr>
        <xdr:cNvPr id="757" name="直線コネクタ 756"/>
        <xdr:cNvCxnSpPr/>
      </xdr:nvCxnSpPr>
      <xdr:spPr>
        <a:xfrm flipV="1">
          <a:off x="18656300" y="5830951"/>
          <a:ext cx="889000" cy="1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94107</xdr:rowOff>
    </xdr:from>
    <xdr:to>
      <xdr:col>102</xdr:col>
      <xdr:colOff>165100</xdr:colOff>
      <xdr:row>38</xdr:row>
      <xdr:rowOff>24257</xdr:rowOff>
    </xdr:to>
    <xdr:sp macro="" textlink="">
      <xdr:nvSpPr>
        <xdr:cNvPr id="758" name="フローチャート: 判断 757"/>
        <xdr:cNvSpPr/>
      </xdr:nvSpPr>
      <xdr:spPr>
        <a:xfrm>
          <a:off x="19494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15384</xdr:rowOff>
    </xdr:from>
    <xdr:ext cx="469744" cy="259045"/>
    <xdr:sp macro="" textlink="">
      <xdr:nvSpPr>
        <xdr:cNvPr id="759" name="テキスト ボックス 758"/>
        <xdr:cNvSpPr txBox="1"/>
      </xdr:nvSpPr>
      <xdr:spPr>
        <a:xfrm>
          <a:off x="19310428" y="653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103378</xdr:rowOff>
    </xdr:from>
    <xdr:to>
      <xdr:col>98</xdr:col>
      <xdr:colOff>38100</xdr:colOff>
      <xdr:row>38</xdr:row>
      <xdr:rowOff>33528</xdr:rowOff>
    </xdr:to>
    <xdr:sp macro="" textlink="">
      <xdr:nvSpPr>
        <xdr:cNvPr id="760" name="フローチャート: 判断 759"/>
        <xdr:cNvSpPr/>
      </xdr:nvSpPr>
      <xdr:spPr>
        <a:xfrm>
          <a:off x="18605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24655</xdr:rowOff>
    </xdr:from>
    <xdr:ext cx="469744" cy="259045"/>
    <xdr:sp macro="" textlink="">
      <xdr:nvSpPr>
        <xdr:cNvPr id="761" name="テキスト ボックス 760"/>
        <xdr:cNvSpPr txBox="1"/>
      </xdr:nvSpPr>
      <xdr:spPr>
        <a:xfrm>
          <a:off x="18421428"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4445</xdr:rowOff>
    </xdr:from>
    <xdr:to>
      <xdr:col>116</xdr:col>
      <xdr:colOff>114300</xdr:colOff>
      <xdr:row>34</xdr:row>
      <xdr:rowOff>106045</xdr:rowOff>
    </xdr:to>
    <xdr:sp macro="" textlink="">
      <xdr:nvSpPr>
        <xdr:cNvPr id="767" name="楕円 766"/>
        <xdr:cNvSpPr/>
      </xdr:nvSpPr>
      <xdr:spPr>
        <a:xfrm>
          <a:off x="22110700" y="583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27322</xdr:rowOff>
    </xdr:from>
    <xdr:ext cx="469744" cy="259045"/>
    <xdr:sp macro="" textlink="">
      <xdr:nvSpPr>
        <xdr:cNvPr id="768" name="投資及び出資金該当値テキスト"/>
        <xdr:cNvSpPr txBox="1"/>
      </xdr:nvSpPr>
      <xdr:spPr>
        <a:xfrm>
          <a:off x="22212300" y="568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169291</xdr:rowOff>
    </xdr:from>
    <xdr:to>
      <xdr:col>112</xdr:col>
      <xdr:colOff>38100</xdr:colOff>
      <xdr:row>34</xdr:row>
      <xdr:rowOff>99441</xdr:rowOff>
    </xdr:to>
    <xdr:sp macro="" textlink="">
      <xdr:nvSpPr>
        <xdr:cNvPr id="769" name="楕円 768"/>
        <xdr:cNvSpPr/>
      </xdr:nvSpPr>
      <xdr:spPr>
        <a:xfrm>
          <a:off x="21272500" y="582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115968</xdr:rowOff>
    </xdr:from>
    <xdr:ext cx="469744" cy="259045"/>
    <xdr:sp macro="" textlink="">
      <xdr:nvSpPr>
        <xdr:cNvPr id="770" name="テキスト ボックス 769"/>
        <xdr:cNvSpPr txBox="1"/>
      </xdr:nvSpPr>
      <xdr:spPr>
        <a:xfrm>
          <a:off x="21088428" y="5602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25527</xdr:rowOff>
    </xdr:from>
    <xdr:to>
      <xdr:col>107</xdr:col>
      <xdr:colOff>101600</xdr:colOff>
      <xdr:row>34</xdr:row>
      <xdr:rowOff>127127</xdr:rowOff>
    </xdr:to>
    <xdr:sp macro="" textlink="">
      <xdr:nvSpPr>
        <xdr:cNvPr id="771" name="楕円 770"/>
        <xdr:cNvSpPr/>
      </xdr:nvSpPr>
      <xdr:spPr>
        <a:xfrm>
          <a:off x="20383500" y="585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143654</xdr:rowOff>
    </xdr:from>
    <xdr:ext cx="469744" cy="259045"/>
    <xdr:sp macro="" textlink="">
      <xdr:nvSpPr>
        <xdr:cNvPr id="772" name="テキスト ボックス 771"/>
        <xdr:cNvSpPr txBox="1"/>
      </xdr:nvSpPr>
      <xdr:spPr>
        <a:xfrm>
          <a:off x="20199428" y="5630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122301</xdr:rowOff>
    </xdr:from>
    <xdr:to>
      <xdr:col>102</xdr:col>
      <xdr:colOff>165100</xdr:colOff>
      <xdr:row>34</xdr:row>
      <xdr:rowOff>52451</xdr:rowOff>
    </xdr:to>
    <xdr:sp macro="" textlink="">
      <xdr:nvSpPr>
        <xdr:cNvPr id="773" name="楕円 772"/>
        <xdr:cNvSpPr/>
      </xdr:nvSpPr>
      <xdr:spPr>
        <a:xfrm>
          <a:off x="19494500" y="578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68978</xdr:rowOff>
    </xdr:from>
    <xdr:ext cx="469744" cy="259045"/>
    <xdr:sp macro="" textlink="">
      <xdr:nvSpPr>
        <xdr:cNvPr id="774" name="テキスト ボックス 773"/>
        <xdr:cNvSpPr txBox="1"/>
      </xdr:nvSpPr>
      <xdr:spPr>
        <a:xfrm>
          <a:off x="19310428" y="555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84074</xdr:rowOff>
    </xdr:from>
    <xdr:to>
      <xdr:col>98</xdr:col>
      <xdr:colOff>38100</xdr:colOff>
      <xdr:row>35</xdr:row>
      <xdr:rowOff>14224</xdr:rowOff>
    </xdr:to>
    <xdr:sp macro="" textlink="">
      <xdr:nvSpPr>
        <xdr:cNvPr id="775" name="楕円 774"/>
        <xdr:cNvSpPr/>
      </xdr:nvSpPr>
      <xdr:spPr>
        <a:xfrm>
          <a:off x="18605500" y="591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30751</xdr:rowOff>
    </xdr:from>
    <xdr:ext cx="469744" cy="259045"/>
    <xdr:sp macro="" textlink="">
      <xdr:nvSpPr>
        <xdr:cNvPr id="776" name="テキスト ボックス 775"/>
        <xdr:cNvSpPr txBox="1"/>
      </xdr:nvSpPr>
      <xdr:spPr>
        <a:xfrm>
          <a:off x="18421428" y="568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800" name="直線コネクタ 799"/>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801" name="貸付金最小値テキスト"/>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2" name="直線コネクタ 801"/>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3" name="貸付金最大値テキスト"/>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4" name="直線コネクタ 803"/>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14770</xdr:rowOff>
    </xdr:from>
    <xdr:to>
      <xdr:col>116</xdr:col>
      <xdr:colOff>63500</xdr:colOff>
      <xdr:row>58</xdr:row>
      <xdr:rowOff>80302</xdr:rowOff>
    </xdr:to>
    <xdr:cxnSp macro="">
      <xdr:nvCxnSpPr>
        <xdr:cNvPr id="805" name="直線コネクタ 804"/>
        <xdr:cNvCxnSpPr/>
      </xdr:nvCxnSpPr>
      <xdr:spPr>
        <a:xfrm>
          <a:off x="21323300" y="9787420"/>
          <a:ext cx="838200" cy="23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117797</xdr:rowOff>
    </xdr:from>
    <xdr:ext cx="469744" cy="259045"/>
    <xdr:sp macro="" textlink="">
      <xdr:nvSpPr>
        <xdr:cNvPr id="806" name="貸付金平均値テキスト"/>
        <xdr:cNvSpPr txBox="1"/>
      </xdr:nvSpPr>
      <xdr:spPr>
        <a:xfrm>
          <a:off x="22212300" y="9718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7" name="フローチャート: 判断 806"/>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14770</xdr:rowOff>
    </xdr:from>
    <xdr:to>
      <xdr:col>111</xdr:col>
      <xdr:colOff>177800</xdr:colOff>
      <xdr:row>57</xdr:row>
      <xdr:rowOff>56185</xdr:rowOff>
    </xdr:to>
    <xdr:cxnSp macro="">
      <xdr:nvCxnSpPr>
        <xdr:cNvPr id="808" name="直線コネクタ 807"/>
        <xdr:cNvCxnSpPr/>
      </xdr:nvCxnSpPr>
      <xdr:spPr>
        <a:xfrm flipV="1">
          <a:off x="20434300" y="9787420"/>
          <a:ext cx="889000" cy="4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09" name="フローチャート: 判断 808"/>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2747</xdr:rowOff>
    </xdr:from>
    <xdr:ext cx="469744" cy="259045"/>
    <xdr:sp macro="" textlink="">
      <xdr:nvSpPr>
        <xdr:cNvPr id="810" name="テキスト ボックス 809"/>
        <xdr:cNvSpPr txBox="1"/>
      </xdr:nvSpPr>
      <xdr:spPr>
        <a:xfrm>
          <a:off x="21088428" y="99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56185</xdr:rowOff>
    </xdr:from>
    <xdr:to>
      <xdr:col>107</xdr:col>
      <xdr:colOff>50800</xdr:colOff>
      <xdr:row>57</xdr:row>
      <xdr:rowOff>160465</xdr:rowOff>
    </xdr:to>
    <xdr:cxnSp macro="">
      <xdr:nvCxnSpPr>
        <xdr:cNvPr id="811" name="直線コネクタ 810"/>
        <xdr:cNvCxnSpPr/>
      </xdr:nvCxnSpPr>
      <xdr:spPr>
        <a:xfrm flipV="1">
          <a:off x="19545300" y="9828835"/>
          <a:ext cx="889000" cy="10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65545</xdr:rowOff>
    </xdr:from>
    <xdr:to>
      <xdr:col>107</xdr:col>
      <xdr:colOff>101600</xdr:colOff>
      <xdr:row>57</xdr:row>
      <xdr:rowOff>167145</xdr:rowOff>
    </xdr:to>
    <xdr:sp macro="" textlink="">
      <xdr:nvSpPr>
        <xdr:cNvPr id="812" name="フローチャート: 判断 811"/>
        <xdr:cNvSpPr/>
      </xdr:nvSpPr>
      <xdr:spPr>
        <a:xfrm>
          <a:off x="203835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158272</xdr:rowOff>
    </xdr:from>
    <xdr:ext cx="469744" cy="259045"/>
    <xdr:sp macro="" textlink="">
      <xdr:nvSpPr>
        <xdr:cNvPr id="813" name="テキスト ボックス 812"/>
        <xdr:cNvSpPr txBox="1"/>
      </xdr:nvSpPr>
      <xdr:spPr>
        <a:xfrm>
          <a:off x="20199428" y="993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153339</xdr:rowOff>
    </xdr:from>
    <xdr:to>
      <xdr:col>102</xdr:col>
      <xdr:colOff>114300</xdr:colOff>
      <xdr:row>57</xdr:row>
      <xdr:rowOff>160465</xdr:rowOff>
    </xdr:to>
    <xdr:cxnSp macro="">
      <xdr:nvCxnSpPr>
        <xdr:cNvPr id="814" name="直線コネクタ 813"/>
        <xdr:cNvCxnSpPr/>
      </xdr:nvCxnSpPr>
      <xdr:spPr>
        <a:xfrm>
          <a:off x="18656300" y="9925989"/>
          <a:ext cx="889000" cy="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36246</xdr:rowOff>
    </xdr:from>
    <xdr:to>
      <xdr:col>102</xdr:col>
      <xdr:colOff>165100</xdr:colOff>
      <xdr:row>57</xdr:row>
      <xdr:rowOff>137846</xdr:rowOff>
    </xdr:to>
    <xdr:sp macro="" textlink="">
      <xdr:nvSpPr>
        <xdr:cNvPr id="815" name="フローチャート: 判断 814"/>
        <xdr:cNvSpPr/>
      </xdr:nvSpPr>
      <xdr:spPr>
        <a:xfrm>
          <a:off x="19494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154373</xdr:rowOff>
    </xdr:from>
    <xdr:ext cx="469744" cy="259045"/>
    <xdr:sp macro="" textlink="">
      <xdr:nvSpPr>
        <xdr:cNvPr id="816" name="テキスト ボックス 815"/>
        <xdr:cNvSpPr txBox="1"/>
      </xdr:nvSpPr>
      <xdr:spPr>
        <a:xfrm>
          <a:off x="19310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34074</xdr:rowOff>
    </xdr:from>
    <xdr:to>
      <xdr:col>98</xdr:col>
      <xdr:colOff>38100</xdr:colOff>
      <xdr:row>57</xdr:row>
      <xdr:rowOff>135674</xdr:rowOff>
    </xdr:to>
    <xdr:sp macro="" textlink="">
      <xdr:nvSpPr>
        <xdr:cNvPr id="817" name="フローチャート: 判断 816"/>
        <xdr:cNvSpPr/>
      </xdr:nvSpPr>
      <xdr:spPr>
        <a:xfrm>
          <a:off x="18605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152201</xdr:rowOff>
    </xdr:from>
    <xdr:ext cx="469744" cy="259045"/>
    <xdr:sp macro="" textlink="">
      <xdr:nvSpPr>
        <xdr:cNvPr id="818" name="テキスト ボックス 817"/>
        <xdr:cNvSpPr txBox="1"/>
      </xdr:nvSpPr>
      <xdr:spPr>
        <a:xfrm>
          <a:off x="18421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29502</xdr:rowOff>
    </xdr:from>
    <xdr:to>
      <xdr:col>116</xdr:col>
      <xdr:colOff>114300</xdr:colOff>
      <xdr:row>58</xdr:row>
      <xdr:rowOff>131102</xdr:rowOff>
    </xdr:to>
    <xdr:sp macro="" textlink="">
      <xdr:nvSpPr>
        <xdr:cNvPr id="824" name="楕円 823"/>
        <xdr:cNvSpPr/>
      </xdr:nvSpPr>
      <xdr:spPr>
        <a:xfrm>
          <a:off x="22110700" y="997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7929</xdr:rowOff>
    </xdr:from>
    <xdr:ext cx="469744" cy="259045"/>
    <xdr:sp macro="" textlink="">
      <xdr:nvSpPr>
        <xdr:cNvPr id="825" name="貸付金該当値テキスト"/>
        <xdr:cNvSpPr txBox="1"/>
      </xdr:nvSpPr>
      <xdr:spPr>
        <a:xfrm>
          <a:off x="22212300" y="995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135420</xdr:rowOff>
    </xdr:from>
    <xdr:to>
      <xdr:col>112</xdr:col>
      <xdr:colOff>38100</xdr:colOff>
      <xdr:row>57</xdr:row>
      <xdr:rowOff>65570</xdr:rowOff>
    </xdr:to>
    <xdr:sp macro="" textlink="">
      <xdr:nvSpPr>
        <xdr:cNvPr id="826" name="楕円 825"/>
        <xdr:cNvSpPr/>
      </xdr:nvSpPr>
      <xdr:spPr>
        <a:xfrm>
          <a:off x="21272500" y="97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82097</xdr:rowOff>
    </xdr:from>
    <xdr:ext cx="469744" cy="259045"/>
    <xdr:sp macro="" textlink="">
      <xdr:nvSpPr>
        <xdr:cNvPr id="827" name="テキスト ボックス 826"/>
        <xdr:cNvSpPr txBox="1"/>
      </xdr:nvSpPr>
      <xdr:spPr>
        <a:xfrm>
          <a:off x="21088428" y="951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5385</xdr:rowOff>
    </xdr:from>
    <xdr:to>
      <xdr:col>107</xdr:col>
      <xdr:colOff>101600</xdr:colOff>
      <xdr:row>57</xdr:row>
      <xdr:rowOff>106985</xdr:rowOff>
    </xdr:to>
    <xdr:sp macro="" textlink="">
      <xdr:nvSpPr>
        <xdr:cNvPr id="828" name="楕円 827"/>
        <xdr:cNvSpPr/>
      </xdr:nvSpPr>
      <xdr:spPr>
        <a:xfrm>
          <a:off x="20383500" y="97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123512</xdr:rowOff>
    </xdr:from>
    <xdr:ext cx="469744" cy="259045"/>
    <xdr:sp macro="" textlink="">
      <xdr:nvSpPr>
        <xdr:cNvPr id="829" name="テキスト ボックス 828"/>
        <xdr:cNvSpPr txBox="1"/>
      </xdr:nvSpPr>
      <xdr:spPr>
        <a:xfrm>
          <a:off x="20199428" y="955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109665</xdr:rowOff>
    </xdr:from>
    <xdr:to>
      <xdr:col>102</xdr:col>
      <xdr:colOff>165100</xdr:colOff>
      <xdr:row>58</xdr:row>
      <xdr:rowOff>39815</xdr:rowOff>
    </xdr:to>
    <xdr:sp macro="" textlink="">
      <xdr:nvSpPr>
        <xdr:cNvPr id="830" name="楕円 829"/>
        <xdr:cNvSpPr/>
      </xdr:nvSpPr>
      <xdr:spPr>
        <a:xfrm>
          <a:off x="19494500" y="988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30942</xdr:rowOff>
    </xdr:from>
    <xdr:ext cx="469744" cy="259045"/>
    <xdr:sp macro="" textlink="">
      <xdr:nvSpPr>
        <xdr:cNvPr id="831" name="テキスト ボックス 830"/>
        <xdr:cNvSpPr txBox="1"/>
      </xdr:nvSpPr>
      <xdr:spPr>
        <a:xfrm>
          <a:off x="19310428" y="997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102539</xdr:rowOff>
    </xdr:from>
    <xdr:to>
      <xdr:col>98</xdr:col>
      <xdr:colOff>38100</xdr:colOff>
      <xdr:row>58</xdr:row>
      <xdr:rowOff>32689</xdr:rowOff>
    </xdr:to>
    <xdr:sp macro="" textlink="">
      <xdr:nvSpPr>
        <xdr:cNvPr id="832" name="楕円 831"/>
        <xdr:cNvSpPr/>
      </xdr:nvSpPr>
      <xdr:spPr>
        <a:xfrm>
          <a:off x="18605500" y="987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23816</xdr:rowOff>
    </xdr:from>
    <xdr:ext cx="469744" cy="259045"/>
    <xdr:sp macro="" textlink="">
      <xdr:nvSpPr>
        <xdr:cNvPr id="833" name="テキスト ボックス 832"/>
        <xdr:cNvSpPr txBox="1"/>
      </xdr:nvSpPr>
      <xdr:spPr>
        <a:xfrm>
          <a:off x="18421428" y="996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6" name="直線コネクタ 855"/>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7" name="繰出金最小値テキスト"/>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8" name="直線コネクタ 857"/>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9" name="繰出金最大値テキスト"/>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60" name="直線コネクタ 859"/>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11044</xdr:rowOff>
    </xdr:from>
    <xdr:to>
      <xdr:col>116</xdr:col>
      <xdr:colOff>63500</xdr:colOff>
      <xdr:row>71</xdr:row>
      <xdr:rowOff>89088</xdr:rowOff>
    </xdr:to>
    <xdr:cxnSp macro="">
      <xdr:nvCxnSpPr>
        <xdr:cNvPr id="861" name="直線コネクタ 860"/>
        <xdr:cNvCxnSpPr/>
      </xdr:nvCxnSpPr>
      <xdr:spPr>
        <a:xfrm>
          <a:off x="21323300" y="12183994"/>
          <a:ext cx="838200" cy="7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20647</xdr:rowOff>
    </xdr:from>
    <xdr:ext cx="534377" cy="259045"/>
    <xdr:sp macro="" textlink="">
      <xdr:nvSpPr>
        <xdr:cNvPr id="862" name="繰出金平均値テキスト"/>
        <xdr:cNvSpPr txBox="1"/>
      </xdr:nvSpPr>
      <xdr:spPr>
        <a:xfrm>
          <a:off x="22212300" y="12707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3" name="フローチャート: 判断 862"/>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11044</xdr:rowOff>
    </xdr:from>
    <xdr:to>
      <xdr:col>111</xdr:col>
      <xdr:colOff>177800</xdr:colOff>
      <xdr:row>71</xdr:row>
      <xdr:rowOff>159771</xdr:rowOff>
    </xdr:to>
    <xdr:cxnSp macro="">
      <xdr:nvCxnSpPr>
        <xdr:cNvPr id="864" name="直線コネクタ 863"/>
        <xdr:cNvCxnSpPr/>
      </xdr:nvCxnSpPr>
      <xdr:spPr>
        <a:xfrm flipV="1">
          <a:off x="20434300" y="12183994"/>
          <a:ext cx="889000" cy="14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5" name="フローチャート: 判断 864"/>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151954</xdr:rowOff>
    </xdr:from>
    <xdr:ext cx="534377" cy="259045"/>
    <xdr:sp macro="" textlink="">
      <xdr:nvSpPr>
        <xdr:cNvPr id="866" name="テキスト ボックス 865"/>
        <xdr:cNvSpPr txBox="1"/>
      </xdr:nvSpPr>
      <xdr:spPr>
        <a:xfrm>
          <a:off x="21056111" y="1283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123332</xdr:rowOff>
    </xdr:from>
    <xdr:to>
      <xdr:col>107</xdr:col>
      <xdr:colOff>50800</xdr:colOff>
      <xdr:row>71</xdr:row>
      <xdr:rowOff>159771</xdr:rowOff>
    </xdr:to>
    <xdr:cxnSp macro="">
      <xdr:nvCxnSpPr>
        <xdr:cNvPr id="867" name="直線コネクタ 866"/>
        <xdr:cNvCxnSpPr/>
      </xdr:nvCxnSpPr>
      <xdr:spPr>
        <a:xfrm>
          <a:off x="19545300" y="12296282"/>
          <a:ext cx="889000" cy="3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21829</xdr:rowOff>
    </xdr:from>
    <xdr:to>
      <xdr:col>107</xdr:col>
      <xdr:colOff>101600</xdr:colOff>
      <xdr:row>74</xdr:row>
      <xdr:rowOff>123429</xdr:rowOff>
    </xdr:to>
    <xdr:sp macro="" textlink="">
      <xdr:nvSpPr>
        <xdr:cNvPr id="868" name="フローチャート: 判断 867"/>
        <xdr:cNvSpPr/>
      </xdr:nvSpPr>
      <xdr:spPr>
        <a:xfrm>
          <a:off x="20383500" y="127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114556</xdr:rowOff>
    </xdr:from>
    <xdr:ext cx="534377" cy="259045"/>
    <xdr:sp macro="" textlink="">
      <xdr:nvSpPr>
        <xdr:cNvPr id="869" name="テキスト ボックス 868"/>
        <xdr:cNvSpPr txBox="1"/>
      </xdr:nvSpPr>
      <xdr:spPr>
        <a:xfrm>
          <a:off x="20167111" y="1280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123332</xdr:rowOff>
    </xdr:from>
    <xdr:to>
      <xdr:col>102</xdr:col>
      <xdr:colOff>114300</xdr:colOff>
      <xdr:row>72</xdr:row>
      <xdr:rowOff>85385</xdr:rowOff>
    </xdr:to>
    <xdr:cxnSp macro="">
      <xdr:nvCxnSpPr>
        <xdr:cNvPr id="870" name="直線コネクタ 869"/>
        <xdr:cNvCxnSpPr/>
      </xdr:nvCxnSpPr>
      <xdr:spPr>
        <a:xfrm flipV="1">
          <a:off x="18656300" y="12296282"/>
          <a:ext cx="889000" cy="13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31155</xdr:rowOff>
    </xdr:from>
    <xdr:to>
      <xdr:col>102</xdr:col>
      <xdr:colOff>165100</xdr:colOff>
      <xdr:row>74</xdr:row>
      <xdr:rowOff>132755</xdr:rowOff>
    </xdr:to>
    <xdr:sp macro="" textlink="">
      <xdr:nvSpPr>
        <xdr:cNvPr id="871" name="フローチャート: 判断 870"/>
        <xdr:cNvSpPr/>
      </xdr:nvSpPr>
      <xdr:spPr>
        <a:xfrm>
          <a:off x="19494500" y="1271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123882</xdr:rowOff>
    </xdr:from>
    <xdr:ext cx="534377" cy="259045"/>
    <xdr:sp macro="" textlink="">
      <xdr:nvSpPr>
        <xdr:cNvPr id="872" name="テキスト ボックス 871"/>
        <xdr:cNvSpPr txBox="1"/>
      </xdr:nvSpPr>
      <xdr:spPr>
        <a:xfrm>
          <a:off x="19278111" y="1281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37557</xdr:rowOff>
    </xdr:from>
    <xdr:to>
      <xdr:col>98</xdr:col>
      <xdr:colOff>38100</xdr:colOff>
      <xdr:row>74</xdr:row>
      <xdr:rowOff>139157</xdr:rowOff>
    </xdr:to>
    <xdr:sp macro="" textlink="">
      <xdr:nvSpPr>
        <xdr:cNvPr id="873" name="フローチャート: 判断 872"/>
        <xdr:cNvSpPr/>
      </xdr:nvSpPr>
      <xdr:spPr>
        <a:xfrm>
          <a:off x="18605500" y="127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130284</xdr:rowOff>
    </xdr:from>
    <xdr:ext cx="534377" cy="259045"/>
    <xdr:sp macro="" textlink="">
      <xdr:nvSpPr>
        <xdr:cNvPr id="874" name="テキスト ボックス 873"/>
        <xdr:cNvSpPr txBox="1"/>
      </xdr:nvSpPr>
      <xdr:spPr>
        <a:xfrm>
          <a:off x="18389111" y="1281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38288</xdr:rowOff>
    </xdr:from>
    <xdr:to>
      <xdr:col>116</xdr:col>
      <xdr:colOff>114300</xdr:colOff>
      <xdr:row>71</xdr:row>
      <xdr:rowOff>139888</xdr:rowOff>
    </xdr:to>
    <xdr:sp macro="" textlink="">
      <xdr:nvSpPr>
        <xdr:cNvPr id="880" name="楕円 879"/>
        <xdr:cNvSpPr/>
      </xdr:nvSpPr>
      <xdr:spPr>
        <a:xfrm>
          <a:off x="22110700" y="1221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61165</xdr:rowOff>
    </xdr:from>
    <xdr:ext cx="534377" cy="259045"/>
    <xdr:sp macro="" textlink="">
      <xdr:nvSpPr>
        <xdr:cNvPr id="881" name="繰出金該当値テキスト"/>
        <xdr:cNvSpPr txBox="1"/>
      </xdr:nvSpPr>
      <xdr:spPr>
        <a:xfrm>
          <a:off x="22212300" y="120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131694</xdr:rowOff>
    </xdr:from>
    <xdr:to>
      <xdr:col>112</xdr:col>
      <xdr:colOff>38100</xdr:colOff>
      <xdr:row>71</xdr:row>
      <xdr:rowOff>61844</xdr:rowOff>
    </xdr:to>
    <xdr:sp macro="" textlink="">
      <xdr:nvSpPr>
        <xdr:cNvPr id="882" name="楕円 881"/>
        <xdr:cNvSpPr/>
      </xdr:nvSpPr>
      <xdr:spPr>
        <a:xfrm>
          <a:off x="21272500" y="1213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78371</xdr:rowOff>
    </xdr:from>
    <xdr:ext cx="534377" cy="259045"/>
    <xdr:sp macro="" textlink="">
      <xdr:nvSpPr>
        <xdr:cNvPr id="883" name="テキスト ボックス 882"/>
        <xdr:cNvSpPr txBox="1"/>
      </xdr:nvSpPr>
      <xdr:spPr>
        <a:xfrm>
          <a:off x="21056111" y="1190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108971</xdr:rowOff>
    </xdr:from>
    <xdr:to>
      <xdr:col>107</xdr:col>
      <xdr:colOff>101600</xdr:colOff>
      <xdr:row>72</xdr:row>
      <xdr:rowOff>39121</xdr:rowOff>
    </xdr:to>
    <xdr:sp macro="" textlink="">
      <xdr:nvSpPr>
        <xdr:cNvPr id="884" name="楕円 883"/>
        <xdr:cNvSpPr/>
      </xdr:nvSpPr>
      <xdr:spPr>
        <a:xfrm>
          <a:off x="20383500" y="1228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55648</xdr:rowOff>
    </xdr:from>
    <xdr:ext cx="534377" cy="259045"/>
    <xdr:sp macro="" textlink="">
      <xdr:nvSpPr>
        <xdr:cNvPr id="885" name="テキスト ボックス 884"/>
        <xdr:cNvSpPr txBox="1"/>
      </xdr:nvSpPr>
      <xdr:spPr>
        <a:xfrm>
          <a:off x="20167111" y="1205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72532</xdr:rowOff>
    </xdr:from>
    <xdr:to>
      <xdr:col>102</xdr:col>
      <xdr:colOff>165100</xdr:colOff>
      <xdr:row>72</xdr:row>
      <xdr:rowOff>2682</xdr:rowOff>
    </xdr:to>
    <xdr:sp macro="" textlink="">
      <xdr:nvSpPr>
        <xdr:cNvPr id="886" name="楕円 885"/>
        <xdr:cNvSpPr/>
      </xdr:nvSpPr>
      <xdr:spPr>
        <a:xfrm>
          <a:off x="19494500" y="1224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19209</xdr:rowOff>
    </xdr:from>
    <xdr:ext cx="534377" cy="259045"/>
    <xdr:sp macro="" textlink="">
      <xdr:nvSpPr>
        <xdr:cNvPr id="887" name="テキスト ボックス 886"/>
        <xdr:cNvSpPr txBox="1"/>
      </xdr:nvSpPr>
      <xdr:spPr>
        <a:xfrm>
          <a:off x="19278111" y="1202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34585</xdr:rowOff>
    </xdr:from>
    <xdr:to>
      <xdr:col>98</xdr:col>
      <xdr:colOff>38100</xdr:colOff>
      <xdr:row>72</xdr:row>
      <xdr:rowOff>136185</xdr:rowOff>
    </xdr:to>
    <xdr:sp macro="" textlink="">
      <xdr:nvSpPr>
        <xdr:cNvPr id="888" name="楕円 887"/>
        <xdr:cNvSpPr/>
      </xdr:nvSpPr>
      <xdr:spPr>
        <a:xfrm>
          <a:off x="18605500" y="1237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152712</xdr:rowOff>
    </xdr:from>
    <xdr:ext cx="534377" cy="259045"/>
    <xdr:sp macro="" textlink="">
      <xdr:nvSpPr>
        <xdr:cNvPr id="889" name="テキスト ボックス 888"/>
        <xdr:cNvSpPr txBox="1"/>
      </xdr:nvSpPr>
      <xdr:spPr>
        <a:xfrm>
          <a:off x="18389111" y="1215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512,055</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61,377</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これまでの行財政改革により職員数は減少しているものの、職員構造上、平均年齢が高いことで職員給が類似団体平均を上回っていることが要因である。</a:t>
          </a: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180,972</a:t>
          </a:r>
          <a:r>
            <a:rPr kumimoji="1" lang="ja-JP" altLang="en-US" sz="1300">
              <a:latin typeface="ＭＳ Ｐゴシック" panose="020B0600070205080204" pitchFamily="50" charset="-128"/>
              <a:ea typeface="ＭＳ Ｐゴシック" panose="020B0600070205080204" pitchFamily="50" charset="-128"/>
            </a:rPr>
            <a:t>円となっており、原爆被爆関連経費等により類似都市と比較して高い水準で推移している。</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52,218</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12,423</a:t>
          </a:r>
          <a:r>
            <a:rPr kumimoji="1" lang="ja-JP" altLang="en-US" sz="1300">
              <a:latin typeface="ＭＳ Ｐゴシック" panose="020B0600070205080204" pitchFamily="50" charset="-128"/>
              <a:ea typeface="ＭＳ Ｐゴシック" panose="020B0600070205080204" pitchFamily="50" charset="-128"/>
            </a:rPr>
            <a:t>円減となっている。これは、平成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年度に公共用地先行取得等事業債の繰上償還を行ったことにより、一時的に多額の費用を要したことが要因である。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76,769</a:t>
          </a:r>
          <a:r>
            <a:rPr kumimoji="1" lang="ja-JP" altLang="en-US" sz="1300">
              <a:latin typeface="ＭＳ Ｐゴシック" panose="020B0600070205080204" pitchFamily="50" charset="-128"/>
              <a:ea typeface="ＭＳ Ｐゴシック" panose="020B0600070205080204" pitchFamily="50" charset="-128"/>
            </a:rPr>
            <a:t>円となっており、老朽化した施設が多いため、更新に多額の費用を要することが要因である。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416,405
412,705
405.86
218,376,604
213,222,346
3,354,716
98,722,898
256,001,368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39116</xdr:rowOff>
    </xdr:from>
    <xdr:to>
      <xdr:col>24</xdr:col>
      <xdr:colOff>63500</xdr:colOff>
      <xdr:row>35</xdr:row>
      <xdr:rowOff>74168</xdr:rowOff>
    </xdr:to>
    <xdr:cxnSp macro="">
      <xdr:nvCxnSpPr>
        <xdr:cNvPr id="61" name="直線コネクタ 60"/>
        <xdr:cNvCxnSpPr/>
      </xdr:nvCxnSpPr>
      <xdr:spPr>
        <a:xfrm flipV="1">
          <a:off x="3797300" y="6039866"/>
          <a:ext cx="8382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170959</xdr:rowOff>
    </xdr:from>
    <xdr:ext cx="469744" cy="259045"/>
    <xdr:sp macro="" textlink="">
      <xdr:nvSpPr>
        <xdr:cNvPr id="62" name="議会費平均値テキスト"/>
        <xdr:cNvSpPr txBox="1"/>
      </xdr:nvSpPr>
      <xdr:spPr>
        <a:xfrm>
          <a:off x="4686300" y="6000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50546</xdr:rowOff>
    </xdr:from>
    <xdr:to>
      <xdr:col>19</xdr:col>
      <xdr:colOff>177800</xdr:colOff>
      <xdr:row>35</xdr:row>
      <xdr:rowOff>74168</xdr:rowOff>
    </xdr:to>
    <xdr:cxnSp macro="">
      <xdr:nvCxnSpPr>
        <xdr:cNvPr id="64" name="直線コネクタ 63"/>
        <xdr:cNvCxnSpPr/>
      </xdr:nvCxnSpPr>
      <xdr:spPr>
        <a:xfrm>
          <a:off x="2908300" y="6051296"/>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122191</xdr:rowOff>
    </xdr:from>
    <xdr:ext cx="469744" cy="259045"/>
    <xdr:sp macro="" textlink="">
      <xdr:nvSpPr>
        <xdr:cNvPr id="66" name="テキスト ボックス 65"/>
        <xdr:cNvSpPr txBox="1"/>
      </xdr:nvSpPr>
      <xdr:spPr>
        <a:xfrm>
          <a:off x="3562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34544</xdr:rowOff>
    </xdr:from>
    <xdr:to>
      <xdr:col>15</xdr:col>
      <xdr:colOff>50800</xdr:colOff>
      <xdr:row>35</xdr:row>
      <xdr:rowOff>50546</xdr:rowOff>
    </xdr:to>
    <xdr:cxnSp macro="">
      <xdr:nvCxnSpPr>
        <xdr:cNvPr id="67" name="直線コネクタ 66"/>
        <xdr:cNvCxnSpPr/>
      </xdr:nvCxnSpPr>
      <xdr:spPr>
        <a:xfrm>
          <a:off x="2019300" y="603529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25654</xdr:rowOff>
    </xdr:from>
    <xdr:to>
      <xdr:col>15</xdr:col>
      <xdr:colOff>101600</xdr:colOff>
      <xdr:row>35</xdr:row>
      <xdr:rowOff>127254</xdr:rowOff>
    </xdr:to>
    <xdr:sp macro="" textlink="">
      <xdr:nvSpPr>
        <xdr:cNvPr id="68" name="フローチャート: 判断 67"/>
        <xdr:cNvSpPr/>
      </xdr:nvSpPr>
      <xdr:spPr>
        <a:xfrm>
          <a:off x="2857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118381</xdr:rowOff>
    </xdr:from>
    <xdr:ext cx="469744" cy="259045"/>
    <xdr:sp macro="" textlink="">
      <xdr:nvSpPr>
        <xdr:cNvPr id="69" name="テキスト ボックス 68"/>
        <xdr:cNvSpPr txBox="1"/>
      </xdr:nvSpPr>
      <xdr:spPr>
        <a:xfrm>
          <a:off x="2673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109982</xdr:rowOff>
    </xdr:from>
    <xdr:to>
      <xdr:col>10</xdr:col>
      <xdr:colOff>114300</xdr:colOff>
      <xdr:row>35</xdr:row>
      <xdr:rowOff>34544</xdr:rowOff>
    </xdr:to>
    <xdr:cxnSp macro="">
      <xdr:nvCxnSpPr>
        <xdr:cNvPr id="70" name="直線コネクタ 69"/>
        <xdr:cNvCxnSpPr/>
      </xdr:nvCxnSpPr>
      <xdr:spPr>
        <a:xfrm>
          <a:off x="1130300" y="593928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118381</xdr:rowOff>
    </xdr:from>
    <xdr:ext cx="469744" cy="259045"/>
    <xdr:sp macro="" textlink="">
      <xdr:nvSpPr>
        <xdr:cNvPr id="72" name="テキスト ボックス 71"/>
        <xdr:cNvSpPr txBox="1"/>
      </xdr:nvSpPr>
      <xdr:spPr>
        <a:xfrm>
          <a:off x="1784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101092</xdr:rowOff>
    </xdr:from>
    <xdr:to>
      <xdr:col>6</xdr:col>
      <xdr:colOff>38100</xdr:colOff>
      <xdr:row>35</xdr:row>
      <xdr:rowOff>31242</xdr:rowOff>
    </xdr:to>
    <xdr:sp macro="" textlink="">
      <xdr:nvSpPr>
        <xdr:cNvPr id="73" name="フローチャート: 判断 72"/>
        <xdr:cNvSpPr/>
      </xdr:nvSpPr>
      <xdr:spPr>
        <a:xfrm>
          <a:off x="1079500" y="593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22369</xdr:rowOff>
    </xdr:from>
    <xdr:ext cx="469744" cy="259045"/>
    <xdr:sp macro="" textlink="">
      <xdr:nvSpPr>
        <xdr:cNvPr id="74" name="テキスト ボックス 73"/>
        <xdr:cNvSpPr txBox="1"/>
      </xdr:nvSpPr>
      <xdr:spPr>
        <a:xfrm>
          <a:off x="895428" y="602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159766</xdr:rowOff>
    </xdr:from>
    <xdr:to>
      <xdr:col>24</xdr:col>
      <xdr:colOff>114300</xdr:colOff>
      <xdr:row>35</xdr:row>
      <xdr:rowOff>89916</xdr:rowOff>
    </xdr:to>
    <xdr:sp macro="" textlink="">
      <xdr:nvSpPr>
        <xdr:cNvPr id="80" name="楕円 79"/>
        <xdr:cNvSpPr/>
      </xdr:nvSpPr>
      <xdr:spPr>
        <a:xfrm>
          <a:off x="4584700" y="598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11193</xdr:rowOff>
    </xdr:from>
    <xdr:ext cx="469744" cy="259045"/>
    <xdr:sp macro="" textlink="">
      <xdr:nvSpPr>
        <xdr:cNvPr id="81" name="議会費該当値テキスト"/>
        <xdr:cNvSpPr txBox="1"/>
      </xdr:nvSpPr>
      <xdr:spPr>
        <a:xfrm>
          <a:off x="4686300" y="584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23368</xdr:rowOff>
    </xdr:from>
    <xdr:to>
      <xdr:col>20</xdr:col>
      <xdr:colOff>38100</xdr:colOff>
      <xdr:row>35</xdr:row>
      <xdr:rowOff>124968</xdr:rowOff>
    </xdr:to>
    <xdr:sp macro="" textlink="">
      <xdr:nvSpPr>
        <xdr:cNvPr id="82" name="楕円 81"/>
        <xdr:cNvSpPr/>
      </xdr:nvSpPr>
      <xdr:spPr>
        <a:xfrm>
          <a:off x="3746500" y="602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141495</xdr:rowOff>
    </xdr:from>
    <xdr:ext cx="469744" cy="259045"/>
    <xdr:sp macro="" textlink="">
      <xdr:nvSpPr>
        <xdr:cNvPr id="83" name="テキスト ボックス 82"/>
        <xdr:cNvSpPr txBox="1"/>
      </xdr:nvSpPr>
      <xdr:spPr>
        <a:xfrm>
          <a:off x="3562428" y="579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171196</xdr:rowOff>
    </xdr:from>
    <xdr:to>
      <xdr:col>15</xdr:col>
      <xdr:colOff>101600</xdr:colOff>
      <xdr:row>35</xdr:row>
      <xdr:rowOff>101346</xdr:rowOff>
    </xdr:to>
    <xdr:sp macro="" textlink="">
      <xdr:nvSpPr>
        <xdr:cNvPr id="84" name="楕円 83"/>
        <xdr:cNvSpPr/>
      </xdr:nvSpPr>
      <xdr:spPr>
        <a:xfrm>
          <a:off x="2857500" y="600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117873</xdr:rowOff>
    </xdr:from>
    <xdr:ext cx="469744" cy="259045"/>
    <xdr:sp macro="" textlink="">
      <xdr:nvSpPr>
        <xdr:cNvPr id="85" name="テキスト ボックス 84"/>
        <xdr:cNvSpPr txBox="1"/>
      </xdr:nvSpPr>
      <xdr:spPr>
        <a:xfrm>
          <a:off x="2673428" y="577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155194</xdr:rowOff>
    </xdr:from>
    <xdr:to>
      <xdr:col>10</xdr:col>
      <xdr:colOff>165100</xdr:colOff>
      <xdr:row>35</xdr:row>
      <xdr:rowOff>85344</xdr:rowOff>
    </xdr:to>
    <xdr:sp macro="" textlink="">
      <xdr:nvSpPr>
        <xdr:cNvPr id="86" name="楕円 85"/>
        <xdr:cNvSpPr/>
      </xdr:nvSpPr>
      <xdr:spPr>
        <a:xfrm>
          <a:off x="1968500" y="598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101871</xdr:rowOff>
    </xdr:from>
    <xdr:ext cx="469744" cy="259045"/>
    <xdr:sp macro="" textlink="">
      <xdr:nvSpPr>
        <xdr:cNvPr id="87" name="テキスト ボックス 86"/>
        <xdr:cNvSpPr txBox="1"/>
      </xdr:nvSpPr>
      <xdr:spPr>
        <a:xfrm>
          <a:off x="1784428" y="575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59182</xdr:rowOff>
    </xdr:from>
    <xdr:to>
      <xdr:col>6</xdr:col>
      <xdr:colOff>38100</xdr:colOff>
      <xdr:row>34</xdr:row>
      <xdr:rowOff>160782</xdr:rowOff>
    </xdr:to>
    <xdr:sp macro="" textlink="">
      <xdr:nvSpPr>
        <xdr:cNvPr id="88" name="楕円 87"/>
        <xdr:cNvSpPr/>
      </xdr:nvSpPr>
      <xdr:spPr>
        <a:xfrm>
          <a:off x="1079500" y="588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5859</xdr:rowOff>
    </xdr:from>
    <xdr:ext cx="469744" cy="259045"/>
    <xdr:sp macro="" textlink="">
      <xdr:nvSpPr>
        <xdr:cNvPr id="89" name="テキスト ボックス 88"/>
        <xdr:cNvSpPr txBox="1"/>
      </xdr:nvSpPr>
      <xdr:spPr>
        <a:xfrm>
          <a:off x="895428" y="566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136499</xdr:rowOff>
    </xdr:from>
    <xdr:to>
      <xdr:col>24</xdr:col>
      <xdr:colOff>63500</xdr:colOff>
      <xdr:row>56</xdr:row>
      <xdr:rowOff>142996</xdr:rowOff>
    </xdr:to>
    <xdr:cxnSp macro="">
      <xdr:nvCxnSpPr>
        <xdr:cNvPr id="119" name="直線コネクタ 118"/>
        <xdr:cNvCxnSpPr/>
      </xdr:nvCxnSpPr>
      <xdr:spPr>
        <a:xfrm>
          <a:off x="3797300" y="9737699"/>
          <a:ext cx="838200" cy="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142403</xdr:rowOff>
    </xdr:from>
    <xdr:ext cx="534377" cy="259045"/>
    <xdr:sp macro="" textlink="">
      <xdr:nvSpPr>
        <xdr:cNvPr id="120" name="総務費平均値テキスト"/>
        <xdr:cNvSpPr txBox="1"/>
      </xdr:nvSpPr>
      <xdr:spPr>
        <a:xfrm>
          <a:off x="4686300" y="9743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136499</xdr:rowOff>
    </xdr:from>
    <xdr:to>
      <xdr:col>19</xdr:col>
      <xdr:colOff>177800</xdr:colOff>
      <xdr:row>56</xdr:row>
      <xdr:rowOff>161189</xdr:rowOff>
    </xdr:to>
    <xdr:cxnSp macro="">
      <xdr:nvCxnSpPr>
        <xdr:cNvPr id="122" name="直線コネクタ 121"/>
        <xdr:cNvCxnSpPr/>
      </xdr:nvCxnSpPr>
      <xdr:spPr>
        <a:xfrm flipV="1">
          <a:off x="2908300" y="9737699"/>
          <a:ext cx="889000" cy="2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129564</xdr:rowOff>
    </xdr:from>
    <xdr:ext cx="534377" cy="259045"/>
    <xdr:sp macro="" textlink="">
      <xdr:nvSpPr>
        <xdr:cNvPr id="124" name="テキスト ボックス 123"/>
        <xdr:cNvSpPr txBox="1"/>
      </xdr:nvSpPr>
      <xdr:spPr>
        <a:xfrm>
          <a:off x="3530111" y="990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86093</xdr:rowOff>
    </xdr:from>
    <xdr:to>
      <xdr:col>15</xdr:col>
      <xdr:colOff>50800</xdr:colOff>
      <xdr:row>56</xdr:row>
      <xdr:rowOff>161189</xdr:rowOff>
    </xdr:to>
    <xdr:cxnSp macro="">
      <xdr:nvCxnSpPr>
        <xdr:cNvPr id="125" name="直線コネクタ 124"/>
        <xdr:cNvCxnSpPr/>
      </xdr:nvCxnSpPr>
      <xdr:spPr>
        <a:xfrm>
          <a:off x="2019300" y="9687293"/>
          <a:ext cx="889000" cy="7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52895</xdr:rowOff>
    </xdr:from>
    <xdr:to>
      <xdr:col>15</xdr:col>
      <xdr:colOff>101600</xdr:colOff>
      <xdr:row>57</xdr:row>
      <xdr:rowOff>154495</xdr:rowOff>
    </xdr:to>
    <xdr:sp macro="" textlink="">
      <xdr:nvSpPr>
        <xdr:cNvPr id="126" name="フローチャート: 判断 125"/>
        <xdr:cNvSpPr/>
      </xdr:nvSpPr>
      <xdr:spPr>
        <a:xfrm>
          <a:off x="2857500" y="98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145622</xdr:rowOff>
    </xdr:from>
    <xdr:ext cx="534377" cy="259045"/>
    <xdr:sp macro="" textlink="">
      <xdr:nvSpPr>
        <xdr:cNvPr id="127" name="テキスト ボックス 126"/>
        <xdr:cNvSpPr txBox="1"/>
      </xdr:nvSpPr>
      <xdr:spPr>
        <a:xfrm>
          <a:off x="2641111" y="991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82188</xdr:rowOff>
    </xdr:from>
    <xdr:to>
      <xdr:col>10</xdr:col>
      <xdr:colOff>114300</xdr:colOff>
      <xdr:row>56</xdr:row>
      <xdr:rowOff>86093</xdr:rowOff>
    </xdr:to>
    <xdr:cxnSp macro="">
      <xdr:nvCxnSpPr>
        <xdr:cNvPr id="128" name="直線コネクタ 127"/>
        <xdr:cNvCxnSpPr/>
      </xdr:nvCxnSpPr>
      <xdr:spPr>
        <a:xfrm>
          <a:off x="1130300" y="9683388"/>
          <a:ext cx="8890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20701</xdr:rowOff>
    </xdr:from>
    <xdr:to>
      <xdr:col>10</xdr:col>
      <xdr:colOff>165100</xdr:colOff>
      <xdr:row>57</xdr:row>
      <xdr:rowOff>122301</xdr:rowOff>
    </xdr:to>
    <xdr:sp macro="" textlink="">
      <xdr:nvSpPr>
        <xdr:cNvPr id="129" name="フローチャート: 判断 128"/>
        <xdr:cNvSpPr/>
      </xdr:nvSpPr>
      <xdr:spPr>
        <a:xfrm>
          <a:off x="1968500" y="97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113428</xdr:rowOff>
    </xdr:from>
    <xdr:ext cx="534377" cy="259045"/>
    <xdr:sp macro="" textlink="">
      <xdr:nvSpPr>
        <xdr:cNvPr id="130" name="テキスト ボックス 129"/>
        <xdr:cNvSpPr txBox="1"/>
      </xdr:nvSpPr>
      <xdr:spPr>
        <a:xfrm>
          <a:off x="1752111" y="98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6452</xdr:rowOff>
    </xdr:from>
    <xdr:to>
      <xdr:col>6</xdr:col>
      <xdr:colOff>38100</xdr:colOff>
      <xdr:row>57</xdr:row>
      <xdr:rowOff>108052</xdr:rowOff>
    </xdr:to>
    <xdr:sp macro="" textlink="">
      <xdr:nvSpPr>
        <xdr:cNvPr id="131" name="フローチャート: 判断 130"/>
        <xdr:cNvSpPr/>
      </xdr:nvSpPr>
      <xdr:spPr>
        <a:xfrm>
          <a:off x="1079500" y="977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99179</xdr:rowOff>
    </xdr:from>
    <xdr:ext cx="534377" cy="259045"/>
    <xdr:sp macro="" textlink="">
      <xdr:nvSpPr>
        <xdr:cNvPr id="132" name="テキスト ボックス 131"/>
        <xdr:cNvSpPr txBox="1"/>
      </xdr:nvSpPr>
      <xdr:spPr>
        <a:xfrm>
          <a:off x="863111" y="987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92196</xdr:rowOff>
    </xdr:from>
    <xdr:to>
      <xdr:col>24</xdr:col>
      <xdr:colOff>114300</xdr:colOff>
      <xdr:row>57</xdr:row>
      <xdr:rowOff>22346</xdr:rowOff>
    </xdr:to>
    <xdr:sp macro="" textlink="">
      <xdr:nvSpPr>
        <xdr:cNvPr id="138" name="楕円 137"/>
        <xdr:cNvSpPr/>
      </xdr:nvSpPr>
      <xdr:spPr>
        <a:xfrm>
          <a:off x="4584700" y="969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115073</xdr:rowOff>
    </xdr:from>
    <xdr:ext cx="534377" cy="259045"/>
    <xdr:sp macro="" textlink="">
      <xdr:nvSpPr>
        <xdr:cNvPr id="139" name="総務費該当値テキスト"/>
        <xdr:cNvSpPr txBox="1"/>
      </xdr:nvSpPr>
      <xdr:spPr>
        <a:xfrm>
          <a:off x="4686300" y="954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85699</xdr:rowOff>
    </xdr:from>
    <xdr:to>
      <xdr:col>20</xdr:col>
      <xdr:colOff>38100</xdr:colOff>
      <xdr:row>57</xdr:row>
      <xdr:rowOff>15849</xdr:rowOff>
    </xdr:to>
    <xdr:sp macro="" textlink="">
      <xdr:nvSpPr>
        <xdr:cNvPr id="140" name="楕円 139"/>
        <xdr:cNvSpPr/>
      </xdr:nvSpPr>
      <xdr:spPr>
        <a:xfrm>
          <a:off x="3746500" y="968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32376</xdr:rowOff>
    </xdr:from>
    <xdr:ext cx="534377" cy="259045"/>
    <xdr:sp macro="" textlink="">
      <xdr:nvSpPr>
        <xdr:cNvPr id="141" name="テキスト ボックス 140"/>
        <xdr:cNvSpPr txBox="1"/>
      </xdr:nvSpPr>
      <xdr:spPr>
        <a:xfrm>
          <a:off x="3530111" y="94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110389</xdr:rowOff>
    </xdr:from>
    <xdr:to>
      <xdr:col>15</xdr:col>
      <xdr:colOff>101600</xdr:colOff>
      <xdr:row>57</xdr:row>
      <xdr:rowOff>40539</xdr:rowOff>
    </xdr:to>
    <xdr:sp macro="" textlink="">
      <xdr:nvSpPr>
        <xdr:cNvPr id="142" name="楕円 141"/>
        <xdr:cNvSpPr/>
      </xdr:nvSpPr>
      <xdr:spPr>
        <a:xfrm>
          <a:off x="2857500" y="971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57066</xdr:rowOff>
    </xdr:from>
    <xdr:ext cx="534377" cy="259045"/>
    <xdr:sp macro="" textlink="">
      <xdr:nvSpPr>
        <xdr:cNvPr id="143" name="テキスト ボックス 142"/>
        <xdr:cNvSpPr txBox="1"/>
      </xdr:nvSpPr>
      <xdr:spPr>
        <a:xfrm>
          <a:off x="2641111" y="948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35293</xdr:rowOff>
    </xdr:from>
    <xdr:to>
      <xdr:col>10</xdr:col>
      <xdr:colOff>165100</xdr:colOff>
      <xdr:row>56</xdr:row>
      <xdr:rowOff>136893</xdr:rowOff>
    </xdr:to>
    <xdr:sp macro="" textlink="">
      <xdr:nvSpPr>
        <xdr:cNvPr id="144" name="楕円 143"/>
        <xdr:cNvSpPr/>
      </xdr:nvSpPr>
      <xdr:spPr>
        <a:xfrm>
          <a:off x="1968500" y="963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153420</xdr:rowOff>
    </xdr:from>
    <xdr:ext cx="534377" cy="259045"/>
    <xdr:sp macro="" textlink="">
      <xdr:nvSpPr>
        <xdr:cNvPr id="145" name="テキスト ボックス 144"/>
        <xdr:cNvSpPr txBox="1"/>
      </xdr:nvSpPr>
      <xdr:spPr>
        <a:xfrm>
          <a:off x="1752111" y="941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31388</xdr:rowOff>
    </xdr:from>
    <xdr:to>
      <xdr:col>6</xdr:col>
      <xdr:colOff>38100</xdr:colOff>
      <xdr:row>56</xdr:row>
      <xdr:rowOff>132988</xdr:rowOff>
    </xdr:to>
    <xdr:sp macro="" textlink="">
      <xdr:nvSpPr>
        <xdr:cNvPr id="146" name="楕円 145"/>
        <xdr:cNvSpPr/>
      </xdr:nvSpPr>
      <xdr:spPr>
        <a:xfrm>
          <a:off x="1079500" y="96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149515</xdr:rowOff>
    </xdr:from>
    <xdr:ext cx="534377" cy="259045"/>
    <xdr:sp macro="" textlink="">
      <xdr:nvSpPr>
        <xdr:cNvPr id="147" name="テキスト ボックス 146"/>
        <xdr:cNvSpPr txBox="1"/>
      </xdr:nvSpPr>
      <xdr:spPr>
        <a:xfrm>
          <a:off x="863111" y="940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9296</xdr:rowOff>
    </xdr:from>
    <xdr:to>
      <xdr:col>24</xdr:col>
      <xdr:colOff>63500</xdr:colOff>
      <xdr:row>73</xdr:row>
      <xdr:rowOff>113830</xdr:rowOff>
    </xdr:to>
    <xdr:cxnSp macro="">
      <xdr:nvCxnSpPr>
        <xdr:cNvPr id="177" name="直線コネクタ 176"/>
        <xdr:cNvCxnSpPr/>
      </xdr:nvCxnSpPr>
      <xdr:spPr>
        <a:xfrm flipV="1">
          <a:off x="3797300" y="12525146"/>
          <a:ext cx="838200" cy="10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40517</xdr:rowOff>
    </xdr:from>
    <xdr:ext cx="599010" cy="259045"/>
    <xdr:sp macro="" textlink="">
      <xdr:nvSpPr>
        <xdr:cNvPr id="178" name="民生費平均値テキスト"/>
        <xdr:cNvSpPr txBox="1"/>
      </xdr:nvSpPr>
      <xdr:spPr>
        <a:xfrm>
          <a:off x="4686300" y="12899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95974</xdr:rowOff>
    </xdr:from>
    <xdr:to>
      <xdr:col>19</xdr:col>
      <xdr:colOff>177800</xdr:colOff>
      <xdr:row>73</xdr:row>
      <xdr:rowOff>113830</xdr:rowOff>
    </xdr:to>
    <xdr:cxnSp macro="">
      <xdr:nvCxnSpPr>
        <xdr:cNvPr id="180" name="直線コネクタ 179"/>
        <xdr:cNvCxnSpPr/>
      </xdr:nvCxnSpPr>
      <xdr:spPr>
        <a:xfrm>
          <a:off x="2908300" y="12611824"/>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50525</xdr:rowOff>
    </xdr:from>
    <xdr:ext cx="599010" cy="259045"/>
    <xdr:sp macro="" textlink="">
      <xdr:nvSpPr>
        <xdr:cNvPr id="182" name="テキスト ボックス 181"/>
        <xdr:cNvSpPr txBox="1"/>
      </xdr:nvSpPr>
      <xdr:spPr>
        <a:xfrm>
          <a:off x="3497795" y="1308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95974</xdr:rowOff>
    </xdr:from>
    <xdr:to>
      <xdr:col>15</xdr:col>
      <xdr:colOff>50800</xdr:colOff>
      <xdr:row>73</xdr:row>
      <xdr:rowOff>144514</xdr:rowOff>
    </xdr:to>
    <xdr:cxnSp macro="">
      <xdr:nvCxnSpPr>
        <xdr:cNvPr id="183" name="直線コネクタ 182"/>
        <xdr:cNvCxnSpPr/>
      </xdr:nvCxnSpPr>
      <xdr:spPr>
        <a:xfrm flipV="1">
          <a:off x="2019300" y="12611824"/>
          <a:ext cx="889000" cy="4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139979</xdr:rowOff>
    </xdr:from>
    <xdr:to>
      <xdr:col>15</xdr:col>
      <xdr:colOff>101600</xdr:colOff>
      <xdr:row>76</xdr:row>
      <xdr:rowOff>70129</xdr:rowOff>
    </xdr:to>
    <xdr:sp macro="" textlink="">
      <xdr:nvSpPr>
        <xdr:cNvPr id="184" name="フローチャート: 判断 183"/>
        <xdr:cNvSpPr/>
      </xdr:nvSpPr>
      <xdr:spPr>
        <a:xfrm>
          <a:off x="2857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61256</xdr:rowOff>
    </xdr:from>
    <xdr:ext cx="599010" cy="259045"/>
    <xdr:sp macro="" textlink="">
      <xdr:nvSpPr>
        <xdr:cNvPr id="185" name="テキスト ボックス 184"/>
        <xdr:cNvSpPr txBox="1"/>
      </xdr:nvSpPr>
      <xdr:spPr>
        <a:xfrm>
          <a:off x="2608795" y="1309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144514</xdr:rowOff>
    </xdr:from>
    <xdr:to>
      <xdr:col>10</xdr:col>
      <xdr:colOff>114300</xdr:colOff>
      <xdr:row>74</xdr:row>
      <xdr:rowOff>109703</xdr:rowOff>
    </xdr:to>
    <xdr:cxnSp macro="">
      <xdr:nvCxnSpPr>
        <xdr:cNvPr id="186" name="直線コネクタ 185"/>
        <xdr:cNvCxnSpPr/>
      </xdr:nvCxnSpPr>
      <xdr:spPr>
        <a:xfrm flipV="1">
          <a:off x="1130300" y="12660364"/>
          <a:ext cx="889000" cy="13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152882</xdr:rowOff>
    </xdr:from>
    <xdr:to>
      <xdr:col>10</xdr:col>
      <xdr:colOff>165100</xdr:colOff>
      <xdr:row>76</xdr:row>
      <xdr:rowOff>83032</xdr:rowOff>
    </xdr:to>
    <xdr:sp macro="" textlink="">
      <xdr:nvSpPr>
        <xdr:cNvPr id="187" name="フローチャート: 判断 186"/>
        <xdr:cNvSpPr/>
      </xdr:nvSpPr>
      <xdr:spPr>
        <a:xfrm>
          <a:off x="1968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74159</xdr:rowOff>
    </xdr:from>
    <xdr:ext cx="599010" cy="259045"/>
    <xdr:sp macro="" textlink="">
      <xdr:nvSpPr>
        <xdr:cNvPr id="188" name="テキスト ボックス 187"/>
        <xdr:cNvSpPr txBox="1"/>
      </xdr:nvSpPr>
      <xdr:spPr>
        <a:xfrm>
          <a:off x="1719795" y="131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63182</xdr:rowOff>
    </xdr:from>
    <xdr:to>
      <xdr:col>6</xdr:col>
      <xdr:colOff>38100</xdr:colOff>
      <xdr:row>76</xdr:row>
      <xdr:rowOff>164782</xdr:rowOff>
    </xdr:to>
    <xdr:sp macro="" textlink="">
      <xdr:nvSpPr>
        <xdr:cNvPr id="189" name="フローチャート: 判断 188"/>
        <xdr:cNvSpPr/>
      </xdr:nvSpPr>
      <xdr:spPr>
        <a:xfrm>
          <a:off x="1079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155909</xdr:rowOff>
    </xdr:from>
    <xdr:ext cx="599010" cy="259045"/>
    <xdr:sp macro="" textlink="">
      <xdr:nvSpPr>
        <xdr:cNvPr id="190" name="テキスト ボックス 189"/>
        <xdr:cNvSpPr txBox="1"/>
      </xdr:nvSpPr>
      <xdr:spPr>
        <a:xfrm>
          <a:off x="830795"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129946</xdr:rowOff>
    </xdr:from>
    <xdr:to>
      <xdr:col>24</xdr:col>
      <xdr:colOff>114300</xdr:colOff>
      <xdr:row>73</xdr:row>
      <xdr:rowOff>60096</xdr:rowOff>
    </xdr:to>
    <xdr:sp macro="" textlink="">
      <xdr:nvSpPr>
        <xdr:cNvPr id="196" name="楕円 195"/>
        <xdr:cNvSpPr/>
      </xdr:nvSpPr>
      <xdr:spPr>
        <a:xfrm>
          <a:off x="4584700" y="1247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152823</xdr:rowOff>
    </xdr:from>
    <xdr:ext cx="599010" cy="259045"/>
    <xdr:sp macro="" textlink="">
      <xdr:nvSpPr>
        <xdr:cNvPr id="197" name="民生費該当値テキスト"/>
        <xdr:cNvSpPr txBox="1"/>
      </xdr:nvSpPr>
      <xdr:spPr>
        <a:xfrm>
          <a:off x="4686300" y="1232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63030</xdr:rowOff>
    </xdr:from>
    <xdr:to>
      <xdr:col>20</xdr:col>
      <xdr:colOff>38100</xdr:colOff>
      <xdr:row>73</xdr:row>
      <xdr:rowOff>164630</xdr:rowOff>
    </xdr:to>
    <xdr:sp macro="" textlink="">
      <xdr:nvSpPr>
        <xdr:cNvPr id="198" name="楕円 197"/>
        <xdr:cNvSpPr/>
      </xdr:nvSpPr>
      <xdr:spPr>
        <a:xfrm>
          <a:off x="3746500" y="125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9707</xdr:rowOff>
    </xdr:from>
    <xdr:ext cx="599010" cy="259045"/>
    <xdr:sp macro="" textlink="">
      <xdr:nvSpPr>
        <xdr:cNvPr id="199" name="テキスト ボックス 198"/>
        <xdr:cNvSpPr txBox="1"/>
      </xdr:nvSpPr>
      <xdr:spPr>
        <a:xfrm>
          <a:off x="3497795" y="1235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45174</xdr:rowOff>
    </xdr:from>
    <xdr:to>
      <xdr:col>15</xdr:col>
      <xdr:colOff>101600</xdr:colOff>
      <xdr:row>73</xdr:row>
      <xdr:rowOff>146774</xdr:rowOff>
    </xdr:to>
    <xdr:sp macro="" textlink="">
      <xdr:nvSpPr>
        <xdr:cNvPr id="200" name="楕円 199"/>
        <xdr:cNvSpPr/>
      </xdr:nvSpPr>
      <xdr:spPr>
        <a:xfrm>
          <a:off x="2857500" y="125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163301</xdr:rowOff>
    </xdr:from>
    <xdr:ext cx="599010" cy="259045"/>
    <xdr:sp macro="" textlink="">
      <xdr:nvSpPr>
        <xdr:cNvPr id="201" name="テキスト ボックス 200"/>
        <xdr:cNvSpPr txBox="1"/>
      </xdr:nvSpPr>
      <xdr:spPr>
        <a:xfrm>
          <a:off x="2608795" y="1233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93714</xdr:rowOff>
    </xdr:from>
    <xdr:to>
      <xdr:col>10</xdr:col>
      <xdr:colOff>165100</xdr:colOff>
      <xdr:row>74</xdr:row>
      <xdr:rowOff>23864</xdr:rowOff>
    </xdr:to>
    <xdr:sp macro="" textlink="">
      <xdr:nvSpPr>
        <xdr:cNvPr id="202" name="楕円 201"/>
        <xdr:cNvSpPr/>
      </xdr:nvSpPr>
      <xdr:spPr>
        <a:xfrm>
          <a:off x="1968500" y="126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40391</xdr:rowOff>
    </xdr:from>
    <xdr:ext cx="599010" cy="259045"/>
    <xdr:sp macro="" textlink="">
      <xdr:nvSpPr>
        <xdr:cNvPr id="203" name="テキスト ボックス 202"/>
        <xdr:cNvSpPr txBox="1"/>
      </xdr:nvSpPr>
      <xdr:spPr>
        <a:xfrm>
          <a:off x="1719795" y="1238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58903</xdr:rowOff>
    </xdr:from>
    <xdr:to>
      <xdr:col>6</xdr:col>
      <xdr:colOff>38100</xdr:colOff>
      <xdr:row>74</xdr:row>
      <xdr:rowOff>160503</xdr:rowOff>
    </xdr:to>
    <xdr:sp macro="" textlink="">
      <xdr:nvSpPr>
        <xdr:cNvPr id="204" name="楕円 203"/>
        <xdr:cNvSpPr/>
      </xdr:nvSpPr>
      <xdr:spPr>
        <a:xfrm>
          <a:off x="1079500" y="1274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5580</xdr:rowOff>
    </xdr:from>
    <xdr:ext cx="599010" cy="259045"/>
    <xdr:sp macro="" textlink="">
      <xdr:nvSpPr>
        <xdr:cNvPr id="205" name="テキスト ボックス 204"/>
        <xdr:cNvSpPr txBox="1"/>
      </xdr:nvSpPr>
      <xdr:spPr>
        <a:xfrm>
          <a:off x="830795" y="12521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93</xdr:row>
      <xdr:rowOff>33840</xdr:rowOff>
    </xdr:from>
    <xdr:to>
      <xdr:col>24</xdr:col>
      <xdr:colOff>62865</xdr:colOff>
      <xdr:row>99</xdr:row>
      <xdr:rowOff>65748</xdr:rowOff>
    </xdr:to>
    <xdr:cxnSp macro="">
      <xdr:nvCxnSpPr>
        <xdr:cNvPr id="230" name="直線コネクタ 229"/>
        <xdr:cNvCxnSpPr/>
      </xdr:nvCxnSpPr>
      <xdr:spPr>
        <a:xfrm flipV="1">
          <a:off x="4633595" y="15978690"/>
          <a:ext cx="1270" cy="1060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69575</xdr:rowOff>
    </xdr:from>
    <xdr:ext cx="534377" cy="259045"/>
    <xdr:sp macro="" textlink="">
      <xdr:nvSpPr>
        <xdr:cNvPr id="231" name="衛生費最小値テキスト"/>
        <xdr:cNvSpPr txBox="1"/>
      </xdr:nvSpPr>
      <xdr:spPr>
        <a:xfrm>
          <a:off x="4686300" y="1704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65748</xdr:rowOff>
    </xdr:from>
    <xdr:to>
      <xdr:col>24</xdr:col>
      <xdr:colOff>152400</xdr:colOff>
      <xdr:row>99</xdr:row>
      <xdr:rowOff>65748</xdr:rowOff>
    </xdr:to>
    <xdr:cxnSp macro="">
      <xdr:nvCxnSpPr>
        <xdr:cNvPr id="232" name="直線コネクタ 231"/>
        <xdr:cNvCxnSpPr/>
      </xdr:nvCxnSpPr>
      <xdr:spPr>
        <a:xfrm>
          <a:off x="4546600" y="17039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151967</xdr:rowOff>
    </xdr:from>
    <xdr:ext cx="534377" cy="259045"/>
    <xdr:sp macro="" textlink="">
      <xdr:nvSpPr>
        <xdr:cNvPr id="233" name="衛生費最大値テキスト"/>
        <xdr:cNvSpPr txBox="1"/>
      </xdr:nvSpPr>
      <xdr:spPr>
        <a:xfrm>
          <a:off x="4686300" y="1575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93</xdr:row>
      <xdr:rowOff>33840</xdr:rowOff>
    </xdr:from>
    <xdr:to>
      <xdr:col>24</xdr:col>
      <xdr:colOff>152400</xdr:colOff>
      <xdr:row>93</xdr:row>
      <xdr:rowOff>33840</xdr:rowOff>
    </xdr:to>
    <xdr:cxnSp macro="">
      <xdr:nvCxnSpPr>
        <xdr:cNvPr id="234" name="直線コネクタ 233"/>
        <xdr:cNvCxnSpPr/>
      </xdr:nvCxnSpPr>
      <xdr:spPr>
        <a:xfrm>
          <a:off x="4546600" y="15978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131604</xdr:rowOff>
    </xdr:from>
    <xdr:to>
      <xdr:col>24</xdr:col>
      <xdr:colOff>63500</xdr:colOff>
      <xdr:row>93</xdr:row>
      <xdr:rowOff>150501</xdr:rowOff>
    </xdr:to>
    <xdr:cxnSp macro="">
      <xdr:nvCxnSpPr>
        <xdr:cNvPr id="235" name="直線コネクタ 234"/>
        <xdr:cNvCxnSpPr/>
      </xdr:nvCxnSpPr>
      <xdr:spPr>
        <a:xfrm>
          <a:off x="3797300" y="16076454"/>
          <a:ext cx="838200" cy="1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30084</xdr:rowOff>
    </xdr:from>
    <xdr:ext cx="534377" cy="259045"/>
    <xdr:sp macro="" textlink="">
      <xdr:nvSpPr>
        <xdr:cNvPr id="236" name="衛生費平均値テキスト"/>
        <xdr:cNvSpPr txBox="1"/>
      </xdr:nvSpPr>
      <xdr:spPr>
        <a:xfrm>
          <a:off x="4686300" y="16660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51657</xdr:rowOff>
    </xdr:from>
    <xdr:to>
      <xdr:col>24</xdr:col>
      <xdr:colOff>114300</xdr:colOff>
      <xdr:row>97</xdr:row>
      <xdr:rowOff>153257</xdr:rowOff>
    </xdr:to>
    <xdr:sp macro="" textlink="">
      <xdr:nvSpPr>
        <xdr:cNvPr id="237" name="フローチャート: 判断 236"/>
        <xdr:cNvSpPr/>
      </xdr:nvSpPr>
      <xdr:spPr>
        <a:xfrm>
          <a:off x="4584700" y="166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67805</xdr:rowOff>
    </xdr:from>
    <xdr:to>
      <xdr:col>19</xdr:col>
      <xdr:colOff>177800</xdr:colOff>
      <xdr:row>93</xdr:row>
      <xdr:rowOff>131604</xdr:rowOff>
    </xdr:to>
    <xdr:cxnSp macro="">
      <xdr:nvCxnSpPr>
        <xdr:cNvPr id="238" name="直線コネクタ 237"/>
        <xdr:cNvCxnSpPr/>
      </xdr:nvCxnSpPr>
      <xdr:spPr>
        <a:xfrm>
          <a:off x="2908300" y="16012655"/>
          <a:ext cx="889000" cy="6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64382</xdr:rowOff>
    </xdr:from>
    <xdr:to>
      <xdr:col>20</xdr:col>
      <xdr:colOff>38100</xdr:colOff>
      <xdr:row>97</xdr:row>
      <xdr:rowOff>165982</xdr:rowOff>
    </xdr:to>
    <xdr:sp macro="" textlink="">
      <xdr:nvSpPr>
        <xdr:cNvPr id="239" name="フローチャート: 判断 238"/>
        <xdr:cNvSpPr/>
      </xdr:nvSpPr>
      <xdr:spPr>
        <a:xfrm>
          <a:off x="3746500" y="1669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157109</xdr:rowOff>
    </xdr:from>
    <xdr:ext cx="534377" cy="259045"/>
    <xdr:sp macro="" textlink="">
      <xdr:nvSpPr>
        <xdr:cNvPr id="240" name="テキスト ボックス 239"/>
        <xdr:cNvSpPr txBox="1"/>
      </xdr:nvSpPr>
      <xdr:spPr>
        <a:xfrm>
          <a:off x="3530111" y="1678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119678</xdr:rowOff>
    </xdr:from>
    <xdr:to>
      <xdr:col>15</xdr:col>
      <xdr:colOff>50800</xdr:colOff>
      <xdr:row>93</xdr:row>
      <xdr:rowOff>67805</xdr:rowOff>
    </xdr:to>
    <xdr:cxnSp macro="">
      <xdr:nvCxnSpPr>
        <xdr:cNvPr id="241" name="直線コネクタ 240"/>
        <xdr:cNvCxnSpPr/>
      </xdr:nvCxnSpPr>
      <xdr:spPr>
        <a:xfrm>
          <a:off x="2019300" y="15893078"/>
          <a:ext cx="889000" cy="11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99149</xdr:rowOff>
    </xdr:from>
    <xdr:to>
      <xdr:col>15</xdr:col>
      <xdr:colOff>101600</xdr:colOff>
      <xdr:row>98</xdr:row>
      <xdr:rowOff>29299</xdr:rowOff>
    </xdr:to>
    <xdr:sp macro="" textlink="">
      <xdr:nvSpPr>
        <xdr:cNvPr id="242" name="フローチャート: 判断 241"/>
        <xdr:cNvSpPr/>
      </xdr:nvSpPr>
      <xdr:spPr>
        <a:xfrm>
          <a:off x="2857500" y="1672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20426</xdr:rowOff>
    </xdr:from>
    <xdr:ext cx="534377" cy="259045"/>
    <xdr:sp macro="" textlink="">
      <xdr:nvSpPr>
        <xdr:cNvPr id="243" name="テキスト ボックス 242"/>
        <xdr:cNvSpPr txBox="1"/>
      </xdr:nvSpPr>
      <xdr:spPr>
        <a:xfrm>
          <a:off x="2641111" y="1682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109962</xdr:rowOff>
    </xdr:from>
    <xdr:to>
      <xdr:col>10</xdr:col>
      <xdr:colOff>114300</xdr:colOff>
      <xdr:row>92</xdr:row>
      <xdr:rowOff>119678</xdr:rowOff>
    </xdr:to>
    <xdr:cxnSp macro="">
      <xdr:nvCxnSpPr>
        <xdr:cNvPr id="244" name="直線コネクタ 243"/>
        <xdr:cNvCxnSpPr/>
      </xdr:nvCxnSpPr>
      <xdr:spPr>
        <a:xfrm>
          <a:off x="1130300" y="15711912"/>
          <a:ext cx="889000" cy="18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98730</xdr:rowOff>
    </xdr:from>
    <xdr:to>
      <xdr:col>10</xdr:col>
      <xdr:colOff>165100</xdr:colOff>
      <xdr:row>98</xdr:row>
      <xdr:rowOff>28880</xdr:rowOff>
    </xdr:to>
    <xdr:sp macro="" textlink="">
      <xdr:nvSpPr>
        <xdr:cNvPr id="245" name="フローチャート: 判断 244"/>
        <xdr:cNvSpPr/>
      </xdr:nvSpPr>
      <xdr:spPr>
        <a:xfrm>
          <a:off x="1968500" y="1672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20007</xdr:rowOff>
    </xdr:from>
    <xdr:ext cx="534377" cy="259045"/>
    <xdr:sp macro="" textlink="">
      <xdr:nvSpPr>
        <xdr:cNvPr id="246" name="テキスト ボックス 245"/>
        <xdr:cNvSpPr txBox="1"/>
      </xdr:nvSpPr>
      <xdr:spPr>
        <a:xfrm>
          <a:off x="1752111" y="1682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74079</xdr:rowOff>
    </xdr:from>
    <xdr:to>
      <xdr:col>6</xdr:col>
      <xdr:colOff>38100</xdr:colOff>
      <xdr:row>98</xdr:row>
      <xdr:rowOff>4229</xdr:rowOff>
    </xdr:to>
    <xdr:sp macro="" textlink="">
      <xdr:nvSpPr>
        <xdr:cNvPr id="247" name="フローチャート: 判断 246"/>
        <xdr:cNvSpPr/>
      </xdr:nvSpPr>
      <xdr:spPr>
        <a:xfrm>
          <a:off x="1079500" y="1670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166806</xdr:rowOff>
    </xdr:from>
    <xdr:ext cx="534377" cy="259045"/>
    <xdr:sp macro="" textlink="">
      <xdr:nvSpPr>
        <xdr:cNvPr id="248" name="テキスト ボックス 247"/>
        <xdr:cNvSpPr txBox="1"/>
      </xdr:nvSpPr>
      <xdr:spPr>
        <a:xfrm>
          <a:off x="863111" y="1679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99701</xdr:rowOff>
    </xdr:from>
    <xdr:to>
      <xdr:col>24</xdr:col>
      <xdr:colOff>114300</xdr:colOff>
      <xdr:row>94</xdr:row>
      <xdr:rowOff>29851</xdr:rowOff>
    </xdr:to>
    <xdr:sp macro="" textlink="">
      <xdr:nvSpPr>
        <xdr:cNvPr id="254" name="楕円 253"/>
        <xdr:cNvSpPr/>
      </xdr:nvSpPr>
      <xdr:spPr>
        <a:xfrm>
          <a:off x="4584700" y="1604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14628</xdr:rowOff>
    </xdr:from>
    <xdr:ext cx="534377" cy="259045"/>
    <xdr:sp macro="" textlink="">
      <xdr:nvSpPr>
        <xdr:cNvPr id="255" name="衛生費該当値テキスト"/>
        <xdr:cNvSpPr txBox="1"/>
      </xdr:nvSpPr>
      <xdr:spPr>
        <a:xfrm>
          <a:off x="4686300" y="1595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80804</xdr:rowOff>
    </xdr:from>
    <xdr:to>
      <xdr:col>20</xdr:col>
      <xdr:colOff>38100</xdr:colOff>
      <xdr:row>94</xdr:row>
      <xdr:rowOff>10954</xdr:rowOff>
    </xdr:to>
    <xdr:sp macro="" textlink="">
      <xdr:nvSpPr>
        <xdr:cNvPr id="256" name="楕円 255"/>
        <xdr:cNvSpPr/>
      </xdr:nvSpPr>
      <xdr:spPr>
        <a:xfrm>
          <a:off x="3746500" y="1602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27481</xdr:rowOff>
    </xdr:from>
    <xdr:ext cx="534377" cy="259045"/>
    <xdr:sp macro="" textlink="">
      <xdr:nvSpPr>
        <xdr:cNvPr id="257" name="テキスト ボックス 256"/>
        <xdr:cNvSpPr txBox="1"/>
      </xdr:nvSpPr>
      <xdr:spPr>
        <a:xfrm>
          <a:off x="3530111" y="1580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17005</xdr:rowOff>
    </xdr:from>
    <xdr:to>
      <xdr:col>15</xdr:col>
      <xdr:colOff>101600</xdr:colOff>
      <xdr:row>93</xdr:row>
      <xdr:rowOff>118605</xdr:rowOff>
    </xdr:to>
    <xdr:sp macro="" textlink="">
      <xdr:nvSpPr>
        <xdr:cNvPr id="258" name="楕円 257"/>
        <xdr:cNvSpPr/>
      </xdr:nvSpPr>
      <xdr:spPr>
        <a:xfrm>
          <a:off x="2857500" y="159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135132</xdr:rowOff>
    </xdr:from>
    <xdr:ext cx="534377" cy="259045"/>
    <xdr:sp macro="" textlink="">
      <xdr:nvSpPr>
        <xdr:cNvPr id="259" name="テキスト ボックス 258"/>
        <xdr:cNvSpPr txBox="1"/>
      </xdr:nvSpPr>
      <xdr:spPr>
        <a:xfrm>
          <a:off x="2641111" y="1573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68878</xdr:rowOff>
    </xdr:from>
    <xdr:to>
      <xdr:col>10</xdr:col>
      <xdr:colOff>165100</xdr:colOff>
      <xdr:row>92</xdr:row>
      <xdr:rowOff>170478</xdr:rowOff>
    </xdr:to>
    <xdr:sp macro="" textlink="">
      <xdr:nvSpPr>
        <xdr:cNvPr id="260" name="楕円 259"/>
        <xdr:cNvSpPr/>
      </xdr:nvSpPr>
      <xdr:spPr>
        <a:xfrm>
          <a:off x="1968500" y="158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15555</xdr:rowOff>
    </xdr:from>
    <xdr:ext cx="534377" cy="259045"/>
    <xdr:sp macro="" textlink="">
      <xdr:nvSpPr>
        <xdr:cNvPr id="261" name="テキスト ボックス 260"/>
        <xdr:cNvSpPr txBox="1"/>
      </xdr:nvSpPr>
      <xdr:spPr>
        <a:xfrm>
          <a:off x="1752111" y="1561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59162</xdr:rowOff>
    </xdr:from>
    <xdr:to>
      <xdr:col>6</xdr:col>
      <xdr:colOff>38100</xdr:colOff>
      <xdr:row>91</xdr:row>
      <xdr:rowOff>160762</xdr:rowOff>
    </xdr:to>
    <xdr:sp macro="" textlink="">
      <xdr:nvSpPr>
        <xdr:cNvPr id="262" name="楕円 261"/>
        <xdr:cNvSpPr/>
      </xdr:nvSpPr>
      <xdr:spPr>
        <a:xfrm>
          <a:off x="1079500" y="1566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5839</xdr:rowOff>
    </xdr:from>
    <xdr:ext cx="534377" cy="259045"/>
    <xdr:sp macro="" textlink="">
      <xdr:nvSpPr>
        <xdr:cNvPr id="263" name="テキスト ボックス 262"/>
        <xdr:cNvSpPr txBox="1"/>
      </xdr:nvSpPr>
      <xdr:spPr>
        <a:xfrm>
          <a:off x="863111" y="1543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5" name="直線コネクタ 284"/>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8" name="労働費最大値テキスト"/>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9" name="直線コネクタ 288"/>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133723</xdr:rowOff>
    </xdr:from>
    <xdr:ext cx="378565" cy="259045"/>
    <xdr:sp macro="" textlink="">
      <xdr:nvSpPr>
        <xdr:cNvPr id="291" name="労働費平均値テキスト"/>
        <xdr:cNvSpPr txBox="1"/>
      </xdr:nvSpPr>
      <xdr:spPr>
        <a:xfrm>
          <a:off x="10528300" y="6134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2" name="フローチャート: 判断 291"/>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4" name="フローチャート: 判断 293"/>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81297</xdr:rowOff>
    </xdr:from>
    <xdr:ext cx="378565" cy="259045"/>
    <xdr:sp macro="" textlink="">
      <xdr:nvSpPr>
        <xdr:cNvPr id="295" name="テキスト ボックス 294"/>
        <xdr:cNvSpPr txBox="1"/>
      </xdr:nvSpPr>
      <xdr:spPr>
        <a:xfrm>
          <a:off x="9450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136499</xdr:rowOff>
    </xdr:from>
    <xdr:to>
      <xdr:col>45</xdr:col>
      <xdr:colOff>177800</xdr:colOff>
      <xdr:row>38</xdr:row>
      <xdr:rowOff>139700</xdr:rowOff>
    </xdr:to>
    <xdr:cxnSp macro="">
      <xdr:nvCxnSpPr>
        <xdr:cNvPr id="296" name="直線コネクタ 295"/>
        <xdr:cNvCxnSpPr/>
      </xdr:nvCxnSpPr>
      <xdr:spPr>
        <a:xfrm>
          <a:off x="7861300" y="6651599"/>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129134</xdr:rowOff>
    </xdr:from>
    <xdr:to>
      <xdr:col>46</xdr:col>
      <xdr:colOff>38100</xdr:colOff>
      <xdr:row>37</xdr:row>
      <xdr:rowOff>59284</xdr:rowOff>
    </xdr:to>
    <xdr:sp macro="" textlink="">
      <xdr:nvSpPr>
        <xdr:cNvPr id="297" name="フローチャート: 判断 296"/>
        <xdr:cNvSpPr/>
      </xdr:nvSpPr>
      <xdr:spPr>
        <a:xfrm>
          <a:off x="8699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75811</xdr:rowOff>
    </xdr:from>
    <xdr:ext cx="378565" cy="259045"/>
    <xdr:sp macro="" textlink="">
      <xdr:nvSpPr>
        <xdr:cNvPr id="298" name="テキスト ボックス 297"/>
        <xdr:cNvSpPr txBox="1"/>
      </xdr:nvSpPr>
      <xdr:spPr>
        <a:xfrm>
          <a:off x="8561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126898</xdr:rowOff>
    </xdr:from>
    <xdr:to>
      <xdr:col>41</xdr:col>
      <xdr:colOff>50800</xdr:colOff>
      <xdr:row>38</xdr:row>
      <xdr:rowOff>136499</xdr:rowOff>
    </xdr:to>
    <xdr:cxnSp macro="">
      <xdr:nvCxnSpPr>
        <xdr:cNvPr id="299" name="直線コネクタ 298"/>
        <xdr:cNvCxnSpPr/>
      </xdr:nvCxnSpPr>
      <xdr:spPr>
        <a:xfrm>
          <a:off x="6972300" y="6641998"/>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117246</xdr:rowOff>
    </xdr:from>
    <xdr:to>
      <xdr:col>41</xdr:col>
      <xdr:colOff>101600</xdr:colOff>
      <xdr:row>37</xdr:row>
      <xdr:rowOff>47396</xdr:rowOff>
    </xdr:to>
    <xdr:sp macro="" textlink="">
      <xdr:nvSpPr>
        <xdr:cNvPr id="300" name="フローチャート: 判断 299"/>
        <xdr:cNvSpPr/>
      </xdr:nvSpPr>
      <xdr:spPr>
        <a:xfrm>
          <a:off x="7810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63923</xdr:rowOff>
    </xdr:from>
    <xdr:ext cx="378565" cy="259045"/>
    <xdr:sp macro="" textlink="">
      <xdr:nvSpPr>
        <xdr:cNvPr id="301" name="テキスト ボックス 300"/>
        <xdr:cNvSpPr txBox="1"/>
      </xdr:nvSpPr>
      <xdr:spPr>
        <a:xfrm>
          <a:off x="7672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76098</xdr:rowOff>
    </xdr:from>
    <xdr:to>
      <xdr:col>36</xdr:col>
      <xdr:colOff>165100</xdr:colOff>
      <xdr:row>37</xdr:row>
      <xdr:rowOff>6248</xdr:rowOff>
    </xdr:to>
    <xdr:sp macro="" textlink="">
      <xdr:nvSpPr>
        <xdr:cNvPr id="302" name="フローチャート: 判断 301"/>
        <xdr:cNvSpPr/>
      </xdr:nvSpPr>
      <xdr:spPr>
        <a:xfrm>
          <a:off x="692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22775</xdr:rowOff>
    </xdr:from>
    <xdr:ext cx="378565" cy="259045"/>
    <xdr:sp macro="" textlink="">
      <xdr:nvSpPr>
        <xdr:cNvPr id="303" name="テキスト ボックス 302"/>
        <xdr:cNvSpPr txBox="1"/>
      </xdr:nvSpPr>
      <xdr:spPr>
        <a:xfrm>
          <a:off x="6783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85699</xdr:rowOff>
    </xdr:from>
    <xdr:to>
      <xdr:col>41</xdr:col>
      <xdr:colOff>101600</xdr:colOff>
      <xdr:row>39</xdr:row>
      <xdr:rowOff>15849</xdr:rowOff>
    </xdr:to>
    <xdr:sp macro="" textlink="">
      <xdr:nvSpPr>
        <xdr:cNvPr id="315" name="楕円 314"/>
        <xdr:cNvSpPr/>
      </xdr:nvSpPr>
      <xdr:spPr>
        <a:xfrm>
          <a:off x="7810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6976</xdr:rowOff>
    </xdr:from>
    <xdr:ext cx="249299" cy="259045"/>
    <xdr:sp macro="" textlink="">
      <xdr:nvSpPr>
        <xdr:cNvPr id="316" name="テキスト ボックス 315"/>
        <xdr:cNvSpPr txBox="1"/>
      </xdr:nvSpPr>
      <xdr:spPr>
        <a:xfrm>
          <a:off x="7736650" y="6693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76098</xdr:rowOff>
    </xdr:from>
    <xdr:to>
      <xdr:col>36</xdr:col>
      <xdr:colOff>165100</xdr:colOff>
      <xdr:row>39</xdr:row>
      <xdr:rowOff>6248</xdr:rowOff>
    </xdr:to>
    <xdr:sp macro="" textlink="">
      <xdr:nvSpPr>
        <xdr:cNvPr id="317" name="楕円 316"/>
        <xdr:cNvSpPr/>
      </xdr:nvSpPr>
      <xdr:spPr>
        <a:xfrm>
          <a:off x="6921500" y="65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168825</xdr:rowOff>
    </xdr:from>
    <xdr:ext cx="313932" cy="259045"/>
    <xdr:sp macro="" textlink="">
      <xdr:nvSpPr>
        <xdr:cNvPr id="318" name="テキスト ボックス 317"/>
        <xdr:cNvSpPr txBox="1"/>
      </xdr:nvSpPr>
      <xdr:spPr>
        <a:xfrm>
          <a:off x="6815333" y="6683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2" name="テキスト ボックス 331"/>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2" name="直線コネクタ 341"/>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3" name="農林水産業費最小値テキスト"/>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4" name="直線コネクタ 343"/>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5" name="農林水産業費最大値テキスト"/>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6" name="直線コネクタ 345"/>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40030</xdr:rowOff>
    </xdr:from>
    <xdr:to>
      <xdr:col>55</xdr:col>
      <xdr:colOff>0</xdr:colOff>
      <xdr:row>55</xdr:row>
      <xdr:rowOff>135509</xdr:rowOff>
    </xdr:to>
    <xdr:cxnSp macro="">
      <xdr:nvCxnSpPr>
        <xdr:cNvPr id="347" name="直線コネクタ 346"/>
        <xdr:cNvCxnSpPr/>
      </xdr:nvCxnSpPr>
      <xdr:spPr>
        <a:xfrm>
          <a:off x="9639300" y="9469780"/>
          <a:ext cx="838200" cy="9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77919</xdr:rowOff>
    </xdr:from>
    <xdr:ext cx="469744" cy="259045"/>
    <xdr:sp macro="" textlink="">
      <xdr:nvSpPr>
        <xdr:cNvPr id="348" name="農林水産業費平均値テキスト"/>
        <xdr:cNvSpPr txBox="1"/>
      </xdr:nvSpPr>
      <xdr:spPr>
        <a:xfrm>
          <a:off x="10528300" y="967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9" name="フローチャート: 判断 348"/>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137643</xdr:rowOff>
    </xdr:from>
    <xdr:to>
      <xdr:col>50</xdr:col>
      <xdr:colOff>114300</xdr:colOff>
      <xdr:row>55</xdr:row>
      <xdr:rowOff>40030</xdr:rowOff>
    </xdr:to>
    <xdr:cxnSp macro="">
      <xdr:nvCxnSpPr>
        <xdr:cNvPr id="350" name="直線コネクタ 349"/>
        <xdr:cNvCxnSpPr/>
      </xdr:nvCxnSpPr>
      <xdr:spPr>
        <a:xfrm>
          <a:off x="8750300" y="9395943"/>
          <a:ext cx="889000" cy="7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51" name="フローチャート: 判断 350"/>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25340</xdr:rowOff>
    </xdr:from>
    <xdr:ext cx="469744" cy="259045"/>
    <xdr:sp macro="" textlink="">
      <xdr:nvSpPr>
        <xdr:cNvPr id="352" name="テキスト ボックス 351"/>
        <xdr:cNvSpPr txBox="1"/>
      </xdr:nvSpPr>
      <xdr:spPr>
        <a:xfrm>
          <a:off x="9404428" y="979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137643</xdr:rowOff>
    </xdr:from>
    <xdr:to>
      <xdr:col>45</xdr:col>
      <xdr:colOff>177800</xdr:colOff>
      <xdr:row>54</xdr:row>
      <xdr:rowOff>150368</xdr:rowOff>
    </xdr:to>
    <xdr:cxnSp macro="">
      <xdr:nvCxnSpPr>
        <xdr:cNvPr id="353" name="直線コネクタ 352"/>
        <xdr:cNvCxnSpPr/>
      </xdr:nvCxnSpPr>
      <xdr:spPr>
        <a:xfrm flipV="1">
          <a:off x="7861300" y="9395943"/>
          <a:ext cx="8890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138659</xdr:rowOff>
    </xdr:from>
    <xdr:to>
      <xdr:col>46</xdr:col>
      <xdr:colOff>38100</xdr:colOff>
      <xdr:row>57</xdr:row>
      <xdr:rowOff>68809</xdr:rowOff>
    </xdr:to>
    <xdr:sp macro="" textlink="">
      <xdr:nvSpPr>
        <xdr:cNvPr id="354" name="フローチャート: 判断 353"/>
        <xdr:cNvSpPr/>
      </xdr:nvSpPr>
      <xdr:spPr>
        <a:xfrm>
          <a:off x="8699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59936</xdr:rowOff>
    </xdr:from>
    <xdr:ext cx="469744" cy="259045"/>
    <xdr:sp macro="" textlink="">
      <xdr:nvSpPr>
        <xdr:cNvPr id="355" name="テキスト ボックス 354"/>
        <xdr:cNvSpPr txBox="1"/>
      </xdr:nvSpPr>
      <xdr:spPr>
        <a:xfrm>
          <a:off x="8515428" y="983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150368</xdr:rowOff>
    </xdr:from>
    <xdr:to>
      <xdr:col>41</xdr:col>
      <xdr:colOff>50800</xdr:colOff>
      <xdr:row>55</xdr:row>
      <xdr:rowOff>52908</xdr:rowOff>
    </xdr:to>
    <xdr:cxnSp macro="">
      <xdr:nvCxnSpPr>
        <xdr:cNvPr id="356" name="直線コネクタ 355"/>
        <xdr:cNvCxnSpPr/>
      </xdr:nvCxnSpPr>
      <xdr:spPr>
        <a:xfrm flipV="1">
          <a:off x="6972300" y="9408668"/>
          <a:ext cx="889000" cy="7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126391</xdr:rowOff>
    </xdr:from>
    <xdr:to>
      <xdr:col>41</xdr:col>
      <xdr:colOff>101600</xdr:colOff>
      <xdr:row>57</xdr:row>
      <xdr:rowOff>56541</xdr:rowOff>
    </xdr:to>
    <xdr:sp macro="" textlink="">
      <xdr:nvSpPr>
        <xdr:cNvPr id="357" name="フローチャート: 判断 356"/>
        <xdr:cNvSpPr/>
      </xdr:nvSpPr>
      <xdr:spPr>
        <a:xfrm>
          <a:off x="7810500" y="97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47668</xdr:rowOff>
    </xdr:from>
    <xdr:ext cx="469744" cy="259045"/>
    <xdr:sp macro="" textlink="">
      <xdr:nvSpPr>
        <xdr:cNvPr id="358" name="テキスト ボックス 357"/>
        <xdr:cNvSpPr txBox="1"/>
      </xdr:nvSpPr>
      <xdr:spPr>
        <a:xfrm>
          <a:off x="7626428" y="982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139040</xdr:rowOff>
    </xdr:from>
    <xdr:to>
      <xdr:col>36</xdr:col>
      <xdr:colOff>165100</xdr:colOff>
      <xdr:row>57</xdr:row>
      <xdr:rowOff>69190</xdr:rowOff>
    </xdr:to>
    <xdr:sp macro="" textlink="">
      <xdr:nvSpPr>
        <xdr:cNvPr id="359" name="フローチャート: 判断 358"/>
        <xdr:cNvSpPr/>
      </xdr:nvSpPr>
      <xdr:spPr>
        <a:xfrm>
          <a:off x="69215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60317</xdr:rowOff>
    </xdr:from>
    <xdr:ext cx="469744" cy="259045"/>
    <xdr:sp macro="" textlink="">
      <xdr:nvSpPr>
        <xdr:cNvPr id="360" name="テキスト ボックス 359"/>
        <xdr:cNvSpPr txBox="1"/>
      </xdr:nvSpPr>
      <xdr:spPr>
        <a:xfrm>
          <a:off x="6737428" y="983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84709</xdr:rowOff>
    </xdr:from>
    <xdr:to>
      <xdr:col>55</xdr:col>
      <xdr:colOff>50800</xdr:colOff>
      <xdr:row>56</xdr:row>
      <xdr:rowOff>14859</xdr:rowOff>
    </xdr:to>
    <xdr:sp macro="" textlink="">
      <xdr:nvSpPr>
        <xdr:cNvPr id="366" name="楕円 365"/>
        <xdr:cNvSpPr/>
      </xdr:nvSpPr>
      <xdr:spPr>
        <a:xfrm>
          <a:off x="10426700" y="951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107586</xdr:rowOff>
    </xdr:from>
    <xdr:ext cx="469744" cy="259045"/>
    <xdr:sp macro="" textlink="">
      <xdr:nvSpPr>
        <xdr:cNvPr id="367" name="農林水産業費該当値テキスト"/>
        <xdr:cNvSpPr txBox="1"/>
      </xdr:nvSpPr>
      <xdr:spPr>
        <a:xfrm>
          <a:off x="10528300" y="936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160680</xdr:rowOff>
    </xdr:from>
    <xdr:to>
      <xdr:col>50</xdr:col>
      <xdr:colOff>165100</xdr:colOff>
      <xdr:row>55</xdr:row>
      <xdr:rowOff>90830</xdr:rowOff>
    </xdr:to>
    <xdr:sp macro="" textlink="">
      <xdr:nvSpPr>
        <xdr:cNvPr id="368" name="楕円 367"/>
        <xdr:cNvSpPr/>
      </xdr:nvSpPr>
      <xdr:spPr>
        <a:xfrm>
          <a:off x="9588500" y="94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53</xdr:row>
      <xdr:rowOff>107357</xdr:rowOff>
    </xdr:from>
    <xdr:ext cx="469744" cy="259045"/>
    <xdr:sp macro="" textlink="">
      <xdr:nvSpPr>
        <xdr:cNvPr id="369" name="テキスト ボックス 368"/>
        <xdr:cNvSpPr txBox="1"/>
      </xdr:nvSpPr>
      <xdr:spPr>
        <a:xfrm>
          <a:off x="9404428" y="919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86843</xdr:rowOff>
    </xdr:from>
    <xdr:to>
      <xdr:col>46</xdr:col>
      <xdr:colOff>38100</xdr:colOff>
      <xdr:row>55</xdr:row>
      <xdr:rowOff>16993</xdr:rowOff>
    </xdr:to>
    <xdr:sp macro="" textlink="">
      <xdr:nvSpPr>
        <xdr:cNvPr id="370" name="楕円 369"/>
        <xdr:cNvSpPr/>
      </xdr:nvSpPr>
      <xdr:spPr>
        <a:xfrm>
          <a:off x="8699500" y="93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33520</xdr:rowOff>
    </xdr:from>
    <xdr:ext cx="534377" cy="259045"/>
    <xdr:sp macro="" textlink="">
      <xdr:nvSpPr>
        <xdr:cNvPr id="371" name="テキスト ボックス 370"/>
        <xdr:cNvSpPr txBox="1"/>
      </xdr:nvSpPr>
      <xdr:spPr>
        <a:xfrm>
          <a:off x="8483111" y="912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99568</xdr:rowOff>
    </xdr:from>
    <xdr:to>
      <xdr:col>41</xdr:col>
      <xdr:colOff>101600</xdr:colOff>
      <xdr:row>55</xdr:row>
      <xdr:rowOff>29718</xdr:rowOff>
    </xdr:to>
    <xdr:sp macro="" textlink="">
      <xdr:nvSpPr>
        <xdr:cNvPr id="372" name="楕円 371"/>
        <xdr:cNvSpPr/>
      </xdr:nvSpPr>
      <xdr:spPr>
        <a:xfrm>
          <a:off x="7810500" y="935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46245</xdr:rowOff>
    </xdr:from>
    <xdr:ext cx="469744" cy="259045"/>
    <xdr:sp macro="" textlink="">
      <xdr:nvSpPr>
        <xdr:cNvPr id="373" name="テキスト ボックス 372"/>
        <xdr:cNvSpPr txBox="1"/>
      </xdr:nvSpPr>
      <xdr:spPr>
        <a:xfrm>
          <a:off x="7626428" y="913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2108</xdr:rowOff>
    </xdr:from>
    <xdr:to>
      <xdr:col>36</xdr:col>
      <xdr:colOff>165100</xdr:colOff>
      <xdr:row>55</xdr:row>
      <xdr:rowOff>103708</xdr:rowOff>
    </xdr:to>
    <xdr:sp macro="" textlink="">
      <xdr:nvSpPr>
        <xdr:cNvPr id="374" name="楕円 373"/>
        <xdr:cNvSpPr/>
      </xdr:nvSpPr>
      <xdr:spPr>
        <a:xfrm>
          <a:off x="6921500" y="943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53</xdr:row>
      <xdr:rowOff>120235</xdr:rowOff>
    </xdr:from>
    <xdr:ext cx="469744" cy="259045"/>
    <xdr:sp macro="" textlink="">
      <xdr:nvSpPr>
        <xdr:cNvPr id="375" name="テキスト ボックス 374"/>
        <xdr:cNvSpPr txBox="1"/>
      </xdr:nvSpPr>
      <xdr:spPr>
        <a:xfrm>
          <a:off x="6737428" y="9207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401" name="直線コネクタ 400"/>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2" name="商工費最小値テキスト"/>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3" name="直線コネクタ 402"/>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4" name="商工費最大値テキスト"/>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5" name="直線コネクタ 404"/>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47541</xdr:rowOff>
    </xdr:from>
    <xdr:to>
      <xdr:col>55</xdr:col>
      <xdr:colOff>0</xdr:colOff>
      <xdr:row>77</xdr:row>
      <xdr:rowOff>27294</xdr:rowOff>
    </xdr:to>
    <xdr:cxnSp macro="">
      <xdr:nvCxnSpPr>
        <xdr:cNvPr id="406" name="直線コネクタ 405"/>
        <xdr:cNvCxnSpPr/>
      </xdr:nvCxnSpPr>
      <xdr:spPr>
        <a:xfrm flipV="1">
          <a:off x="9639300" y="13077741"/>
          <a:ext cx="838200" cy="15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6618</xdr:rowOff>
    </xdr:from>
    <xdr:ext cx="534377" cy="259045"/>
    <xdr:sp macro="" textlink="">
      <xdr:nvSpPr>
        <xdr:cNvPr id="407" name="商工費平均値テキスト"/>
        <xdr:cNvSpPr txBox="1"/>
      </xdr:nvSpPr>
      <xdr:spPr>
        <a:xfrm>
          <a:off x="10528300" y="1320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8" name="フローチャート: 判断 407"/>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27294</xdr:rowOff>
    </xdr:from>
    <xdr:to>
      <xdr:col>50</xdr:col>
      <xdr:colOff>114300</xdr:colOff>
      <xdr:row>77</xdr:row>
      <xdr:rowOff>99140</xdr:rowOff>
    </xdr:to>
    <xdr:cxnSp macro="">
      <xdr:nvCxnSpPr>
        <xdr:cNvPr id="409" name="直線コネクタ 408"/>
        <xdr:cNvCxnSpPr/>
      </xdr:nvCxnSpPr>
      <xdr:spPr>
        <a:xfrm flipV="1">
          <a:off x="8750300" y="1322894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10" name="フローチャート: 判断 409"/>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143581</xdr:rowOff>
    </xdr:from>
    <xdr:ext cx="534377" cy="259045"/>
    <xdr:sp macro="" textlink="">
      <xdr:nvSpPr>
        <xdr:cNvPr id="411" name="テキスト ボックス 410"/>
        <xdr:cNvSpPr txBox="1"/>
      </xdr:nvSpPr>
      <xdr:spPr>
        <a:xfrm>
          <a:off x="9372111" y="133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99140</xdr:rowOff>
    </xdr:from>
    <xdr:to>
      <xdr:col>45</xdr:col>
      <xdr:colOff>177800</xdr:colOff>
      <xdr:row>77</xdr:row>
      <xdr:rowOff>156552</xdr:rowOff>
    </xdr:to>
    <xdr:cxnSp macro="">
      <xdr:nvCxnSpPr>
        <xdr:cNvPr id="412" name="直線コネクタ 411"/>
        <xdr:cNvCxnSpPr/>
      </xdr:nvCxnSpPr>
      <xdr:spPr>
        <a:xfrm flipV="1">
          <a:off x="7861300" y="13300790"/>
          <a:ext cx="889000" cy="5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42201</xdr:rowOff>
    </xdr:from>
    <xdr:to>
      <xdr:col>46</xdr:col>
      <xdr:colOff>38100</xdr:colOff>
      <xdr:row>77</xdr:row>
      <xdr:rowOff>143801</xdr:rowOff>
    </xdr:to>
    <xdr:sp macro="" textlink="">
      <xdr:nvSpPr>
        <xdr:cNvPr id="413" name="フローチャート: 判断 412"/>
        <xdr:cNvSpPr/>
      </xdr:nvSpPr>
      <xdr:spPr>
        <a:xfrm>
          <a:off x="86995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160328</xdr:rowOff>
    </xdr:from>
    <xdr:ext cx="534377" cy="259045"/>
    <xdr:sp macro="" textlink="">
      <xdr:nvSpPr>
        <xdr:cNvPr id="414" name="テキスト ボックス 413"/>
        <xdr:cNvSpPr txBox="1"/>
      </xdr:nvSpPr>
      <xdr:spPr>
        <a:xfrm>
          <a:off x="8483111" y="1301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94143</xdr:rowOff>
    </xdr:from>
    <xdr:to>
      <xdr:col>41</xdr:col>
      <xdr:colOff>50800</xdr:colOff>
      <xdr:row>77</xdr:row>
      <xdr:rowOff>156552</xdr:rowOff>
    </xdr:to>
    <xdr:cxnSp macro="">
      <xdr:nvCxnSpPr>
        <xdr:cNvPr id="415" name="直線コネクタ 414"/>
        <xdr:cNvCxnSpPr/>
      </xdr:nvCxnSpPr>
      <xdr:spPr>
        <a:xfrm>
          <a:off x="6972300" y="13295793"/>
          <a:ext cx="889000" cy="6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24467</xdr:rowOff>
    </xdr:from>
    <xdr:to>
      <xdr:col>41</xdr:col>
      <xdr:colOff>101600</xdr:colOff>
      <xdr:row>77</xdr:row>
      <xdr:rowOff>126067</xdr:rowOff>
    </xdr:to>
    <xdr:sp macro="" textlink="">
      <xdr:nvSpPr>
        <xdr:cNvPr id="416" name="フローチャート: 判断 415"/>
        <xdr:cNvSpPr/>
      </xdr:nvSpPr>
      <xdr:spPr>
        <a:xfrm>
          <a:off x="7810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142594</xdr:rowOff>
    </xdr:from>
    <xdr:ext cx="534377" cy="259045"/>
    <xdr:sp macro="" textlink="">
      <xdr:nvSpPr>
        <xdr:cNvPr id="417" name="テキスト ボックス 416"/>
        <xdr:cNvSpPr txBox="1"/>
      </xdr:nvSpPr>
      <xdr:spPr>
        <a:xfrm>
          <a:off x="7594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158818</xdr:rowOff>
    </xdr:from>
    <xdr:to>
      <xdr:col>36</xdr:col>
      <xdr:colOff>165100</xdr:colOff>
      <xdr:row>77</xdr:row>
      <xdr:rowOff>88968</xdr:rowOff>
    </xdr:to>
    <xdr:sp macro="" textlink="">
      <xdr:nvSpPr>
        <xdr:cNvPr id="418" name="フローチャート: 判断 417"/>
        <xdr:cNvSpPr/>
      </xdr:nvSpPr>
      <xdr:spPr>
        <a:xfrm>
          <a:off x="6921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105496</xdr:rowOff>
    </xdr:from>
    <xdr:ext cx="534377" cy="259045"/>
    <xdr:sp macro="" textlink="">
      <xdr:nvSpPr>
        <xdr:cNvPr id="419" name="テキスト ボックス 418"/>
        <xdr:cNvSpPr txBox="1"/>
      </xdr:nvSpPr>
      <xdr:spPr>
        <a:xfrm>
          <a:off x="6705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168191</xdr:rowOff>
    </xdr:from>
    <xdr:to>
      <xdr:col>55</xdr:col>
      <xdr:colOff>50800</xdr:colOff>
      <xdr:row>76</xdr:row>
      <xdr:rowOff>98341</xdr:rowOff>
    </xdr:to>
    <xdr:sp macro="" textlink="">
      <xdr:nvSpPr>
        <xdr:cNvPr id="425" name="楕円 424"/>
        <xdr:cNvSpPr/>
      </xdr:nvSpPr>
      <xdr:spPr>
        <a:xfrm>
          <a:off x="10426700" y="1302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19618</xdr:rowOff>
    </xdr:from>
    <xdr:ext cx="534377" cy="259045"/>
    <xdr:sp macro="" textlink="">
      <xdr:nvSpPr>
        <xdr:cNvPr id="426" name="商工費該当値テキスト"/>
        <xdr:cNvSpPr txBox="1"/>
      </xdr:nvSpPr>
      <xdr:spPr>
        <a:xfrm>
          <a:off x="10528300" y="1287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147944</xdr:rowOff>
    </xdr:from>
    <xdr:to>
      <xdr:col>50</xdr:col>
      <xdr:colOff>165100</xdr:colOff>
      <xdr:row>77</xdr:row>
      <xdr:rowOff>78094</xdr:rowOff>
    </xdr:to>
    <xdr:sp macro="" textlink="">
      <xdr:nvSpPr>
        <xdr:cNvPr id="427" name="楕円 426"/>
        <xdr:cNvSpPr/>
      </xdr:nvSpPr>
      <xdr:spPr>
        <a:xfrm>
          <a:off x="9588500" y="1317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94621</xdr:rowOff>
    </xdr:from>
    <xdr:ext cx="534377" cy="259045"/>
    <xdr:sp macro="" textlink="">
      <xdr:nvSpPr>
        <xdr:cNvPr id="428" name="テキスト ボックス 427"/>
        <xdr:cNvSpPr txBox="1"/>
      </xdr:nvSpPr>
      <xdr:spPr>
        <a:xfrm>
          <a:off x="9372111" y="1295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48340</xdr:rowOff>
    </xdr:from>
    <xdr:to>
      <xdr:col>46</xdr:col>
      <xdr:colOff>38100</xdr:colOff>
      <xdr:row>77</xdr:row>
      <xdr:rowOff>149940</xdr:rowOff>
    </xdr:to>
    <xdr:sp macro="" textlink="">
      <xdr:nvSpPr>
        <xdr:cNvPr id="429" name="楕円 428"/>
        <xdr:cNvSpPr/>
      </xdr:nvSpPr>
      <xdr:spPr>
        <a:xfrm>
          <a:off x="8699500" y="1324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141067</xdr:rowOff>
    </xdr:from>
    <xdr:ext cx="534377" cy="259045"/>
    <xdr:sp macro="" textlink="">
      <xdr:nvSpPr>
        <xdr:cNvPr id="430" name="テキスト ボックス 429"/>
        <xdr:cNvSpPr txBox="1"/>
      </xdr:nvSpPr>
      <xdr:spPr>
        <a:xfrm>
          <a:off x="8483111" y="1334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105752</xdr:rowOff>
    </xdr:from>
    <xdr:to>
      <xdr:col>41</xdr:col>
      <xdr:colOff>101600</xdr:colOff>
      <xdr:row>78</xdr:row>
      <xdr:rowOff>35902</xdr:rowOff>
    </xdr:to>
    <xdr:sp macro="" textlink="">
      <xdr:nvSpPr>
        <xdr:cNvPr id="431" name="楕円 430"/>
        <xdr:cNvSpPr/>
      </xdr:nvSpPr>
      <xdr:spPr>
        <a:xfrm>
          <a:off x="7810500" y="1330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27029</xdr:rowOff>
    </xdr:from>
    <xdr:ext cx="469744" cy="259045"/>
    <xdr:sp macro="" textlink="">
      <xdr:nvSpPr>
        <xdr:cNvPr id="432" name="テキスト ボックス 431"/>
        <xdr:cNvSpPr txBox="1"/>
      </xdr:nvSpPr>
      <xdr:spPr>
        <a:xfrm>
          <a:off x="7626428" y="1340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43343</xdr:rowOff>
    </xdr:from>
    <xdr:to>
      <xdr:col>36</xdr:col>
      <xdr:colOff>165100</xdr:colOff>
      <xdr:row>77</xdr:row>
      <xdr:rowOff>144943</xdr:rowOff>
    </xdr:to>
    <xdr:sp macro="" textlink="">
      <xdr:nvSpPr>
        <xdr:cNvPr id="433" name="楕円 432"/>
        <xdr:cNvSpPr/>
      </xdr:nvSpPr>
      <xdr:spPr>
        <a:xfrm>
          <a:off x="6921500" y="1324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136070</xdr:rowOff>
    </xdr:from>
    <xdr:ext cx="534377" cy="259045"/>
    <xdr:sp macro="" textlink="">
      <xdr:nvSpPr>
        <xdr:cNvPr id="434" name="テキスト ボックス 433"/>
        <xdr:cNvSpPr txBox="1"/>
      </xdr:nvSpPr>
      <xdr:spPr>
        <a:xfrm>
          <a:off x="6705111" y="1333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7" name="直線コネクタ 456"/>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8" name="土木費最小値テキスト"/>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9" name="直線コネクタ 458"/>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60" name="土木費最大値テキスト"/>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61" name="直線コネクタ 460"/>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114050</xdr:rowOff>
    </xdr:from>
    <xdr:to>
      <xdr:col>55</xdr:col>
      <xdr:colOff>0</xdr:colOff>
      <xdr:row>94</xdr:row>
      <xdr:rowOff>123698</xdr:rowOff>
    </xdr:to>
    <xdr:cxnSp macro="">
      <xdr:nvCxnSpPr>
        <xdr:cNvPr id="462" name="直線コネクタ 461"/>
        <xdr:cNvCxnSpPr/>
      </xdr:nvCxnSpPr>
      <xdr:spPr>
        <a:xfrm flipV="1">
          <a:off x="9639300" y="16058900"/>
          <a:ext cx="838200" cy="18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41450</xdr:rowOff>
    </xdr:from>
    <xdr:ext cx="534377" cy="259045"/>
    <xdr:sp macro="" textlink="">
      <xdr:nvSpPr>
        <xdr:cNvPr id="463" name="土木費平均値テキスト"/>
        <xdr:cNvSpPr txBox="1"/>
      </xdr:nvSpPr>
      <xdr:spPr>
        <a:xfrm>
          <a:off x="10528300" y="1632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4" name="フローチャート: 判断 463"/>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114142</xdr:rowOff>
    </xdr:from>
    <xdr:to>
      <xdr:col>50</xdr:col>
      <xdr:colOff>114300</xdr:colOff>
      <xdr:row>94</xdr:row>
      <xdr:rowOff>123698</xdr:rowOff>
    </xdr:to>
    <xdr:cxnSp macro="">
      <xdr:nvCxnSpPr>
        <xdr:cNvPr id="465" name="直線コネクタ 464"/>
        <xdr:cNvCxnSpPr/>
      </xdr:nvCxnSpPr>
      <xdr:spPr>
        <a:xfrm>
          <a:off x="8750300" y="16230442"/>
          <a:ext cx="8890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6" name="フローチャート: 判断 465"/>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162836</xdr:rowOff>
    </xdr:from>
    <xdr:ext cx="534377" cy="259045"/>
    <xdr:sp macro="" textlink="">
      <xdr:nvSpPr>
        <xdr:cNvPr id="467" name="テキスト ボックス 466"/>
        <xdr:cNvSpPr txBox="1"/>
      </xdr:nvSpPr>
      <xdr:spPr>
        <a:xfrm>
          <a:off x="9372111" y="164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114142</xdr:rowOff>
    </xdr:from>
    <xdr:to>
      <xdr:col>45</xdr:col>
      <xdr:colOff>177800</xdr:colOff>
      <xdr:row>95</xdr:row>
      <xdr:rowOff>68126</xdr:rowOff>
    </xdr:to>
    <xdr:cxnSp macro="">
      <xdr:nvCxnSpPr>
        <xdr:cNvPr id="468" name="直線コネクタ 467"/>
        <xdr:cNvCxnSpPr/>
      </xdr:nvCxnSpPr>
      <xdr:spPr>
        <a:xfrm flipV="1">
          <a:off x="7861300" y="16230442"/>
          <a:ext cx="889000" cy="12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48095</xdr:rowOff>
    </xdr:from>
    <xdr:to>
      <xdr:col>46</xdr:col>
      <xdr:colOff>38100</xdr:colOff>
      <xdr:row>95</xdr:row>
      <xdr:rowOff>149695</xdr:rowOff>
    </xdr:to>
    <xdr:sp macro="" textlink="">
      <xdr:nvSpPr>
        <xdr:cNvPr id="469" name="フローチャート: 判断 468"/>
        <xdr:cNvSpPr/>
      </xdr:nvSpPr>
      <xdr:spPr>
        <a:xfrm>
          <a:off x="8699500" y="163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140822</xdr:rowOff>
    </xdr:from>
    <xdr:ext cx="534377" cy="259045"/>
    <xdr:sp macro="" textlink="">
      <xdr:nvSpPr>
        <xdr:cNvPr id="470" name="テキスト ボックス 469"/>
        <xdr:cNvSpPr txBox="1"/>
      </xdr:nvSpPr>
      <xdr:spPr>
        <a:xfrm>
          <a:off x="8483111" y="1642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68126</xdr:rowOff>
    </xdr:from>
    <xdr:to>
      <xdr:col>41</xdr:col>
      <xdr:colOff>50800</xdr:colOff>
      <xdr:row>95</xdr:row>
      <xdr:rowOff>138077</xdr:rowOff>
    </xdr:to>
    <xdr:cxnSp macro="">
      <xdr:nvCxnSpPr>
        <xdr:cNvPr id="471" name="直線コネクタ 470"/>
        <xdr:cNvCxnSpPr/>
      </xdr:nvCxnSpPr>
      <xdr:spPr>
        <a:xfrm flipV="1">
          <a:off x="6972300" y="16355876"/>
          <a:ext cx="889000" cy="6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65263</xdr:rowOff>
    </xdr:from>
    <xdr:to>
      <xdr:col>41</xdr:col>
      <xdr:colOff>101600</xdr:colOff>
      <xdr:row>95</xdr:row>
      <xdr:rowOff>166863</xdr:rowOff>
    </xdr:to>
    <xdr:sp macro="" textlink="">
      <xdr:nvSpPr>
        <xdr:cNvPr id="472" name="フローチャート: 判断 471"/>
        <xdr:cNvSpPr/>
      </xdr:nvSpPr>
      <xdr:spPr>
        <a:xfrm>
          <a:off x="7810500" y="1635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157990</xdr:rowOff>
    </xdr:from>
    <xdr:ext cx="534377" cy="259045"/>
    <xdr:sp macro="" textlink="">
      <xdr:nvSpPr>
        <xdr:cNvPr id="473" name="テキスト ボックス 472"/>
        <xdr:cNvSpPr txBox="1"/>
      </xdr:nvSpPr>
      <xdr:spPr>
        <a:xfrm>
          <a:off x="7594111" y="1644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81265</xdr:rowOff>
    </xdr:from>
    <xdr:to>
      <xdr:col>36</xdr:col>
      <xdr:colOff>165100</xdr:colOff>
      <xdr:row>96</xdr:row>
      <xdr:rowOff>11415</xdr:rowOff>
    </xdr:to>
    <xdr:sp macro="" textlink="">
      <xdr:nvSpPr>
        <xdr:cNvPr id="474" name="フローチャート: 判断 473"/>
        <xdr:cNvSpPr/>
      </xdr:nvSpPr>
      <xdr:spPr>
        <a:xfrm>
          <a:off x="6921500" y="1636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27942</xdr:rowOff>
    </xdr:from>
    <xdr:ext cx="534377" cy="259045"/>
    <xdr:sp macro="" textlink="">
      <xdr:nvSpPr>
        <xdr:cNvPr id="475" name="テキスト ボックス 474"/>
        <xdr:cNvSpPr txBox="1"/>
      </xdr:nvSpPr>
      <xdr:spPr>
        <a:xfrm>
          <a:off x="6705111" y="1614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63250</xdr:rowOff>
    </xdr:from>
    <xdr:to>
      <xdr:col>55</xdr:col>
      <xdr:colOff>50800</xdr:colOff>
      <xdr:row>93</xdr:row>
      <xdr:rowOff>164850</xdr:rowOff>
    </xdr:to>
    <xdr:sp macro="" textlink="">
      <xdr:nvSpPr>
        <xdr:cNvPr id="481" name="楕円 480"/>
        <xdr:cNvSpPr/>
      </xdr:nvSpPr>
      <xdr:spPr>
        <a:xfrm>
          <a:off x="10426700" y="16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86127</xdr:rowOff>
    </xdr:from>
    <xdr:ext cx="534377" cy="259045"/>
    <xdr:sp macro="" textlink="">
      <xdr:nvSpPr>
        <xdr:cNvPr id="482" name="土木費該当値テキスト"/>
        <xdr:cNvSpPr txBox="1"/>
      </xdr:nvSpPr>
      <xdr:spPr>
        <a:xfrm>
          <a:off x="10528300" y="1585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72898</xdr:rowOff>
    </xdr:from>
    <xdr:to>
      <xdr:col>50</xdr:col>
      <xdr:colOff>165100</xdr:colOff>
      <xdr:row>95</xdr:row>
      <xdr:rowOff>3048</xdr:rowOff>
    </xdr:to>
    <xdr:sp macro="" textlink="">
      <xdr:nvSpPr>
        <xdr:cNvPr id="483" name="楕円 482"/>
        <xdr:cNvSpPr/>
      </xdr:nvSpPr>
      <xdr:spPr>
        <a:xfrm>
          <a:off x="9588500" y="1618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19575</xdr:rowOff>
    </xdr:from>
    <xdr:ext cx="534377" cy="259045"/>
    <xdr:sp macro="" textlink="">
      <xdr:nvSpPr>
        <xdr:cNvPr id="484" name="テキスト ボックス 483"/>
        <xdr:cNvSpPr txBox="1"/>
      </xdr:nvSpPr>
      <xdr:spPr>
        <a:xfrm>
          <a:off x="9372111" y="1596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63342</xdr:rowOff>
    </xdr:from>
    <xdr:to>
      <xdr:col>46</xdr:col>
      <xdr:colOff>38100</xdr:colOff>
      <xdr:row>94</xdr:row>
      <xdr:rowOff>164942</xdr:rowOff>
    </xdr:to>
    <xdr:sp macro="" textlink="">
      <xdr:nvSpPr>
        <xdr:cNvPr id="485" name="楕円 484"/>
        <xdr:cNvSpPr/>
      </xdr:nvSpPr>
      <xdr:spPr>
        <a:xfrm>
          <a:off x="8699500" y="161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10019</xdr:rowOff>
    </xdr:from>
    <xdr:ext cx="534377" cy="259045"/>
    <xdr:sp macro="" textlink="">
      <xdr:nvSpPr>
        <xdr:cNvPr id="486" name="テキスト ボックス 485"/>
        <xdr:cNvSpPr txBox="1"/>
      </xdr:nvSpPr>
      <xdr:spPr>
        <a:xfrm>
          <a:off x="8483111" y="1595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17326</xdr:rowOff>
    </xdr:from>
    <xdr:to>
      <xdr:col>41</xdr:col>
      <xdr:colOff>101600</xdr:colOff>
      <xdr:row>95</xdr:row>
      <xdr:rowOff>118926</xdr:rowOff>
    </xdr:to>
    <xdr:sp macro="" textlink="">
      <xdr:nvSpPr>
        <xdr:cNvPr id="487" name="楕円 486"/>
        <xdr:cNvSpPr/>
      </xdr:nvSpPr>
      <xdr:spPr>
        <a:xfrm>
          <a:off x="7810500" y="1630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135453</xdr:rowOff>
    </xdr:from>
    <xdr:ext cx="534377" cy="259045"/>
    <xdr:sp macro="" textlink="">
      <xdr:nvSpPr>
        <xdr:cNvPr id="488" name="テキスト ボックス 487"/>
        <xdr:cNvSpPr txBox="1"/>
      </xdr:nvSpPr>
      <xdr:spPr>
        <a:xfrm>
          <a:off x="7594111" y="1608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87277</xdr:rowOff>
    </xdr:from>
    <xdr:to>
      <xdr:col>36</xdr:col>
      <xdr:colOff>165100</xdr:colOff>
      <xdr:row>96</xdr:row>
      <xdr:rowOff>17427</xdr:rowOff>
    </xdr:to>
    <xdr:sp macro="" textlink="">
      <xdr:nvSpPr>
        <xdr:cNvPr id="489" name="楕円 488"/>
        <xdr:cNvSpPr/>
      </xdr:nvSpPr>
      <xdr:spPr>
        <a:xfrm>
          <a:off x="6921500" y="1637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8554</xdr:rowOff>
    </xdr:from>
    <xdr:ext cx="534377" cy="259045"/>
    <xdr:sp macro="" textlink="">
      <xdr:nvSpPr>
        <xdr:cNvPr id="490" name="テキスト ボックス 489"/>
        <xdr:cNvSpPr txBox="1"/>
      </xdr:nvSpPr>
      <xdr:spPr>
        <a:xfrm>
          <a:off x="6705111" y="1646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7" name="直線コネクタ 516"/>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8" name="消防費最小値テキスト"/>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9" name="直線コネクタ 518"/>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20" name="消防費最大値テキスト"/>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21" name="直線コネクタ 520"/>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127617</xdr:rowOff>
    </xdr:from>
    <xdr:to>
      <xdr:col>85</xdr:col>
      <xdr:colOff>127000</xdr:colOff>
      <xdr:row>38</xdr:row>
      <xdr:rowOff>58819</xdr:rowOff>
    </xdr:to>
    <xdr:cxnSp macro="">
      <xdr:nvCxnSpPr>
        <xdr:cNvPr id="522" name="直線コネクタ 521"/>
        <xdr:cNvCxnSpPr/>
      </xdr:nvCxnSpPr>
      <xdr:spPr>
        <a:xfrm flipV="1">
          <a:off x="15481300" y="5956917"/>
          <a:ext cx="838200" cy="61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11157</xdr:rowOff>
    </xdr:from>
    <xdr:ext cx="534377" cy="259045"/>
    <xdr:sp macro="" textlink="">
      <xdr:nvSpPr>
        <xdr:cNvPr id="523" name="消防費平均値テキスト"/>
        <xdr:cNvSpPr txBox="1"/>
      </xdr:nvSpPr>
      <xdr:spPr>
        <a:xfrm>
          <a:off x="16370300" y="6354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4" name="フローチャート: 判断 523"/>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58819</xdr:rowOff>
    </xdr:from>
    <xdr:to>
      <xdr:col>81</xdr:col>
      <xdr:colOff>50800</xdr:colOff>
      <xdr:row>38</xdr:row>
      <xdr:rowOff>119344</xdr:rowOff>
    </xdr:to>
    <xdr:cxnSp macro="">
      <xdr:nvCxnSpPr>
        <xdr:cNvPr id="525" name="直線コネクタ 524"/>
        <xdr:cNvCxnSpPr/>
      </xdr:nvCxnSpPr>
      <xdr:spPr>
        <a:xfrm flipV="1">
          <a:off x="14592300" y="6573919"/>
          <a:ext cx="889000" cy="6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6" name="フローチャート: 判断 525"/>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13914</xdr:rowOff>
    </xdr:from>
    <xdr:ext cx="534377" cy="259045"/>
    <xdr:sp macro="" textlink="">
      <xdr:nvSpPr>
        <xdr:cNvPr id="527" name="テキスト ボックス 526"/>
        <xdr:cNvSpPr txBox="1"/>
      </xdr:nvSpPr>
      <xdr:spPr>
        <a:xfrm>
          <a:off x="15214111" y="61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58057</xdr:rowOff>
    </xdr:from>
    <xdr:to>
      <xdr:col>76</xdr:col>
      <xdr:colOff>114300</xdr:colOff>
      <xdr:row>38</xdr:row>
      <xdr:rowOff>119344</xdr:rowOff>
    </xdr:to>
    <xdr:cxnSp macro="">
      <xdr:nvCxnSpPr>
        <xdr:cNvPr id="528" name="直線コネクタ 527"/>
        <xdr:cNvCxnSpPr/>
      </xdr:nvCxnSpPr>
      <xdr:spPr>
        <a:xfrm>
          <a:off x="13703300" y="6573157"/>
          <a:ext cx="889000" cy="6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74422</xdr:rowOff>
    </xdr:from>
    <xdr:to>
      <xdr:col>76</xdr:col>
      <xdr:colOff>165100</xdr:colOff>
      <xdr:row>38</xdr:row>
      <xdr:rowOff>4572</xdr:rowOff>
    </xdr:to>
    <xdr:sp macro="" textlink="">
      <xdr:nvSpPr>
        <xdr:cNvPr id="529" name="フローチャート: 判断 528"/>
        <xdr:cNvSpPr/>
      </xdr:nvSpPr>
      <xdr:spPr>
        <a:xfrm>
          <a:off x="14541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21099</xdr:rowOff>
    </xdr:from>
    <xdr:ext cx="534377" cy="259045"/>
    <xdr:sp macro="" textlink="">
      <xdr:nvSpPr>
        <xdr:cNvPr id="530" name="テキスト ボックス 529"/>
        <xdr:cNvSpPr txBox="1"/>
      </xdr:nvSpPr>
      <xdr:spPr>
        <a:xfrm>
          <a:off x="14325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55880</xdr:rowOff>
    </xdr:from>
    <xdr:to>
      <xdr:col>71</xdr:col>
      <xdr:colOff>177800</xdr:colOff>
      <xdr:row>38</xdr:row>
      <xdr:rowOff>58057</xdr:rowOff>
    </xdr:to>
    <xdr:cxnSp macro="">
      <xdr:nvCxnSpPr>
        <xdr:cNvPr id="531" name="直線コネクタ 530"/>
        <xdr:cNvCxnSpPr/>
      </xdr:nvCxnSpPr>
      <xdr:spPr>
        <a:xfrm>
          <a:off x="12814300" y="6570980"/>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89227</xdr:rowOff>
    </xdr:from>
    <xdr:to>
      <xdr:col>72</xdr:col>
      <xdr:colOff>38100</xdr:colOff>
      <xdr:row>38</xdr:row>
      <xdr:rowOff>19377</xdr:rowOff>
    </xdr:to>
    <xdr:sp macro="" textlink="">
      <xdr:nvSpPr>
        <xdr:cNvPr id="532" name="フローチャート: 判断 531"/>
        <xdr:cNvSpPr/>
      </xdr:nvSpPr>
      <xdr:spPr>
        <a:xfrm>
          <a:off x="1365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35904</xdr:rowOff>
    </xdr:from>
    <xdr:ext cx="534377" cy="259045"/>
    <xdr:sp macro="" textlink="">
      <xdr:nvSpPr>
        <xdr:cNvPr id="533" name="テキスト ボックス 532"/>
        <xdr:cNvSpPr txBox="1"/>
      </xdr:nvSpPr>
      <xdr:spPr>
        <a:xfrm>
          <a:off x="13436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68652</xdr:rowOff>
    </xdr:from>
    <xdr:to>
      <xdr:col>67</xdr:col>
      <xdr:colOff>101600</xdr:colOff>
      <xdr:row>37</xdr:row>
      <xdr:rowOff>170252</xdr:rowOff>
    </xdr:to>
    <xdr:sp macro="" textlink="">
      <xdr:nvSpPr>
        <xdr:cNvPr id="534" name="フローチャート: 判断 533"/>
        <xdr:cNvSpPr/>
      </xdr:nvSpPr>
      <xdr:spPr>
        <a:xfrm>
          <a:off x="12763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15329</xdr:rowOff>
    </xdr:from>
    <xdr:ext cx="534377" cy="259045"/>
    <xdr:sp macro="" textlink="">
      <xdr:nvSpPr>
        <xdr:cNvPr id="535" name="テキスト ボックス 534"/>
        <xdr:cNvSpPr txBox="1"/>
      </xdr:nvSpPr>
      <xdr:spPr>
        <a:xfrm>
          <a:off x="12547111" y="61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76817</xdr:rowOff>
    </xdr:from>
    <xdr:to>
      <xdr:col>85</xdr:col>
      <xdr:colOff>177800</xdr:colOff>
      <xdr:row>35</xdr:row>
      <xdr:rowOff>6967</xdr:rowOff>
    </xdr:to>
    <xdr:sp macro="" textlink="">
      <xdr:nvSpPr>
        <xdr:cNvPr id="541" name="楕円 540"/>
        <xdr:cNvSpPr/>
      </xdr:nvSpPr>
      <xdr:spPr>
        <a:xfrm>
          <a:off x="16268700" y="590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99694</xdr:rowOff>
    </xdr:from>
    <xdr:ext cx="534377" cy="259045"/>
    <xdr:sp macro="" textlink="">
      <xdr:nvSpPr>
        <xdr:cNvPr id="542" name="消防費該当値テキスト"/>
        <xdr:cNvSpPr txBox="1"/>
      </xdr:nvSpPr>
      <xdr:spPr>
        <a:xfrm>
          <a:off x="16370300" y="575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8019</xdr:rowOff>
    </xdr:from>
    <xdr:to>
      <xdr:col>81</xdr:col>
      <xdr:colOff>101600</xdr:colOff>
      <xdr:row>38</xdr:row>
      <xdr:rowOff>109619</xdr:rowOff>
    </xdr:to>
    <xdr:sp macro="" textlink="">
      <xdr:nvSpPr>
        <xdr:cNvPr id="543" name="楕円 542"/>
        <xdr:cNvSpPr/>
      </xdr:nvSpPr>
      <xdr:spPr>
        <a:xfrm>
          <a:off x="15430500" y="652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100746</xdr:rowOff>
    </xdr:from>
    <xdr:ext cx="534377" cy="259045"/>
    <xdr:sp macro="" textlink="">
      <xdr:nvSpPr>
        <xdr:cNvPr id="544" name="テキスト ボックス 543"/>
        <xdr:cNvSpPr txBox="1"/>
      </xdr:nvSpPr>
      <xdr:spPr>
        <a:xfrm>
          <a:off x="15214111" y="661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68544</xdr:rowOff>
    </xdr:from>
    <xdr:to>
      <xdr:col>76</xdr:col>
      <xdr:colOff>165100</xdr:colOff>
      <xdr:row>38</xdr:row>
      <xdr:rowOff>170144</xdr:rowOff>
    </xdr:to>
    <xdr:sp macro="" textlink="">
      <xdr:nvSpPr>
        <xdr:cNvPr id="545" name="楕円 544"/>
        <xdr:cNvSpPr/>
      </xdr:nvSpPr>
      <xdr:spPr>
        <a:xfrm>
          <a:off x="14541500" y="658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161271</xdr:rowOff>
    </xdr:from>
    <xdr:ext cx="534377" cy="259045"/>
    <xdr:sp macro="" textlink="">
      <xdr:nvSpPr>
        <xdr:cNvPr id="546" name="テキスト ボックス 545"/>
        <xdr:cNvSpPr txBox="1"/>
      </xdr:nvSpPr>
      <xdr:spPr>
        <a:xfrm>
          <a:off x="14325111" y="667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7257</xdr:rowOff>
    </xdr:from>
    <xdr:to>
      <xdr:col>72</xdr:col>
      <xdr:colOff>38100</xdr:colOff>
      <xdr:row>38</xdr:row>
      <xdr:rowOff>108857</xdr:rowOff>
    </xdr:to>
    <xdr:sp macro="" textlink="">
      <xdr:nvSpPr>
        <xdr:cNvPr id="547" name="楕円 546"/>
        <xdr:cNvSpPr/>
      </xdr:nvSpPr>
      <xdr:spPr>
        <a:xfrm>
          <a:off x="13652500" y="652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99984</xdr:rowOff>
    </xdr:from>
    <xdr:ext cx="534377" cy="259045"/>
    <xdr:sp macro="" textlink="">
      <xdr:nvSpPr>
        <xdr:cNvPr id="548" name="テキスト ボックス 547"/>
        <xdr:cNvSpPr txBox="1"/>
      </xdr:nvSpPr>
      <xdr:spPr>
        <a:xfrm>
          <a:off x="13436111" y="661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5080</xdr:rowOff>
    </xdr:from>
    <xdr:to>
      <xdr:col>67</xdr:col>
      <xdr:colOff>101600</xdr:colOff>
      <xdr:row>38</xdr:row>
      <xdr:rowOff>106680</xdr:rowOff>
    </xdr:to>
    <xdr:sp macro="" textlink="">
      <xdr:nvSpPr>
        <xdr:cNvPr id="549" name="楕円 548"/>
        <xdr:cNvSpPr/>
      </xdr:nvSpPr>
      <xdr:spPr>
        <a:xfrm>
          <a:off x="12763500" y="65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97807</xdr:rowOff>
    </xdr:from>
    <xdr:ext cx="534377" cy="259045"/>
    <xdr:sp macro="" textlink="">
      <xdr:nvSpPr>
        <xdr:cNvPr id="550" name="テキスト ボックス 549"/>
        <xdr:cNvSpPr txBox="1"/>
      </xdr:nvSpPr>
      <xdr:spPr>
        <a:xfrm>
          <a:off x="12547111" y="661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73" name="直線コネクタ 572"/>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4" name="教育費最小値テキスト"/>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5" name="直線コネクタ 574"/>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6" name="教育費最大値テキスト"/>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7" name="直線コネクタ 576"/>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149118</xdr:rowOff>
    </xdr:from>
    <xdr:to>
      <xdr:col>85</xdr:col>
      <xdr:colOff>127000</xdr:colOff>
      <xdr:row>56</xdr:row>
      <xdr:rowOff>164549</xdr:rowOff>
    </xdr:to>
    <xdr:cxnSp macro="">
      <xdr:nvCxnSpPr>
        <xdr:cNvPr id="578" name="直線コネクタ 577"/>
        <xdr:cNvCxnSpPr/>
      </xdr:nvCxnSpPr>
      <xdr:spPr>
        <a:xfrm flipV="1">
          <a:off x="15481300" y="9578868"/>
          <a:ext cx="838200" cy="18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63154</xdr:rowOff>
    </xdr:from>
    <xdr:ext cx="534377" cy="259045"/>
    <xdr:sp macro="" textlink="">
      <xdr:nvSpPr>
        <xdr:cNvPr id="579" name="教育費平均値テキスト"/>
        <xdr:cNvSpPr txBox="1"/>
      </xdr:nvSpPr>
      <xdr:spPr>
        <a:xfrm>
          <a:off x="16370300" y="9321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80" name="フローチャート: 判断 579"/>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164549</xdr:rowOff>
    </xdr:from>
    <xdr:to>
      <xdr:col>81</xdr:col>
      <xdr:colOff>50800</xdr:colOff>
      <xdr:row>57</xdr:row>
      <xdr:rowOff>98964</xdr:rowOff>
    </xdr:to>
    <xdr:cxnSp macro="">
      <xdr:nvCxnSpPr>
        <xdr:cNvPr id="581" name="直線コネクタ 580"/>
        <xdr:cNvCxnSpPr/>
      </xdr:nvCxnSpPr>
      <xdr:spPr>
        <a:xfrm flipV="1">
          <a:off x="14592300" y="9765749"/>
          <a:ext cx="889000" cy="10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82" name="フローチャート: 判断 581"/>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93093</xdr:rowOff>
    </xdr:from>
    <xdr:ext cx="534377" cy="259045"/>
    <xdr:sp macro="" textlink="">
      <xdr:nvSpPr>
        <xdr:cNvPr id="583" name="テキスト ボックス 582"/>
        <xdr:cNvSpPr txBox="1"/>
      </xdr:nvSpPr>
      <xdr:spPr>
        <a:xfrm>
          <a:off x="15214111" y="935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90643</xdr:rowOff>
    </xdr:from>
    <xdr:to>
      <xdr:col>76</xdr:col>
      <xdr:colOff>114300</xdr:colOff>
      <xdr:row>57</xdr:row>
      <xdr:rowOff>98964</xdr:rowOff>
    </xdr:to>
    <xdr:cxnSp macro="">
      <xdr:nvCxnSpPr>
        <xdr:cNvPr id="584" name="直線コネクタ 583"/>
        <xdr:cNvCxnSpPr/>
      </xdr:nvCxnSpPr>
      <xdr:spPr>
        <a:xfrm>
          <a:off x="13703300" y="9863293"/>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113017</xdr:rowOff>
    </xdr:from>
    <xdr:to>
      <xdr:col>76</xdr:col>
      <xdr:colOff>165100</xdr:colOff>
      <xdr:row>56</xdr:row>
      <xdr:rowOff>43167</xdr:rowOff>
    </xdr:to>
    <xdr:sp macro="" textlink="">
      <xdr:nvSpPr>
        <xdr:cNvPr id="585" name="フローチャート: 判断 584"/>
        <xdr:cNvSpPr/>
      </xdr:nvSpPr>
      <xdr:spPr>
        <a:xfrm>
          <a:off x="14541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59694</xdr:rowOff>
    </xdr:from>
    <xdr:ext cx="534377" cy="259045"/>
    <xdr:sp macro="" textlink="">
      <xdr:nvSpPr>
        <xdr:cNvPr id="586" name="テキスト ボックス 585"/>
        <xdr:cNvSpPr txBox="1"/>
      </xdr:nvSpPr>
      <xdr:spPr>
        <a:xfrm>
          <a:off x="14325111" y="93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47665</xdr:rowOff>
    </xdr:from>
    <xdr:to>
      <xdr:col>71</xdr:col>
      <xdr:colOff>177800</xdr:colOff>
      <xdr:row>57</xdr:row>
      <xdr:rowOff>90643</xdr:rowOff>
    </xdr:to>
    <xdr:cxnSp macro="">
      <xdr:nvCxnSpPr>
        <xdr:cNvPr id="587" name="直線コネクタ 586"/>
        <xdr:cNvCxnSpPr/>
      </xdr:nvCxnSpPr>
      <xdr:spPr>
        <a:xfrm>
          <a:off x="12814300" y="9820315"/>
          <a:ext cx="889000" cy="4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139855</xdr:rowOff>
    </xdr:from>
    <xdr:to>
      <xdr:col>72</xdr:col>
      <xdr:colOff>38100</xdr:colOff>
      <xdr:row>56</xdr:row>
      <xdr:rowOff>70005</xdr:rowOff>
    </xdr:to>
    <xdr:sp macro="" textlink="">
      <xdr:nvSpPr>
        <xdr:cNvPr id="588" name="フローチャート: 判断 587"/>
        <xdr:cNvSpPr/>
      </xdr:nvSpPr>
      <xdr:spPr>
        <a:xfrm>
          <a:off x="13652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86532</xdr:rowOff>
    </xdr:from>
    <xdr:ext cx="534377" cy="259045"/>
    <xdr:sp macro="" textlink="">
      <xdr:nvSpPr>
        <xdr:cNvPr id="589" name="テキスト ボックス 588"/>
        <xdr:cNvSpPr txBox="1"/>
      </xdr:nvSpPr>
      <xdr:spPr>
        <a:xfrm>
          <a:off x="13436111" y="934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78681</xdr:rowOff>
    </xdr:from>
    <xdr:to>
      <xdr:col>67</xdr:col>
      <xdr:colOff>101600</xdr:colOff>
      <xdr:row>56</xdr:row>
      <xdr:rowOff>8831</xdr:rowOff>
    </xdr:to>
    <xdr:sp macro="" textlink="">
      <xdr:nvSpPr>
        <xdr:cNvPr id="590" name="フローチャート: 判断 589"/>
        <xdr:cNvSpPr/>
      </xdr:nvSpPr>
      <xdr:spPr>
        <a:xfrm>
          <a:off x="12763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25358</xdr:rowOff>
    </xdr:from>
    <xdr:ext cx="534377" cy="259045"/>
    <xdr:sp macro="" textlink="">
      <xdr:nvSpPr>
        <xdr:cNvPr id="591" name="テキスト ボックス 590"/>
        <xdr:cNvSpPr txBox="1"/>
      </xdr:nvSpPr>
      <xdr:spPr>
        <a:xfrm>
          <a:off x="12547111" y="9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98318</xdr:rowOff>
    </xdr:from>
    <xdr:to>
      <xdr:col>85</xdr:col>
      <xdr:colOff>177800</xdr:colOff>
      <xdr:row>56</xdr:row>
      <xdr:rowOff>28468</xdr:rowOff>
    </xdr:to>
    <xdr:sp macro="" textlink="">
      <xdr:nvSpPr>
        <xdr:cNvPr id="597" name="楕円 596"/>
        <xdr:cNvSpPr/>
      </xdr:nvSpPr>
      <xdr:spPr>
        <a:xfrm>
          <a:off x="16268700" y="952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76745</xdr:rowOff>
    </xdr:from>
    <xdr:ext cx="534377" cy="259045"/>
    <xdr:sp macro="" textlink="">
      <xdr:nvSpPr>
        <xdr:cNvPr id="598" name="教育費該当値テキスト"/>
        <xdr:cNvSpPr txBox="1"/>
      </xdr:nvSpPr>
      <xdr:spPr>
        <a:xfrm>
          <a:off x="16370300" y="950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113749</xdr:rowOff>
    </xdr:from>
    <xdr:to>
      <xdr:col>81</xdr:col>
      <xdr:colOff>101600</xdr:colOff>
      <xdr:row>57</xdr:row>
      <xdr:rowOff>43899</xdr:rowOff>
    </xdr:to>
    <xdr:sp macro="" textlink="">
      <xdr:nvSpPr>
        <xdr:cNvPr id="599" name="楕円 598"/>
        <xdr:cNvSpPr/>
      </xdr:nvSpPr>
      <xdr:spPr>
        <a:xfrm>
          <a:off x="15430500" y="971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35026</xdr:rowOff>
    </xdr:from>
    <xdr:ext cx="534377" cy="259045"/>
    <xdr:sp macro="" textlink="">
      <xdr:nvSpPr>
        <xdr:cNvPr id="600" name="テキスト ボックス 599"/>
        <xdr:cNvSpPr txBox="1"/>
      </xdr:nvSpPr>
      <xdr:spPr>
        <a:xfrm>
          <a:off x="15214111" y="980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48164</xdr:rowOff>
    </xdr:from>
    <xdr:to>
      <xdr:col>76</xdr:col>
      <xdr:colOff>165100</xdr:colOff>
      <xdr:row>57</xdr:row>
      <xdr:rowOff>149764</xdr:rowOff>
    </xdr:to>
    <xdr:sp macro="" textlink="">
      <xdr:nvSpPr>
        <xdr:cNvPr id="601" name="楕円 600"/>
        <xdr:cNvSpPr/>
      </xdr:nvSpPr>
      <xdr:spPr>
        <a:xfrm>
          <a:off x="14541500" y="982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140891</xdr:rowOff>
    </xdr:from>
    <xdr:ext cx="534377" cy="259045"/>
    <xdr:sp macro="" textlink="">
      <xdr:nvSpPr>
        <xdr:cNvPr id="602" name="テキスト ボックス 601"/>
        <xdr:cNvSpPr txBox="1"/>
      </xdr:nvSpPr>
      <xdr:spPr>
        <a:xfrm>
          <a:off x="14325111" y="991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39843</xdr:rowOff>
    </xdr:from>
    <xdr:to>
      <xdr:col>72</xdr:col>
      <xdr:colOff>38100</xdr:colOff>
      <xdr:row>57</xdr:row>
      <xdr:rowOff>141443</xdr:rowOff>
    </xdr:to>
    <xdr:sp macro="" textlink="">
      <xdr:nvSpPr>
        <xdr:cNvPr id="603" name="楕円 602"/>
        <xdr:cNvSpPr/>
      </xdr:nvSpPr>
      <xdr:spPr>
        <a:xfrm>
          <a:off x="13652500" y="981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132570</xdr:rowOff>
    </xdr:from>
    <xdr:ext cx="534377" cy="259045"/>
    <xdr:sp macro="" textlink="">
      <xdr:nvSpPr>
        <xdr:cNvPr id="604" name="テキスト ボックス 603"/>
        <xdr:cNvSpPr txBox="1"/>
      </xdr:nvSpPr>
      <xdr:spPr>
        <a:xfrm>
          <a:off x="13436111" y="990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168315</xdr:rowOff>
    </xdr:from>
    <xdr:to>
      <xdr:col>67</xdr:col>
      <xdr:colOff>101600</xdr:colOff>
      <xdr:row>57</xdr:row>
      <xdr:rowOff>98465</xdr:rowOff>
    </xdr:to>
    <xdr:sp macro="" textlink="">
      <xdr:nvSpPr>
        <xdr:cNvPr id="605" name="楕円 604"/>
        <xdr:cNvSpPr/>
      </xdr:nvSpPr>
      <xdr:spPr>
        <a:xfrm>
          <a:off x="12763500" y="976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89592</xdr:rowOff>
    </xdr:from>
    <xdr:ext cx="534377" cy="259045"/>
    <xdr:sp macro="" textlink="">
      <xdr:nvSpPr>
        <xdr:cNvPr id="606" name="テキスト ボックス 605"/>
        <xdr:cNvSpPr txBox="1"/>
      </xdr:nvSpPr>
      <xdr:spPr>
        <a:xfrm>
          <a:off x="12547111" y="986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32" name="直線コネクタ 631"/>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5" name="災害復旧費最大値テキスト"/>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6" name="直線コネクタ 635"/>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79383</xdr:rowOff>
    </xdr:from>
    <xdr:to>
      <xdr:col>85</xdr:col>
      <xdr:colOff>127000</xdr:colOff>
      <xdr:row>79</xdr:row>
      <xdr:rowOff>83562</xdr:rowOff>
    </xdr:to>
    <xdr:cxnSp macro="">
      <xdr:nvCxnSpPr>
        <xdr:cNvPr id="637" name="直線コネクタ 636"/>
        <xdr:cNvCxnSpPr/>
      </xdr:nvCxnSpPr>
      <xdr:spPr>
        <a:xfrm>
          <a:off x="15481300" y="13623933"/>
          <a:ext cx="838200" cy="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158183</xdr:rowOff>
    </xdr:from>
    <xdr:ext cx="469744" cy="259045"/>
    <xdr:sp macro="" textlink="">
      <xdr:nvSpPr>
        <xdr:cNvPr id="638" name="災害復旧費平均値テキスト"/>
        <xdr:cNvSpPr txBox="1"/>
      </xdr:nvSpPr>
      <xdr:spPr>
        <a:xfrm>
          <a:off x="16370300" y="1335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9" name="フローチャート: 判断 638"/>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79383</xdr:rowOff>
    </xdr:from>
    <xdr:to>
      <xdr:col>81</xdr:col>
      <xdr:colOff>50800</xdr:colOff>
      <xdr:row>79</xdr:row>
      <xdr:rowOff>92478</xdr:rowOff>
    </xdr:to>
    <xdr:cxnSp macro="">
      <xdr:nvCxnSpPr>
        <xdr:cNvPr id="640" name="直線コネクタ 639"/>
        <xdr:cNvCxnSpPr/>
      </xdr:nvCxnSpPr>
      <xdr:spPr>
        <a:xfrm flipV="1">
          <a:off x="14592300" y="13623933"/>
          <a:ext cx="889000" cy="1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41" name="フローチャート: 判断 640"/>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96189</xdr:rowOff>
    </xdr:from>
    <xdr:ext cx="469744" cy="259045"/>
    <xdr:sp macro="" textlink="">
      <xdr:nvSpPr>
        <xdr:cNvPr id="642" name="テキスト ボックス 641"/>
        <xdr:cNvSpPr txBox="1"/>
      </xdr:nvSpPr>
      <xdr:spPr>
        <a:xfrm>
          <a:off x="15246428" y="1329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70042</xdr:rowOff>
    </xdr:from>
    <xdr:to>
      <xdr:col>76</xdr:col>
      <xdr:colOff>114300</xdr:colOff>
      <xdr:row>79</xdr:row>
      <xdr:rowOff>92478</xdr:rowOff>
    </xdr:to>
    <xdr:cxnSp macro="">
      <xdr:nvCxnSpPr>
        <xdr:cNvPr id="643" name="直線コネクタ 642"/>
        <xdr:cNvCxnSpPr/>
      </xdr:nvCxnSpPr>
      <xdr:spPr>
        <a:xfrm>
          <a:off x="13703300" y="13614592"/>
          <a:ext cx="889000" cy="2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3045</xdr:rowOff>
    </xdr:from>
    <xdr:to>
      <xdr:col>76</xdr:col>
      <xdr:colOff>165100</xdr:colOff>
      <xdr:row>79</xdr:row>
      <xdr:rowOff>104645</xdr:rowOff>
    </xdr:to>
    <xdr:sp macro="" textlink="">
      <xdr:nvSpPr>
        <xdr:cNvPr id="644" name="フローチャート: 判断 643"/>
        <xdr:cNvSpPr/>
      </xdr:nvSpPr>
      <xdr:spPr>
        <a:xfrm>
          <a:off x="14541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121172</xdr:rowOff>
    </xdr:from>
    <xdr:ext cx="469744" cy="259045"/>
    <xdr:sp macro="" textlink="">
      <xdr:nvSpPr>
        <xdr:cNvPr id="645" name="テキスト ボックス 644"/>
        <xdr:cNvSpPr txBox="1"/>
      </xdr:nvSpPr>
      <xdr:spPr>
        <a:xfrm>
          <a:off x="14357428"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70042</xdr:rowOff>
    </xdr:from>
    <xdr:to>
      <xdr:col>71</xdr:col>
      <xdr:colOff>177800</xdr:colOff>
      <xdr:row>79</xdr:row>
      <xdr:rowOff>70924</xdr:rowOff>
    </xdr:to>
    <xdr:cxnSp macro="">
      <xdr:nvCxnSpPr>
        <xdr:cNvPr id="646" name="直線コネクタ 645"/>
        <xdr:cNvCxnSpPr/>
      </xdr:nvCxnSpPr>
      <xdr:spPr>
        <a:xfrm flipV="1">
          <a:off x="12814300" y="13614592"/>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3437</xdr:rowOff>
    </xdr:from>
    <xdr:to>
      <xdr:col>72</xdr:col>
      <xdr:colOff>38100</xdr:colOff>
      <xdr:row>79</xdr:row>
      <xdr:rowOff>105037</xdr:rowOff>
    </xdr:to>
    <xdr:sp macro="" textlink="">
      <xdr:nvSpPr>
        <xdr:cNvPr id="647" name="フローチャート: 判断 646"/>
        <xdr:cNvSpPr/>
      </xdr:nvSpPr>
      <xdr:spPr>
        <a:xfrm>
          <a:off x="13652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121564</xdr:rowOff>
    </xdr:from>
    <xdr:ext cx="469744" cy="259045"/>
    <xdr:sp macro="" textlink="">
      <xdr:nvSpPr>
        <xdr:cNvPr id="648" name="テキスト ボックス 647"/>
        <xdr:cNvSpPr txBox="1"/>
      </xdr:nvSpPr>
      <xdr:spPr>
        <a:xfrm>
          <a:off x="13468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14508</xdr:rowOff>
    </xdr:from>
    <xdr:to>
      <xdr:col>67</xdr:col>
      <xdr:colOff>101600</xdr:colOff>
      <xdr:row>79</xdr:row>
      <xdr:rowOff>116108</xdr:rowOff>
    </xdr:to>
    <xdr:sp macro="" textlink="">
      <xdr:nvSpPr>
        <xdr:cNvPr id="649" name="フローチャート: 判断 648"/>
        <xdr:cNvSpPr/>
      </xdr:nvSpPr>
      <xdr:spPr>
        <a:xfrm>
          <a:off x="12763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132635</xdr:rowOff>
    </xdr:from>
    <xdr:ext cx="469744" cy="259045"/>
    <xdr:sp macro="" textlink="">
      <xdr:nvSpPr>
        <xdr:cNvPr id="650" name="テキスト ボックス 649"/>
        <xdr:cNvSpPr txBox="1"/>
      </xdr:nvSpPr>
      <xdr:spPr>
        <a:xfrm>
          <a:off x="12579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32762</xdr:rowOff>
    </xdr:from>
    <xdr:to>
      <xdr:col>85</xdr:col>
      <xdr:colOff>177800</xdr:colOff>
      <xdr:row>79</xdr:row>
      <xdr:rowOff>134362</xdr:rowOff>
    </xdr:to>
    <xdr:sp macro="" textlink="">
      <xdr:nvSpPr>
        <xdr:cNvPr id="656" name="楕円 655"/>
        <xdr:cNvSpPr/>
      </xdr:nvSpPr>
      <xdr:spPr>
        <a:xfrm>
          <a:off x="16268700" y="1357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119139</xdr:rowOff>
    </xdr:from>
    <xdr:ext cx="378565" cy="259045"/>
    <xdr:sp macro="" textlink="">
      <xdr:nvSpPr>
        <xdr:cNvPr id="657" name="災害復旧費該当値テキスト"/>
        <xdr:cNvSpPr txBox="1"/>
      </xdr:nvSpPr>
      <xdr:spPr>
        <a:xfrm>
          <a:off x="16370300" y="13492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28583</xdr:rowOff>
    </xdr:from>
    <xdr:to>
      <xdr:col>81</xdr:col>
      <xdr:colOff>101600</xdr:colOff>
      <xdr:row>79</xdr:row>
      <xdr:rowOff>130183</xdr:rowOff>
    </xdr:to>
    <xdr:sp macro="" textlink="">
      <xdr:nvSpPr>
        <xdr:cNvPr id="658" name="楕円 657"/>
        <xdr:cNvSpPr/>
      </xdr:nvSpPr>
      <xdr:spPr>
        <a:xfrm>
          <a:off x="15430500" y="1357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121310</xdr:rowOff>
    </xdr:from>
    <xdr:ext cx="378565" cy="259045"/>
    <xdr:sp macro="" textlink="">
      <xdr:nvSpPr>
        <xdr:cNvPr id="659" name="テキスト ボックス 658"/>
        <xdr:cNvSpPr txBox="1"/>
      </xdr:nvSpPr>
      <xdr:spPr>
        <a:xfrm>
          <a:off x="15292017" y="13665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41678</xdr:rowOff>
    </xdr:from>
    <xdr:to>
      <xdr:col>76</xdr:col>
      <xdr:colOff>165100</xdr:colOff>
      <xdr:row>79</xdr:row>
      <xdr:rowOff>143278</xdr:rowOff>
    </xdr:to>
    <xdr:sp macro="" textlink="">
      <xdr:nvSpPr>
        <xdr:cNvPr id="660" name="楕円 659"/>
        <xdr:cNvSpPr/>
      </xdr:nvSpPr>
      <xdr:spPr>
        <a:xfrm>
          <a:off x="14541500" y="13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134405</xdr:rowOff>
    </xdr:from>
    <xdr:ext cx="378565" cy="259045"/>
    <xdr:sp macro="" textlink="">
      <xdr:nvSpPr>
        <xdr:cNvPr id="661" name="テキスト ボックス 660"/>
        <xdr:cNvSpPr txBox="1"/>
      </xdr:nvSpPr>
      <xdr:spPr>
        <a:xfrm>
          <a:off x="14403017" y="13678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19242</xdr:rowOff>
    </xdr:from>
    <xdr:to>
      <xdr:col>72</xdr:col>
      <xdr:colOff>38100</xdr:colOff>
      <xdr:row>79</xdr:row>
      <xdr:rowOff>120842</xdr:rowOff>
    </xdr:to>
    <xdr:sp macro="" textlink="">
      <xdr:nvSpPr>
        <xdr:cNvPr id="662" name="楕円 661"/>
        <xdr:cNvSpPr/>
      </xdr:nvSpPr>
      <xdr:spPr>
        <a:xfrm>
          <a:off x="13652500" y="1356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111969</xdr:rowOff>
    </xdr:from>
    <xdr:ext cx="378565" cy="259045"/>
    <xdr:sp macro="" textlink="">
      <xdr:nvSpPr>
        <xdr:cNvPr id="663" name="テキスト ボックス 662"/>
        <xdr:cNvSpPr txBox="1"/>
      </xdr:nvSpPr>
      <xdr:spPr>
        <a:xfrm>
          <a:off x="13514017" y="13656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20124</xdr:rowOff>
    </xdr:from>
    <xdr:to>
      <xdr:col>67</xdr:col>
      <xdr:colOff>101600</xdr:colOff>
      <xdr:row>79</xdr:row>
      <xdr:rowOff>121724</xdr:rowOff>
    </xdr:to>
    <xdr:sp macro="" textlink="">
      <xdr:nvSpPr>
        <xdr:cNvPr id="664" name="楕円 663"/>
        <xdr:cNvSpPr/>
      </xdr:nvSpPr>
      <xdr:spPr>
        <a:xfrm>
          <a:off x="12763500" y="1356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112851</xdr:rowOff>
    </xdr:from>
    <xdr:ext cx="378565" cy="259045"/>
    <xdr:sp macro="" textlink="">
      <xdr:nvSpPr>
        <xdr:cNvPr id="665" name="テキスト ボックス 664"/>
        <xdr:cNvSpPr txBox="1"/>
      </xdr:nvSpPr>
      <xdr:spPr>
        <a:xfrm>
          <a:off x="12625017" y="13657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7" name="直線コネクタ 676"/>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8" name="テキスト ボックス 677"/>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9" name="直線コネクタ 678"/>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80" name="テキスト ボックス 679"/>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1" name="直線コネクタ 680"/>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2" name="テキスト ボックス 681"/>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5" name="直線コネクタ 684"/>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6" name="テキスト ボックス 685"/>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7" name="直線コネクタ 68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8" name="テキスト ボックス 687"/>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9" name="直線コネクタ 688"/>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90" name="テキスト ボックス 689"/>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4" name="直線コネクタ 693"/>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5" name="公債費最小値テキスト"/>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6" name="直線コネクタ 695"/>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7" name="公債費最大値テキスト"/>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8" name="直線コネクタ 697"/>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121383</xdr:rowOff>
    </xdr:from>
    <xdr:to>
      <xdr:col>85</xdr:col>
      <xdr:colOff>127000</xdr:colOff>
      <xdr:row>92</xdr:row>
      <xdr:rowOff>133471</xdr:rowOff>
    </xdr:to>
    <xdr:cxnSp macro="">
      <xdr:nvCxnSpPr>
        <xdr:cNvPr id="699" name="直線コネクタ 698"/>
        <xdr:cNvCxnSpPr/>
      </xdr:nvCxnSpPr>
      <xdr:spPr>
        <a:xfrm>
          <a:off x="15481300" y="15551883"/>
          <a:ext cx="838200" cy="35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141279</xdr:rowOff>
    </xdr:from>
    <xdr:ext cx="534377" cy="259045"/>
    <xdr:sp macro="" textlink="">
      <xdr:nvSpPr>
        <xdr:cNvPr id="700" name="公債費平均値テキスト"/>
        <xdr:cNvSpPr txBox="1"/>
      </xdr:nvSpPr>
      <xdr:spPr>
        <a:xfrm>
          <a:off x="16370300" y="16257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701" name="フローチャート: 判断 700"/>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121383</xdr:rowOff>
    </xdr:from>
    <xdr:to>
      <xdr:col>81</xdr:col>
      <xdr:colOff>50800</xdr:colOff>
      <xdr:row>92</xdr:row>
      <xdr:rowOff>122013</xdr:rowOff>
    </xdr:to>
    <xdr:cxnSp macro="">
      <xdr:nvCxnSpPr>
        <xdr:cNvPr id="702" name="直線コネクタ 701"/>
        <xdr:cNvCxnSpPr/>
      </xdr:nvCxnSpPr>
      <xdr:spPr>
        <a:xfrm flipV="1">
          <a:off x="14592300" y="15551883"/>
          <a:ext cx="889000" cy="34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703" name="フローチャート: 判断 702"/>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67070</xdr:rowOff>
    </xdr:from>
    <xdr:ext cx="534377" cy="259045"/>
    <xdr:sp macro="" textlink="">
      <xdr:nvSpPr>
        <xdr:cNvPr id="704" name="テキスト ボックス 703"/>
        <xdr:cNvSpPr txBox="1"/>
      </xdr:nvSpPr>
      <xdr:spPr>
        <a:xfrm>
          <a:off x="15214111" y="16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122013</xdr:rowOff>
    </xdr:from>
    <xdr:to>
      <xdr:col>76</xdr:col>
      <xdr:colOff>114300</xdr:colOff>
      <xdr:row>93</xdr:row>
      <xdr:rowOff>12170</xdr:rowOff>
    </xdr:to>
    <xdr:cxnSp macro="">
      <xdr:nvCxnSpPr>
        <xdr:cNvPr id="705" name="直線コネクタ 704"/>
        <xdr:cNvCxnSpPr/>
      </xdr:nvCxnSpPr>
      <xdr:spPr>
        <a:xfrm flipV="1">
          <a:off x="13703300" y="15895413"/>
          <a:ext cx="889000" cy="6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144765</xdr:rowOff>
    </xdr:from>
    <xdr:to>
      <xdr:col>76</xdr:col>
      <xdr:colOff>165100</xdr:colOff>
      <xdr:row>95</xdr:row>
      <xdr:rowOff>74915</xdr:rowOff>
    </xdr:to>
    <xdr:sp macro="" textlink="">
      <xdr:nvSpPr>
        <xdr:cNvPr id="706" name="フローチャート: 判断 705"/>
        <xdr:cNvSpPr/>
      </xdr:nvSpPr>
      <xdr:spPr>
        <a:xfrm>
          <a:off x="14541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66042</xdr:rowOff>
    </xdr:from>
    <xdr:ext cx="534377" cy="259045"/>
    <xdr:sp macro="" textlink="">
      <xdr:nvSpPr>
        <xdr:cNvPr id="707" name="テキスト ボックス 706"/>
        <xdr:cNvSpPr txBox="1"/>
      </xdr:nvSpPr>
      <xdr:spPr>
        <a:xfrm>
          <a:off x="14325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12170</xdr:rowOff>
    </xdr:from>
    <xdr:to>
      <xdr:col>71</xdr:col>
      <xdr:colOff>177800</xdr:colOff>
      <xdr:row>93</xdr:row>
      <xdr:rowOff>50088</xdr:rowOff>
    </xdr:to>
    <xdr:cxnSp macro="">
      <xdr:nvCxnSpPr>
        <xdr:cNvPr id="708" name="直線コネクタ 707"/>
        <xdr:cNvCxnSpPr/>
      </xdr:nvCxnSpPr>
      <xdr:spPr>
        <a:xfrm flipV="1">
          <a:off x="12814300" y="15957020"/>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134020</xdr:rowOff>
    </xdr:from>
    <xdr:to>
      <xdr:col>72</xdr:col>
      <xdr:colOff>38100</xdr:colOff>
      <xdr:row>95</xdr:row>
      <xdr:rowOff>64170</xdr:rowOff>
    </xdr:to>
    <xdr:sp macro="" textlink="">
      <xdr:nvSpPr>
        <xdr:cNvPr id="709" name="フローチャート: 判断 708"/>
        <xdr:cNvSpPr/>
      </xdr:nvSpPr>
      <xdr:spPr>
        <a:xfrm>
          <a:off x="13652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55297</xdr:rowOff>
    </xdr:from>
    <xdr:ext cx="534377" cy="259045"/>
    <xdr:sp macro="" textlink="">
      <xdr:nvSpPr>
        <xdr:cNvPr id="710" name="テキスト ボックス 709"/>
        <xdr:cNvSpPr txBox="1"/>
      </xdr:nvSpPr>
      <xdr:spPr>
        <a:xfrm>
          <a:off x="13436111" y="1634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129048</xdr:rowOff>
    </xdr:from>
    <xdr:to>
      <xdr:col>67</xdr:col>
      <xdr:colOff>101600</xdr:colOff>
      <xdr:row>95</xdr:row>
      <xdr:rowOff>59198</xdr:rowOff>
    </xdr:to>
    <xdr:sp macro="" textlink="">
      <xdr:nvSpPr>
        <xdr:cNvPr id="711" name="フローチャート: 判断 710"/>
        <xdr:cNvSpPr/>
      </xdr:nvSpPr>
      <xdr:spPr>
        <a:xfrm>
          <a:off x="12763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50325</xdr:rowOff>
    </xdr:from>
    <xdr:ext cx="534377" cy="259045"/>
    <xdr:sp macro="" textlink="">
      <xdr:nvSpPr>
        <xdr:cNvPr id="712" name="テキスト ボックス 711"/>
        <xdr:cNvSpPr txBox="1"/>
      </xdr:nvSpPr>
      <xdr:spPr>
        <a:xfrm>
          <a:off x="12547111" y="1633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82671</xdr:rowOff>
    </xdr:from>
    <xdr:to>
      <xdr:col>85</xdr:col>
      <xdr:colOff>177800</xdr:colOff>
      <xdr:row>93</xdr:row>
      <xdr:rowOff>12821</xdr:rowOff>
    </xdr:to>
    <xdr:sp macro="" textlink="">
      <xdr:nvSpPr>
        <xdr:cNvPr id="718" name="楕円 717"/>
        <xdr:cNvSpPr/>
      </xdr:nvSpPr>
      <xdr:spPr>
        <a:xfrm>
          <a:off x="16268700" y="1585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105548</xdr:rowOff>
    </xdr:from>
    <xdr:ext cx="534377" cy="259045"/>
    <xdr:sp macro="" textlink="">
      <xdr:nvSpPr>
        <xdr:cNvPr id="719" name="公債費該当値テキスト"/>
        <xdr:cNvSpPr txBox="1"/>
      </xdr:nvSpPr>
      <xdr:spPr>
        <a:xfrm>
          <a:off x="16370300" y="1570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70583</xdr:rowOff>
    </xdr:from>
    <xdr:to>
      <xdr:col>81</xdr:col>
      <xdr:colOff>101600</xdr:colOff>
      <xdr:row>91</xdr:row>
      <xdr:rowOff>733</xdr:rowOff>
    </xdr:to>
    <xdr:sp macro="" textlink="">
      <xdr:nvSpPr>
        <xdr:cNvPr id="720" name="楕円 719"/>
        <xdr:cNvSpPr/>
      </xdr:nvSpPr>
      <xdr:spPr>
        <a:xfrm>
          <a:off x="15430500" y="1550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17260</xdr:rowOff>
    </xdr:from>
    <xdr:ext cx="534377" cy="259045"/>
    <xdr:sp macro="" textlink="">
      <xdr:nvSpPr>
        <xdr:cNvPr id="721" name="テキスト ボックス 720"/>
        <xdr:cNvSpPr txBox="1"/>
      </xdr:nvSpPr>
      <xdr:spPr>
        <a:xfrm>
          <a:off x="15214111" y="1527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71213</xdr:rowOff>
    </xdr:from>
    <xdr:to>
      <xdr:col>76</xdr:col>
      <xdr:colOff>165100</xdr:colOff>
      <xdr:row>93</xdr:row>
      <xdr:rowOff>1363</xdr:rowOff>
    </xdr:to>
    <xdr:sp macro="" textlink="">
      <xdr:nvSpPr>
        <xdr:cNvPr id="722" name="楕円 721"/>
        <xdr:cNvSpPr/>
      </xdr:nvSpPr>
      <xdr:spPr>
        <a:xfrm>
          <a:off x="14541500" y="1584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17890</xdr:rowOff>
    </xdr:from>
    <xdr:ext cx="534377" cy="259045"/>
    <xdr:sp macro="" textlink="">
      <xdr:nvSpPr>
        <xdr:cNvPr id="723" name="テキスト ボックス 722"/>
        <xdr:cNvSpPr txBox="1"/>
      </xdr:nvSpPr>
      <xdr:spPr>
        <a:xfrm>
          <a:off x="14325111" y="1561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132820</xdr:rowOff>
    </xdr:from>
    <xdr:to>
      <xdr:col>72</xdr:col>
      <xdr:colOff>38100</xdr:colOff>
      <xdr:row>93</xdr:row>
      <xdr:rowOff>62970</xdr:rowOff>
    </xdr:to>
    <xdr:sp macro="" textlink="">
      <xdr:nvSpPr>
        <xdr:cNvPr id="724" name="楕円 723"/>
        <xdr:cNvSpPr/>
      </xdr:nvSpPr>
      <xdr:spPr>
        <a:xfrm>
          <a:off x="13652500" y="159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79497</xdr:rowOff>
    </xdr:from>
    <xdr:ext cx="534377" cy="259045"/>
    <xdr:sp macro="" textlink="">
      <xdr:nvSpPr>
        <xdr:cNvPr id="725" name="テキスト ボックス 724"/>
        <xdr:cNvSpPr txBox="1"/>
      </xdr:nvSpPr>
      <xdr:spPr>
        <a:xfrm>
          <a:off x="13436111" y="1568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170738</xdr:rowOff>
    </xdr:from>
    <xdr:to>
      <xdr:col>67</xdr:col>
      <xdr:colOff>101600</xdr:colOff>
      <xdr:row>93</xdr:row>
      <xdr:rowOff>100888</xdr:rowOff>
    </xdr:to>
    <xdr:sp macro="" textlink="">
      <xdr:nvSpPr>
        <xdr:cNvPr id="726" name="楕円 725"/>
        <xdr:cNvSpPr/>
      </xdr:nvSpPr>
      <xdr:spPr>
        <a:xfrm>
          <a:off x="12763500" y="1594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117415</xdr:rowOff>
    </xdr:from>
    <xdr:ext cx="534377" cy="259045"/>
    <xdr:sp macro="" textlink="">
      <xdr:nvSpPr>
        <xdr:cNvPr id="727" name="テキスト ボックス 726"/>
        <xdr:cNvSpPr txBox="1"/>
      </xdr:nvSpPr>
      <xdr:spPr>
        <a:xfrm>
          <a:off x="12547111" y="157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8" name="直線コネクタ 73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9" name="テキスト ボックス 73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0" name="直線コネクタ 73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1" name="テキスト ボックス 74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2" name="直線コネクタ 74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3" name="テキスト ボックス 74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4" name="直線コネクタ 74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5" name="テキスト ボックス 74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9" name="直線コネクタ 748"/>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50"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1" name="直線コネクタ 75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52" name="諸支出金最大値テキスト"/>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53" name="直線コネクタ 752"/>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31801</xdr:rowOff>
    </xdr:from>
    <xdr:to>
      <xdr:col>116</xdr:col>
      <xdr:colOff>63500</xdr:colOff>
      <xdr:row>36</xdr:row>
      <xdr:rowOff>43688</xdr:rowOff>
    </xdr:to>
    <xdr:cxnSp macro="">
      <xdr:nvCxnSpPr>
        <xdr:cNvPr id="754" name="直線コネクタ 753"/>
        <xdr:cNvCxnSpPr/>
      </xdr:nvCxnSpPr>
      <xdr:spPr>
        <a:xfrm flipV="1">
          <a:off x="21323300" y="6204001"/>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138651</xdr:rowOff>
    </xdr:from>
    <xdr:ext cx="378565" cy="259045"/>
    <xdr:sp macro="" textlink="">
      <xdr:nvSpPr>
        <xdr:cNvPr id="755" name="諸支出金平均値テキスト"/>
        <xdr:cNvSpPr txBox="1"/>
      </xdr:nvSpPr>
      <xdr:spPr>
        <a:xfrm>
          <a:off x="22212300" y="64823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6" name="フローチャート: 判断 755"/>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43688</xdr:rowOff>
    </xdr:from>
    <xdr:to>
      <xdr:col>111</xdr:col>
      <xdr:colOff>177800</xdr:colOff>
      <xdr:row>36</xdr:row>
      <xdr:rowOff>83464</xdr:rowOff>
    </xdr:to>
    <xdr:cxnSp macro="">
      <xdr:nvCxnSpPr>
        <xdr:cNvPr id="757" name="直線コネクタ 756"/>
        <xdr:cNvCxnSpPr/>
      </xdr:nvCxnSpPr>
      <xdr:spPr>
        <a:xfrm flipV="1">
          <a:off x="20434300" y="6215888"/>
          <a:ext cx="8890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8" name="フローチャート: 判断 757"/>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48124</xdr:rowOff>
    </xdr:from>
    <xdr:ext cx="378565" cy="259045"/>
    <xdr:sp macro="" textlink="">
      <xdr:nvSpPr>
        <xdr:cNvPr id="759" name="テキスト ボックス 758"/>
        <xdr:cNvSpPr txBox="1"/>
      </xdr:nvSpPr>
      <xdr:spPr>
        <a:xfrm>
          <a:off x="21134017" y="6563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166218</xdr:rowOff>
    </xdr:from>
    <xdr:to>
      <xdr:col>107</xdr:col>
      <xdr:colOff>50800</xdr:colOff>
      <xdr:row>36</xdr:row>
      <xdr:rowOff>83464</xdr:rowOff>
    </xdr:to>
    <xdr:cxnSp macro="">
      <xdr:nvCxnSpPr>
        <xdr:cNvPr id="760" name="直線コネクタ 759"/>
        <xdr:cNvCxnSpPr/>
      </xdr:nvCxnSpPr>
      <xdr:spPr>
        <a:xfrm>
          <a:off x="19545300" y="6166968"/>
          <a:ext cx="889000" cy="8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59182</xdr:rowOff>
    </xdr:from>
    <xdr:to>
      <xdr:col>107</xdr:col>
      <xdr:colOff>101600</xdr:colOff>
      <xdr:row>37</xdr:row>
      <xdr:rowOff>160782</xdr:rowOff>
    </xdr:to>
    <xdr:sp macro="" textlink="">
      <xdr:nvSpPr>
        <xdr:cNvPr id="761" name="フローチャート: 判断 760"/>
        <xdr:cNvSpPr/>
      </xdr:nvSpPr>
      <xdr:spPr>
        <a:xfrm>
          <a:off x="2038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151909</xdr:rowOff>
    </xdr:from>
    <xdr:ext cx="378565" cy="259045"/>
    <xdr:sp macro="" textlink="">
      <xdr:nvSpPr>
        <xdr:cNvPr id="762" name="テキスト ボックス 761"/>
        <xdr:cNvSpPr txBox="1"/>
      </xdr:nvSpPr>
      <xdr:spPr>
        <a:xfrm>
          <a:off x="20245017" y="6495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166218</xdr:rowOff>
    </xdr:from>
    <xdr:to>
      <xdr:col>102</xdr:col>
      <xdr:colOff>114300</xdr:colOff>
      <xdr:row>36</xdr:row>
      <xdr:rowOff>36373</xdr:rowOff>
    </xdr:to>
    <xdr:cxnSp macro="">
      <xdr:nvCxnSpPr>
        <xdr:cNvPr id="763" name="直線コネクタ 762"/>
        <xdr:cNvCxnSpPr/>
      </xdr:nvCxnSpPr>
      <xdr:spPr>
        <a:xfrm flipV="1">
          <a:off x="18656300" y="6166968"/>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141478</xdr:rowOff>
    </xdr:from>
    <xdr:to>
      <xdr:col>102</xdr:col>
      <xdr:colOff>165100</xdr:colOff>
      <xdr:row>38</xdr:row>
      <xdr:rowOff>71628</xdr:rowOff>
    </xdr:to>
    <xdr:sp macro="" textlink="">
      <xdr:nvSpPr>
        <xdr:cNvPr id="764" name="フローチャート: 判断 763"/>
        <xdr:cNvSpPr/>
      </xdr:nvSpPr>
      <xdr:spPr>
        <a:xfrm>
          <a:off x="19494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62755</xdr:rowOff>
    </xdr:from>
    <xdr:ext cx="378565" cy="259045"/>
    <xdr:sp macro="" textlink="">
      <xdr:nvSpPr>
        <xdr:cNvPr id="765" name="テキスト ボックス 764"/>
        <xdr:cNvSpPr txBox="1"/>
      </xdr:nvSpPr>
      <xdr:spPr>
        <a:xfrm>
          <a:off x="19356017" y="6577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77013</xdr:rowOff>
    </xdr:from>
    <xdr:to>
      <xdr:col>98</xdr:col>
      <xdr:colOff>38100</xdr:colOff>
      <xdr:row>38</xdr:row>
      <xdr:rowOff>7162</xdr:rowOff>
    </xdr:to>
    <xdr:sp macro="" textlink="">
      <xdr:nvSpPr>
        <xdr:cNvPr id="766" name="フローチャート: 判断 765"/>
        <xdr:cNvSpPr/>
      </xdr:nvSpPr>
      <xdr:spPr>
        <a:xfrm>
          <a:off x="18605500" y="64206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169740</xdr:rowOff>
    </xdr:from>
    <xdr:ext cx="378565" cy="259045"/>
    <xdr:sp macro="" textlink="">
      <xdr:nvSpPr>
        <xdr:cNvPr id="767" name="テキスト ボックス 766"/>
        <xdr:cNvSpPr txBox="1"/>
      </xdr:nvSpPr>
      <xdr:spPr>
        <a:xfrm>
          <a:off x="18467017" y="65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152451</xdr:rowOff>
    </xdr:from>
    <xdr:to>
      <xdr:col>116</xdr:col>
      <xdr:colOff>114300</xdr:colOff>
      <xdr:row>36</xdr:row>
      <xdr:rowOff>82601</xdr:rowOff>
    </xdr:to>
    <xdr:sp macro="" textlink="">
      <xdr:nvSpPr>
        <xdr:cNvPr id="773" name="楕円 772"/>
        <xdr:cNvSpPr/>
      </xdr:nvSpPr>
      <xdr:spPr>
        <a:xfrm>
          <a:off x="22110700" y="615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3878</xdr:rowOff>
    </xdr:from>
    <xdr:ext cx="378565" cy="259045"/>
    <xdr:sp macro="" textlink="">
      <xdr:nvSpPr>
        <xdr:cNvPr id="774" name="諸支出金該当値テキスト"/>
        <xdr:cNvSpPr txBox="1"/>
      </xdr:nvSpPr>
      <xdr:spPr>
        <a:xfrm>
          <a:off x="22212300" y="6004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164338</xdr:rowOff>
    </xdr:from>
    <xdr:to>
      <xdr:col>112</xdr:col>
      <xdr:colOff>38100</xdr:colOff>
      <xdr:row>36</xdr:row>
      <xdr:rowOff>94488</xdr:rowOff>
    </xdr:to>
    <xdr:sp macro="" textlink="">
      <xdr:nvSpPr>
        <xdr:cNvPr id="775" name="楕円 774"/>
        <xdr:cNvSpPr/>
      </xdr:nvSpPr>
      <xdr:spPr>
        <a:xfrm>
          <a:off x="21272500" y="616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111015</xdr:rowOff>
    </xdr:from>
    <xdr:ext cx="378565" cy="259045"/>
    <xdr:sp macro="" textlink="">
      <xdr:nvSpPr>
        <xdr:cNvPr id="776" name="テキスト ボックス 775"/>
        <xdr:cNvSpPr txBox="1"/>
      </xdr:nvSpPr>
      <xdr:spPr>
        <a:xfrm>
          <a:off x="21134017" y="5940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32664</xdr:rowOff>
    </xdr:from>
    <xdr:to>
      <xdr:col>107</xdr:col>
      <xdr:colOff>101600</xdr:colOff>
      <xdr:row>36</xdr:row>
      <xdr:rowOff>134264</xdr:rowOff>
    </xdr:to>
    <xdr:sp macro="" textlink="">
      <xdr:nvSpPr>
        <xdr:cNvPr id="777" name="楕円 776"/>
        <xdr:cNvSpPr/>
      </xdr:nvSpPr>
      <xdr:spPr>
        <a:xfrm>
          <a:off x="20383500" y="620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150791</xdr:rowOff>
    </xdr:from>
    <xdr:ext cx="378565" cy="259045"/>
    <xdr:sp macro="" textlink="">
      <xdr:nvSpPr>
        <xdr:cNvPr id="778" name="テキスト ボックス 777"/>
        <xdr:cNvSpPr txBox="1"/>
      </xdr:nvSpPr>
      <xdr:spPr>
        <a:xfrm>
          <a:off x="20245017" y="5980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115418</xdr:rowOff>
    </xdr:from>
    <xdr:to>
      <xdr:col>102</xdr:col>
      <xdr:colOff>165100</xdr:colOff>
      <xdr:row>36</xdr:row>
      <xdr:rowOff>45568</xdr:rowOff>
    </xdr:to>
    <xdr:sp macro="" textlink="">
      <xdr:nvSpPr>
        <xdr:cNvPr id="779" name="楕円 778"/>
        <xdr:cNvSpPr/>
      </xdr:nvSpPr>
      <xdr:spPr>
        <a:xfrm>
          <a:off x="19494500" y="611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62095</xdr:rowOff>
    </xdr:from>
    <xdr:ext cx="469744" cy="259045"/>
    <xdr:sp macro="" textlink="">
      <xdr:nvSpPr>
        <xdr:cNvPr id="780" name="テキスト ボックス 779"/>
        <xdr:cNvSpPr txBox="1"/>
      </xdr:nvSpPr>
      <xdr:spPr>
        <a:xfrm>
          <a:off x="19310428" y="589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157023</xdr:rowOff>
    </xdr:from>
    <xdr:to>
      <xdr:col>98</xdr:col>
      <xdr:colOff>38100</xdr:colOff>
      <xdr:row>36</xdr:row>
      <xdr:rowOff>87173</xdr:rowOff>
    </xdr:to>
    <xdr:sp macro="" textlink="">
      <xdr:nvSpPr>
        <xdr:cNvPr id="781" name="楕円 780"/>
        <xdr:cNvSpPr/>
      </xdr:nvSpPr>
      <xdr:spPr>
        <a:xfrm>
          <a:off x="18605500" y="615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103700</xdr:rowOff>
    </xdr:from>
    <xdr:ext cx="378565" cy="259045"/>
    <xdr:sp macro="" textlink="">
      <xdr:nvSpPr>
        <xdr:cNvPr id="782" name="テキスト ボックス 781"/>
        <xdr:cNvSpPr txBox="1"/>
      </xdr:nvSpPr>
      <xdr:spPr>
        <a:xfrm>
          <a:off x="18467017" y="5933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203,768</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円となっており、類似団体平均に比べ高い状況となっている。これは、生活保護にかかる被保護率が高く、生活保護費にかかる扶助費が高いことが主な要因である。</a:t>
          </a: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68,433</a:t>
          </a:r>
          <a:r>
            <a:rPr kumimoji="1" lang="ja-JP" altLang="en-US" sz="1300">
              <a:latin typeface="ＭＳ Ｐゴシック" panose="020B0600070205080204" pitchFamily="50" charset="-128"/>
              <a:ea typeface="ＭＳ Ｐゴシック" panose="020B0600070205080204" pitchFamily="50" charset="-128"/>
            </a:rPr>
            <a:t>円となっている。これは、民間病院に対する施設整備費補助金や原爆被爆者特別援護費が減となったことにより、前年度より住民一人当たりのコストは減している。なお、衛生費は原爆被爆関連経費等により類似都市と比較して高い水準で推移している。</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52,218</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12,423</a:t>
          </a:r>
          <a:r>
            <a:rPr kumimoji="1" lang="ja-JP" altLang="en-US" sz="1300">
              <a:latin typeface="ＭＳ Ｐゴシック" panose="020B0600070205080204" pitchFamily="50" charset="-128"/>
              <a:ea typeface="ＭＳ Ｐゴシック" panose="020B0600070205080204" pitchFamily="50" charset="-128"/>
            </a:rPr>
            <a:t>円減となっている。これは、平成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年度に公共用地先行取得等事業債の繰上償還を行ったことにより、一時的に多額の費用を要したことが要因である。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歳出において、扶助費の増などにより前年度比</a:t>
          </a:r>
          <a:r>
            <a:rPr kumimoji="1" lang="en-US" altLang="ja-JP" sz="1400">
              <a:latin typeface="ＭＳ ゴシック" pitchFamily="49" charset="-128"/>
              <a:ea typeface="ＭＳ ゴシック" pitchFamily="49" charset="-128"/>
            </a:rPr>
            <a:t>54.9</a:t>
          </a:r>
          <a:r>
            <a:rPr kumimoji="1" lang="ja-JP" altLang="en-US" sz="1400">
              <a:latin typeface="ＭＳ ゴシック" pitchFamily="49" charset="-128"/>
              <a:ea typeface="ＭＳ ゴシック" pitchFamily="49" charset="-128"/>
            </a:rPr>
            <a:t>億円の増となったものの、歳入が地方消費税交付金の増などにより歳出を上回ったことに伴い、実質収支・実質単年度収支ともに黒字となっている。</a:t>
          </a: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参考：直近の一般会計実質収支</a:t>
          </a:r>
          <a:r>
            <a:rPr kumimoji="1" lang="en-US" altLang="ja-JP" sz="1400">
              <a:latin typeface="ＭＳ ゴシック" pitchFamily="49" charset="-128"/>
              <a:ea typeface="ＭＳ ゴシック" pitchFamily="49" charset="-128"/>
            </a:rPr>
            <a:t>】</a:t>
          </a:r>
        </a:p>
        <a:p>
          <a:r>
            <a:rPr kumimoji="1" lang="en-US" altLang="ja-JP" sz="1400">
              <a:latin typeface="ＭＳ ゴシック" pitchFamily="49" charset="-128"/>
              <a:ea typeface="ＭＳ ゴシック" pitchFamily="49" charset="-128"/>
            </a:rPr>
            <a:t>R</a:t>
          </a:r>
          <a:r>
            <a:rPr kumimoji="1" lang="ja-JP" altLang="en-US" sz="1400">
              <a:latin typeface="ＭＳ ゴシック" pitchFamily="49" charset="-128"/>
              <a:ea typeface="ＭＳ ゴシック" pitchFamily="49" charset="-128"/>
            </a:rPr>
            <a:t>元：</a:t>
          </a:r>
          <a:r>
            <a:rPr kumimoji="1" lang="en-US" altLang="ja-JP" sz="1400">
              <a:latin typeface="ＭＳ ゴシック" pitchFamily="49" charset="-128"/>
              <a:ea typeface="ＭＳ ゴシック" pitchFamily="49" charset="-128"/>
            </a:rPr>
            <a:t>3,355</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2,419</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3,096</a:t>
          </a:r>
          <a:r>
            <a:rPr kumimoji="1" lang="ja-JP" altLang="en-US" sz="1400">
              <a:latin typeface="ＭＳ ゴシック" pitchFamily="49" charset="-128"/>
              <a:ea typeface="ＭＳ ゴシック" pitchFamily="49" charset="-128"/>
            </a:rPr>
            <a:t>百万円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昨年度からの主な増減要素</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・水道事業</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建設改良費に係る現金支出額が減少したことなどにより、現金・預金が増加したことにより前年度より増加している。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・下水道事業</a:t>
          </a:r>
        </a:p>
        <a:p>
          <a:r>
            <a:rPr kumimoji="1" lang="ja-JP" altLang="en-US" sz="1400">
              <a:latin typeface="ＭＳ ゴシック" pitchFamily="49" charset="-128"/>
              <a:ea typeface="ＭＳ ゴシック" pitchFamily="49" charset="-128"/>
            </a:rPr>
            <a:t>　建設改良費に係る現金支出額が減少したことなどにより、現金・預金が増加したことにより前年度より増加している。</a:t>
          </a:r>
        </a:p>
        <a:p>
          <a:r>
            <a:rPr kumimoji="1" lang="ja-JP" altLang="en-US" sz="1400">
              <a:latin typeface="ＭＳ ゴシック" pitchFamily="49" charset="-128"/>
              <a:ea typeface="ＭＳ ゴシック" pitchFamily="49" charset="-128"/>
            </a:rPr>
            <a:t>・介護保険事業</a:t>
          </a:r>
        </a:p>
        <a:p>
          <a:r>
            <a:rPr kumimoji="1" lang="ja-JP" altLang="en-US" sz="1400">
              <a:latin typeface="ＭＳ ゴシック" pitchFamily="49" charset="-128"/>
              <a:ea typeface="ＭＳ ゴシック" pitchFamily="49" charset="-128"/>
            </a:rPr>
            <a:t>　保険給付費の増加などにより歳出が増加したことなどにより、前年度より減少している。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主な会計の主な要因について記載したが、全会計において赤字にはなっていない。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218376604</v>
      </c>
      <c r="BO4" s="424"/>
      <c r="BP4" s="424"/>
      <c r="BQ4" s="424"/>
      <c r="BR4" s="424"/>
      <c r="BS4" s="424"/>
      <c r="BT4" s="424"/>
      <c r="BU4" s="425"/>
      <c r="BV4" s="423">
        <v>211045012</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3.4</v>
      </c>
      <c r="CU4" s="608"/>
      <c r="CV4" s="608"/>
      <c r="CW4" s="608"/>
      <c r="CX4" s="608"/>
      <c r="CY4" s="608"/>
      <c r="CZ4" s="608"/>
      <c r="DA4" s="609"/>
      <c r="DB4" s="607">
        <v>2.4</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213222346</v>
      </c>
      <c r="BO5" s="429"/>
      <c r="BP5" s="429"/>
      <c r="BQ5" s="429"/>
      <c r="BR5" s="429"/>
      <c r="BS5" s="429"/>
      <c r="BT5" s="429"/>
      <c r="BU5" s="430"/>
      <c r="BV5" s="428">
        <v>207733195</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97.6</v>
      </c>
      <c r="CU5" s="399"/>
      <c r="CV5" s="399"/>
      <c r="CW5" s="399"/>
      <c r="CX5" s="399"/>
      <c r="CY5" s="399"/>
      <c r="CZ5" s="399"/>
      <c r="DA5" s="400"/>
      <c r="DB5" s="398">
        <v>97.5</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5154258</v>
      </c>
      <c r="BO6" s="429"/>
      <c r="BP6" s="429"/>
      <c r="BQ6" s="429"/>
      <c r="BR6" s="429"/>
      <c r="BS6" s="429"/>
      <c r="BT6" s="429"/>
      <c r="BU6" s="430"/>
      <c r="BV6" s="428">
        <v>3311817</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103.4</v>
      </c>
      <c r="CU6" s="582"/>
      <c r="CV6" s="582"/>
      <c r="CW6" s="582"/>
      <c r="CX6" s="582"/>
      <c r="CY6" s="582"/>
      <c r="CZ6" s="582"/>
      <c r="DA6" s="583"/>
      <c r="DB6" s="581">
        <v>104.6</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102</v>
      </c>
      <c r="AV7" s="486"/>
      <c r="AW7" s="486"/>
      <c r="AX7" s="486"/>
      <c r="AY7" s="408" t="s">
        <v>106</v>
      </c>
      <c r="AZ7" s="409"/>
      <c r="BA7" s="409"/>
      <c r="BB7" s="409"/>
      <c r="BC7" s="409"/>
      <c r="BD7" s="409"/>
      <c r="BE7" s="409"/>
      <c r="BF7" s="409"/>
      <c r="BG7" s="409"/>
      <c r="BH7" s="409"/>
      <c r="BI7" s="409"/>
      <c r="BJ7" s="409"/>
      <c r="BK7" s="409"/>
      <c r="BL7" s="409"/>
      <c r="BM7" s="410"/>
      <c r="BN7" s="428">
        <v>1799542</v>
      </c>
      <c r="BO7" s="429"/>
      <c r="BP7" s="429"/>
      <c r="BQ7" s="429"/>
      <c r="BR7" s="429"/>
      <c r="BS7" s="429"/>
      <c r="BT7" s="429"/>
      <c r="BU7" s="430"/>
      <c r="BV7" s="428">
        <v>892556</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98722898</v>
      </c>
      <c r="CU7" s="429"/>
      <c r="CV7" s="429"/>
      <c r="CW7" s="429"/>
      <c r="CX7" s="429"/>
      <c r="CY7" s="429"/>
      <c r="CZ7" s="429"/>
      <c r="DA7" s="430"/>
      <c r="DB7" s="428">
        <v>99391617</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3354716</v>
      </c>
      <c r="BO8" s="429"/>
      <c r="BP8" s="429"/>
      <c r="BQ8" s="429"/>
      <c r="BR8" s="429"/>
      <c r="BS8" s="429"/>
      <c r="BT8" s="429"/>
      <c r="BU8" s="430"/>
      <c r="BV8" s="428">
        <v>2419261</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0.59</v>
      </c>
      <c r="CU8" s="542"/>
      <c r="CV8" s="542"/>
      <c r="CW8" s="542"/>
      <c r="CX8" s="542"/>
      <c r="CY8" s="542"/>
      <c r="CZ8" s="542"/>
      <c r="DA8" s="543"/>
      <c r="DB8" s="541">
        <v>0.59</v>
      </c>
      <c r="DC8" s="542"/>
      <c r="DD8" s="542"/>
      <c r="DE8" s="542"/>
      <c r="DF8" s="542"/>
      <c r="DG8" s="542"/>
      <c r="DH8" s="542"/>
      <c r="DI8" s="543"/>
      <c r="DJ8" s="186"/>
      <c r="DK8" s="186"/>
      <c r="DL8" s="186"/>
      <c r="DM8" s="186"/>
      <c r="DN8" s="186"/>
      <c r="DO8" s="186"/>
    </row>
    <row r="9" spans="1:119" ht="18.75" customHeight="1" thickBot="1" x14ac:dyDescent="0.2">
      <c r="A9" s="187"/>
      <c r="B9" s="570" t="s">
        <v>112</v>
      </c>
      <c r="C9" s="571"/>
      <c r="D9" s="571"/>
      <c r="E9" s="571"/>
      <c r="F9" s="571"/>
      <c r="G9" s="571"/>
      <c r="H9" s="571"/>
      <c r="I9" s="571"/>
      <c r="J9" s="571"/>
      <c r="K9" s="491"/>
      <c r="L9" s="572" t="s">
        <v>113</v>
      </c>
      <c r="M9" s="573"/>
      <c r="N9" s="573"/>
      <c r="O9" s="573"/>
      <c r="P9" s="573"/>
      <c r="Q9" s="574"/>
      <c r="R9" s="575">
        <v>429508</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109</v>
      </c>
      <c r="AV9" s="486"/>
      <c r="AW9" s="486"/>
      <c r="AX9" s="486"/>
      <c r="AY9" s="408" t="s">
        <v>116</v>
      </c>
      <c r="AZ9" s="409"/>
      <c r="BA9" s="409"/>
      <c r="BB9" s="409"/>
      <c r="BC9" s="409"/>
      <c r="BD9" s="409"/>
      <c r="BE9" s="409"/>
      <c r="BF9" s="409"/>
      <c r="BG9" s="409"/>
      <c r="BH9" s="409"/>
      <c r="BI9" s="409"/>
      <c r="BJ9" s="409"/>
      <c r="BK9" s="409"/>
      <c r="BL9" s="409"/>
      <c r="BM9" s="410"/>
      <c r="BN9" s="428">
        <v>935455</v>
      </c>
      <c r="BO9" s="429"/>
      <c r="BP9" s="429"/>
      <c r="BQ9" s="429"/>
      <c r="BR9" s="429"/>
      <c r="BS9" s="429"/>
      <c r="BT9" s="429"/>
      <c r="BU9" s="430"/>
      <c r="BV9" s="428">
        <v>-750720</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17.600000000000001</v>
      </c>
      <c r="CU9" s="399"/>
      <c r="CV9" s="399"/>
      <c r="CW9" s="399"/>
      <c r="CX9" s="399"/>
      <c r="CY9" s="399"/>
      <c r="CZ9" s="399"/>
      <c r="DA9" s="400"/>
      <c r="DB9" s="398">
        <v>21.5</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443766</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1160578</v>
      </c>
      <c r="BO10" s="429"/>
      <c r="BP10" s="429"/>
      <c r="BQ10" s="429"/>
      <c r="BR10" s="429"/>
      <c r="BS10" s="429"/>
      <c r="BT10" s="429"/>
      <c r="BU10" s="430"/>
      <c r="BV10" s="428">
        <v>1552205</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126</v>
      </c>
      <c r="AV11" s="486"/>
      <c r="AW11" s="486"/>
      <c r="AX11" s="486"/>
      <c r="AY11" s="408" t="s">
        <v>127</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130</v>
      </c>
      <c r="DC11" s="542"/>
      <c r="DD11" s="542"/>
      <c r="DE11" s="542"/>
      <c r="DF11" s="542"/>
      <c r="DG11" s="542"/>
      <c r="DH11" s="542"/>
      <c r="DI11" s="543"/>
      <c r="DJ11" s="186"/>
      <c r="DK11" s="186"/>
      <c r="DL11" s="186"/>
      <c r="DM11" s="186"/>
      <c r="DN11" s="186"/>
      <c r="DO11" s="186"/>
    </row>
    <row r="12" spans="1:119" ht="18.75" customHeight="1" x14ac:dyDescent="0.15">
      <c r="A12" s="187"/>
      <c r="B12" s="544" t="s">
        <v>131</v>
      </c>
      <c r="C12" s="545"/>
      <c r="D12" s="545"/>
      <c r="E12" s="545"/>
      <c r="F12" s="545"/>
      <c r="G12" s="545"/>
      <c r="H12" s="545"/>
      <c r="I12" s="545"/>
      <c r="J12" s="545"/>
      <c r="K12" s="546"/>
      <c r="L12" s="553" t="s">
        <v>132</v>
      </c>
      <c r="M12" s="554"/>
      <c r="N12" s="554"/>
      <c r="O12" s="554"/>
      <c r="P12" s="554"/>
      <c r="Q12" s="555"/>
      <c r="R12" s="556">
        <v>416405</v>
      </c>
      <c r="S12" s="557"/>
      <c r="T12" s="557"/>
      <c r="U12" s="557"/>
      <c r="V12" s="558"/>
      <c r="W12" s="559" t="s">
        <v>1</v>
      </c>
      <c r="X12" s="486"/>
      <c r="Y12" s="486"/>
      <c r="Z12" s="486"/>
      <c r="AA12" s="486"/>
      <c r="AB12" s="560"/>
      <c r="AC12" s="561" t="s">
        <v>133</v>
      </c>
      <c r="AD12" s="562"/>
      <c r="AE12" s="562"/>
      <c r="AF12" s="562"/>
      <c r="AG12" s="563"/>
      <c r="AH12" s="561" t="s">
        <v>134</v>
      </c>
      <c r="AI12" s="562"/>
      <c r="AJ12" s="562"/>
      <c r="AK12" s="562"/>
      <c r="AL12" s="564"/>
      <c r="AM12" s="497" t="s">
        <v>135</v>
      </c>
      <c r="AN12" s="402"/>
      <c r="AO12" s="402"/>
      <c r="AP12" s="402"/>
      <c r="AQ12" s="402"/>
      <c r="AR12" s="402"/>
      <c r="AS12" s="402"/>
      <c r="AT12" s="403"/>
      <c r="AU12" s="485" t="s">
        <v>102</v>
      </c>
      <c r="AV12" s="486"/>
      <c r="AW12" s="486"/>
      <c r="AX12" s="486"/>
      <c r="AY12" s="408" t="s">
        <v>136</v>
      </c>
      <c r="AZ12" s="409"/>
      <c r="BA12" s="409"/>
      <c r="BB12" s="409"/>
      <c r="BC12" s="409"/>
      <c r="BD12" s="409"/>
      <c r="BE12" s="409"/>
      <c r="BF12" s="409"/>
      <c r="BG12" s="409"/>
      <c r="BH12" s="409"/>
      <c r="BI12" s="409"/>
      <c r="BJ12" s="409"/>
      <c r="BK12" s="409"/>
      <c r="BL12" s="409"/>
      <c r="BM12" s="410"/>
      <c r="BN12" s="428">
        <v>1469245</v>
      </c>
      <c r="BO12" s="429"/>
      <c r="BP12" s="429"/>
      <c r="BQ12" s="429"/>
      <c r="BR12" s="429"/>
      <c r="BS12" s="429"/>
      <c r="BT12" s="429"/>
      <c r="BU12" s="430"/>
      <c r="BV12" s="428">
        <v>1179853</v>
      </c>
      <c r="BW12" s="429"/>
      <c r="BX12" s="429"/>
      <c r="BY12" s="429"/>
      <c r="BZ12" s="429"/>
      <c r="CA12" s="429"/>
      <c r="CB12" s="429"/>
      <c r="CC12" s="430"/>
      <c r="CD12" s="437" t="s">
        <v>137</v>
      </c>
      <c r="CE12" s="438"/>
      <c r="CF12" s="438"/>
      <c r="CG12" s="438"/>
      <c r="CH12" s="438"/>
      <c r="CI12" s="438"/>
      <c r="CJ12" s="438"/>
      <c r="CK12" s="438"/>
      <c r="CL12" s="438"/>
      <c r="CM12" s="438"/>
      <c r="CN12" s="438"/>
      <c r="CO12" s="438"/>
      <c r="CP12" s="438"/>
      <c r="CQ12" s="438"/>
      <c r="CR12" s="438"/>
      <c r="CS12" s="439"/>
      <c r="CT12" s="541" t="s">
        <v>130</v>
      </c>
      <c r="CU12" s="542"/>
      <c r="CV12" s="542"/>
      <c r="CW12" s="542"/>
      <c r="CX12" s="542"/>
      <c r="CY12" s="542"/>
      <c r="CZ12" s="542"/>
      <c r="DA12" s="543"/>
      <c r="DB12" s="541" t="s">
        <v>138</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139</v>
      </c>
      <c r="N13" s="529"/>
      <c r="O13" s="529"/>
      <c r="P13" s="529"/>
      <c r="Q13" s="530"/>
      <c r="R13" s="531">
        <v>412705</v>
      </c>
      <c r="S13" s="532"/>
      <c r="T13" s="532"/>
      <c r="U13" s="532"/>
      <c r="V13" s="533"/>
      <c r="W13" s="519" t="s">
        <v>140</v>
      </c>
      <c r="X13" s="441"/>
      <c r="Y13" s="441"/>
      <c r="Z13" s="441"/>
      <c r="AA13" s="441"/>
      <c r="AB13" s="442"/>
      <c r="AC13" s="404">
        <v>3658</v>
      </c>
      <c r="AD13" s="405"/>
      <c r="AE13" s="405"/>
      <c r="AF13" s="405"/>
      <c r="AG13" s="406"/>
      <c r="AH13" s="404">
        <v>4060</v>
      </c>
      <c r="AI13" s="405"/>
      <c r="AJ13" s="405"/>
      <c r="AK13" s="405"/>
      <c r="AL13" s="407"/>
      <c r="AM13" s="497" t="s">
        <v>141</v>
      </c>
      <c r="AN13" s="402"/>
      <c r="AO13" s="402"/>
      <c r="AP13" s="402"/>
      <c r="AQ13" s="402"/>
      <c r="AR13" s="402"/>
      <c r="AS13" s="402"/>
      <c r="AT13" s="403"/>
      <c r="AU13" s="485" t="s">
        <v>142</v>
      </c>
      <c r="AV13" s="486"/>
      <c r="AW13" s="486"/>
      <c r="AX13" s="486"/>
      <c r="AY13" s="408" t="s">
        <v>143</v>
      </c>
      <c r="AZ13" s="409"/>
      <c r="BA13" s="409"/>
      <c r="BB13" s="409"/>
      <c r="BC13" s="409"/>
      <c r="BD13" s="409"/>
      <c r="BE13" s="409"/>
      <c r="BF13" s="409"/>
      <c r="BG13" s="409"/>
      <c r="BH13" s="409"/>
      <c r="BI13" s="409"/>
      <c r="BJ13" s="409"/>
      <c r="BK13" s="409"/>
      <c r="BL13" s="409"/>
      <c r="BM13" s="410"/>
      <c r="BN13" s="428">
        <v>626788</v>
      </c>
      <c r="BO13" s="429"/>
      <c r="BP13" s="429"/>
      <c r="BQ13" s="429"/>
      <c r="BR13" s="429"/>
      <c r="BS13" s="429"/>
      <c r="BT13" s="429"/>
      <c r="BU13" s="430"/>
      <c r="BV13" s="428">
        <v>-378368</v>
      </c>
      <c r="BW13" s="429"/>
      <c r="BX13" s="429"/>
      <c r="BY13" s="429"/>
      <c r="BZ13" s="429"/>
      <c r="CA13" s="429"/>
      <c r="CB13" s="429"/>
      <c r="CC13" s="430"/>
      <c r="CD13" s="437" t="s">
        <v>144</v>
      </c>
      <c r="CE13" s="438"/>
      <c r="CF13" s="438"/>
      <c r="CG13" s="438"/>
      <c r="CH13" s="438"/>
      <c r="CI13" s="438"/>
      <c r="CJ13" s="438"/>
      <c r="CK13" s="438"/>
      <c r="CL13" s="438"/>
      <c r="CM13" s="438"/>
      <c r="CN13" s="438"/>
      <c r="CO13" s="438"/>
      <c r="CP13" s="438"/>
      <c r="CQ13" s="438"/>
      <c r="CR13" s="438"/>
      <c r="CS13" s="439"/>
      <c r="CT13" s="398">
        <v>7.9</v>
      </c>
      <c r="CU13" s="399"/>
      <c r="CV13" s="399"/>
      <c r="CW13" s="399"/>
      <c r="CX13" s="399"/>
      <c r="CY13" s="399"/>
      <c r="CZ13" s="399"/>
      <c r="DA13" s="400"/>
      <c r="DB13" s="398">
        <v>7.6</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145</v>
      </c>
      <c r="M14" s="565"/>
      <c r="N14" s="565"/>
      <c r="O14" s="565"/>
      <c r="P14" s="565"/>
      <c r="Q14" s="566"/>
      <c r="R14" s="531">
        <v>421799</v>
      </c>
      <c r="S14" s="532"/>
      <c r="T14" s="532"/>
      <c r="U14" s="532"/>
      <c r="V14" s="533"/>
      <c r="W14" s="534"/>
      <c r="X14" s="444"/>
      <c r="Y14" s="444"/>
      <c r="Z14" s="444"/>
      <c r="AA14" s="444"/>
      <c r="AB14" s="445"/>
      <c r="AC14" s="524">
        <v>2</v>
      </c>
      <c r="AD14" s="525"/>
      <c r="AE14" s="525"/>
      <c r="AF14" s="525"/>
      <c r="AG14" s="526"/>
      <c r="AH14" s="524">
        <v>2.1</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146</v>
      </c>
      <c r="CE14" s="435"/>
      <c r="CF14" s="435"/>
      <c r="CG14" s="435"/>
      <c r="CH14" s="435"/>
      <c r="CI14" s="435"/>
      <c r="CJ14" s="435"/>
      <c r="CK14" s="435"/>
      <c r="CL14" s="435"/>
      <c r="CM14" s="435"/>
      <c r="CN14" s="435"/>
      <c r="CO14" s="435"/>
      <c r="CP14" s="435"/>
      <c r="CQ14" s="435"/>
      <c r="CR14" s="435"/>
      <c r="CS14" s="436"/>
      <c r="CT14" s="535">
        <v>82.7</v>
      </c>
      <c r="CU14" s="536"/>
      <c r="CV14" s="536"/>
      <c r="CW14" s="536"/>
      <c r="CX14" s="536"/>
      <c r="CY14" s="536"/>
      <c r="CZ14" s="536"/>
      <c r="DA14" s="537"/>
      <c r="DB14" s="535">
        <v>69.5</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147</v>
      </c>
      <c r="N15" s="529"/>
      <c r="O15" s="529"/>
      <c r="P15" s="529"/>
      <c r="Q15" s="530"/>
      <c r="R15" s="531">
        <v>417990</v>
      </c>
      <c r="S15" s="532"/>
      <c r="T15" s="532"/>
      <c r="U15" s="532"/>
      <c r="V15" s="533"/>
      <c r="W15" s="519" t="s">
        <v>148</v>
      </c>
      <c r="X15" s="441"/>
      <c r="Y15" s="441"/>
      <c r="Z15" s="441"/>
      <c r="AA15" s="441"/>
      <c r="AB15" s="442"/>
      <c r="AC15" s="404">
        <v>36181</v>
      </c>
      <c r="AD15" s="405"/>
      <c r="AE15" s="405"/>
      <c r="AF15" s="405"/>
      <c r="AG15" s="406"/>
      <c r="AH15" s="404">
        <v>35833</v>
      </c>
      <c r="AI15" s="405"/>
      <c r="AJ15" s="405"/>
      <c r="AK15" s="405"/>
      <c r="AL15" s="407"/>
      <c r="AM15" s="497"/>
      <c r="AN15" s="402"/>
      <c r="AO15" s="402"/>
      <c r="AP15" s="402"/>
      <c r="AQ15" s="402"/>
      <c r="AR15" s="402"/>
      <c r="AS15" s="402"/>
      <c r="AT15" s="403"/>
      <c r="AU15" s="485"/>
      <c r="AV15" s="486"/>
      <c r="AW15" s="486"/>
      <c r="AX15" s="486"/>
      <c r="AY15" s="420" t="s">
        <v>149</v>
      </c>
      <c r="AZ15" s="421"/>
      <c r="BA15" s="421"/>
      <c r="BB15" s="421"/>
      <c r="BC15" s="421"/>
      <c r="BD15" s="421"/>
      <c r="BE15" s="421"/>
      <c r="BF15" s="421"/>
      <c r="BG15" s="421"/>
      <c r="BH15" s="421"/>
      <c r="BI15" s="421"/>
      <c r="BJ15" s="421"/>
      <c r="BK15" s="421"/>
      <c r="BL15" s="421"/>
      <c r="BM15" s="422"/>
      <c r="BN15" s="423">
        <v>46349903</v>
      </c>
      <c r="BO15" s="424"/>
      <c r="BP15" s="424"/>
      <c r="BQ15" s="424"/>
      <c r="BR15" s="424"/>
      <c r="BS15" s="424"/>
      <c r="BT15" s="424"/>
      <c r="BU15" s="425"/>
      <c r="BV15" s="423">
        <v>46900425</v>
      </c>
      <c r="BW15" s="424"/>
      <c r="BX15" s="424"/>
      <c r="BY15" s="424"/>
      <c r="BZ15" s="424"/>
      <c r="CA15" s="424"/>
      <c r="CB15" s="424"/>
      <c r="CC15" s="425"/>
      <c r="CD15" s="538" t="s">
        <v>150</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151</v>
      </c>
      <c r="M16" s="522"/>
      <c r="N16" s="522"/>
      <c r="O16" s="522"/>
      <c r="P16" s="522"/>
      <c r="Q16" s="523"/>
      <c r="R16" s="516" t="s">
        <v>152</v>
      </c>
      <c r="S16" s="517"/>
      <c r="T16" s="517"/>
      <c r="U16" s="517"/>
      <c r="V16" s="518"/>
      <c r="W16" s="534"/>
      <c r="X16" s="444"/>
      <c r="Y16" s="444"/>
      <c r="Z16" s="444"/>
      <c r="AA16" s="444"/>
      <c r="AB16" s="445"/>
      <c r="AC16" s="524">
        <v>19.399999999999999</v>
      </c>
      <c r="AD16" s="525"/>
      <c r="AE16" s="525"/>
      <c r="AF16" s="525"/>
      <c r="AG16" s="526"/>
      <c r="AH16" s="524">
        <v>18.899999999999999</v>
      </c>
      <c r="AI16" s="525"/>
      <c r="AJ16" s="525"/>
      <c r="AK16" s="525"/>
      <c r="AL16" s="527"/>
      <c r="AM16" s="497"/>
      <c r="AN16" s="402"/>
      <c r="AO16" s="402"/>
      <c r="AP16" s="402"/>
      <c r="AQ16" s="402"/>
      <c r="AR16" s="402"/>
      <c r="AS16" s="402"/>
      <c r="AT16" s="403"/>
      <c r="AU16" s="485"/>
      <c r="AV16" s="486"/>
      <c r="AW16" s="486"/>
      <c r="AX16" s="486"/>
      <c r="AY16" s="408" t="s">
        <v>153</v>
      </c>
      <c r="AZ16" s="409"/>
      <c r="BA16" s="409"/>
      <c r="BB16" s="409"/>
      <c r="BC16" s="409"/>
      <c r="BD16" s="409"/>
      <c r="BE16" s="409"/>
      <c r="BF16" s="409"/>
      <c r="BG16" s="409"/>
      <c r="BH16" s="409"/>
      <c r="BI16" s="409"/>
      <c r="BJ16" s="409"/>
      <c r="BK16" s="409"/>
      <c r="BL16" s="409"/>
      <c r="BM16" s="410"/>
      <c r="BN16" s="428">
        <v>79687803</v>
      </c>
      <c r="BO16" s="429"/>
      <c r="BP16" s="429"/>
      <c r="BQ16" s="429"/>
      <c r="BR16" s="429"/>
      <c r="BS16" s="429"/>
      <c r="BT16" s="429"/>
      <c r="BU16" s="430"/>
      <c r="BV16" s="428">
        <v>78763420</v>
      </c>
      <c r="BW16" s="429"/>
      <c r="BX16" s="429"/>
      <c r="BY16" s="429"/>
      <c r="BZ16" s="429"/>
      <c r="CA16" s="429"/>
      <c r="CB16" s="429"/>
      <c r="CC16" s="430"/>
      <c r="CD16" s="201"/>
      <c r="CE16" s="426" t="s">
        <v>154</v>
      </c>
      <c r="CF16" s="426"/>
      <c r="CG16" s="426"/>
      <c r="CH16" s="426"/>
      <c r="CI16" s="426"/>
      <c r="CJ16" s="426"/>
      <c r="CK16" s="426"/>
      <c r="CL16" s="426"/>
      <c r="CM16" s="426"/>
      <c r="CN16" s="426"/>
      <c r="CO16" s="426"/>
      <c r="CP16" s="426"/>
      <c r="CQ16" s="426"/>
      <c r="CR16" s="426"/>
      <c r="CS16" s="427"/>
      <c r="CT16" s="398">
        <v>1.6</v>
      </c>
      <c r="CU16" s="399"/>
      <c r="CV16" s="399"/>
      <c r="CW16" s="399"/>
      <c r="CX16" s="399"/>
      <c r="CY16" s="399"/>
      <c r="CZ16" s="399"/>
      <c r="DA16" s="400"/>
      <c r="DB16" s="398" t="s">
        <v>130</v>
      </c>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155</v>
      </c>
      <c r="N17" s="514"/>
      <c r="O17" s="514"/>
      <c r="P17" s="514"/>
      <c r="Q17" s="515"/>
      <c r="R17" s="516" t="s">
        <v>156</v>
      </c>
      <c r="S17" s="517"/>
      <c r="T17" s="517"/>
      <c r="U17" s="517"/>
      <c r="V17" s="518"/>
      <c r="W17" s="519" t="s">
        <v>157</v>
      </c>
      <c r="X17" s="441"/>
      <c r="Y17" s="441"/>
      <c r="Z17" s="441"/>
      <c r="AA17" s="441"/>
      <c r="AB17" s="442"/>
      <c r="AC17" s="404">
        <v>146548</v>
      </c>
      <c r="AD17" s="405"/>
      <c r="AE17" s="405"/>
      <c r="AF17" s="405"/>
      <c r="AG17" s="406"/>
      <c r="AH17" s="404">
        <v>149230</v>
      </c>
      <c r="AI17" s="405"/>
      <c r="AJ17" s="405"/>
      <c r="AK17" s="405"/>
      <c r="AL17" s="407"/>
      <c r="AM17" s="497"/>
      <c r="AN17" s="402"/>
      <c r="AO17" s="402"/>
      <c r="AP17" s="402"/>
      <c r="AQ17" s="402"/>
      <c r="AR17" s="402"/>
      <c r="AS17" s="402"/>
      <c r="AT17" s="403"/>
      <c r="AU17" s="485"/>
      <c r="AV17" s="486"/>
      <c r="AW17" s="486"/>
      <c r="AX17" s="486"/>
      <c r="AY17" s="408" t="s">
        <v>158</v>
      </c>
      <c r="AZ17" s="409"/>
      <c r="BA17" s="409"/>
      <c r="BB17" s="409"/>
      <c r="BC17" s="409"/>
      <c r="BD17" s="409"/>
      <c r="BE17" s="409"/>
      <c r="BF17" s="409"/>
      <c r="BG17" s="409"/>
      <c r="BH17" s="409"/>
      <c r="BI17" s="409"/>
      <c r="BJ17" s="409"/>
      <c r="BK17" s="409"/>
      <c r="BL17" s="409"/>
      <c r="BM17" s="410"/>
      <c r="BN17" s="428">
        <v>59343680</v>
      </c>
      <c r="BO17" s="429"/>
      <c r="BP17" s="429"/>
      <c r="BQ17" s="429"/>
      <c r="BR17" s="429"/>
      <c r="BS17" s="429"/>
      <c r="BT17" s="429"/>
      <c r="BU17" s="430"/>
      <c r="BV17" s="428">
        <v>60041161</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159</v>
      </c>
      <c r="C18" s="491"/>
      <c r="D18" s="491"/>
      <c r="E18" s="492"/>
      <c r="F18" s="492"/>
      <c r="G18" s="492"/>
      <c r="H18" s="492"/>
      <c r="I18" s="492"/>
      <c r="J18" s="492"/>
      <c r="K18" s="492"/>
      <c r="L18" s="493">
        <v>405.86</v>
      </c>
      <c r="M18" s="493"/>
      <c r="N18" s="493"/>
      <c r="O18" s="493"/>
      <c r="P18" s="493"/>
      <c r="Q18" s="493"/>
      <c r="R18" s="494"/>
      <c r="S18" s="494"/>
      <c r="T18" s="494"/>
      <c r="U18" s="494"/>
      <c r="V18" s="495"/>
      <c r="W18" s="509"/>
      <c r="X18" s="510"/>
      <c r="Y18" s="510"/>
      <c r="Z18" s="510"/>
      <c r="AA18" s="510"/>
      <c r="AB18" s="520"/>
      <c r="AC18" s="392">
        <v>78.599999999999994</v>
      </c>
      <c r="AD18" s="393"/>
      <c r="AE18" s="393"/>
      <c r="AF18" s="393"/>
      <c r="AG18" s="496"/>
      <c r="AH18" s="392">
        <v>78.900000000000006</v>
      </c>
      <c r="AI18" s="393"/>
      <c r="AJ18" s="393"/>
      <c r="AK18" s="393"/>
      <c r="AL18" s="394"/>
      <c r="AM18" s="497"/>
      <c r="AN18" s="402"/>
      <c r="AO18" s="402"/>
      <c r="AP18" s="402"/>
      <c r="AQ18" s="402"/>
      <c r="AR18" s="402"/>
      <c r="AS18" s="402"/>
      <c r="AT18" s="403"/>
      <c r="AU18" s="485"/>
      <c r="AV18" s="486"/>
      <c r="AW18" s="486"/>
      <c r="AX18" s="486"/>
      <c r="AY18" s="408" t="s">
        <v>160</v>
      </c>
      <c r="AZ18" s="409"/>
      <c r="BA18" s="409"/>
      <c r="BB18" s="409"/>
      <c r="BC18" s="409"/>
      <c r="BD18" s="409"/>
      <c r="BE18" s="409"/>
      <c r="BF18" s="409"/>
      <c r="BG18" s="409"/>
      <c r="BH18" s="409"/>
      <c r="BI18" s="409"/>
      <c r="BJ18" s="409"/>
      <c r="BK18" s="409"/>
      <c r="BL18" s="409"/>
      <c r="BM18" s="410"/>
      <c r="BN18" s="428">
        <v>99012783</v>
      </c>
      <c r="BO18" s="429"/>
      <c r="BP18" s="429"/>
      <c r="BQ18" s="429"/>
      <c r="BR18" s="429"/>
      <c r="BS18" s="429"/>
      <c r="BT18" s="429"/>
      <c r="BU18" s="430"/>
      <c r="BV18" s="428">
        <v>98231113</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161</v>
      </c>
      <c r="C19" s="491"/>
      <c r="D19" s="491"/>
      <c r="E19" s="492"/>
      <c r="F19" s="492"/>
      <c r="G19" s="492"/>
      <c r="H19" s="492"/>
      <c r="I19" s="492"/>
      <c r="J19" s="492"/>
      <c r="K19" s="492"/>
      <c r="L19" s="498">
        <v>1058</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162</v>
      </c>
      <c r="AZ19" s="409"/>
      <c r="BA19" s="409"/>
      <c r="BB19" s="409"/>
      <c r="BC19" s="409"/>
      <c r="BD19" s="409"/>
      <c r="BE19" s="409"/>
      <c r="BF19" s="409"/>
      <c r="BG19" s="409"/>
      <c r="BH19" s="409"/>
      <c r="BI19" s="409"/>
      <c r="BJ19" s="409"/>
      <c r="BK19" s="409"/>
      <c r="BL19" s="409"/>
      <c r="BM19" s="410"/>
      <c r="BN19" s="428">
        <v>117094139</v>
      </c>
      <c r="BO19" s="429"/>
      <c r="BP19" s="429"/>
      <c r="BQ19" s="429"/>
      <c r="BR19" s="429"/>
      <c r="BS19" s="429"/>
      <c r="BT19" s="429"/>
      <c r="BU19" s="430"/>
      <c r="BV19" s="428">
        <v>121453896</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163</v>
      </c>
      <c r="C20" s="491"/>
      <c r="D20" s="491"/>
      <c r="E20" s="492"/>
      <c r="F20" s="492"/>
      <c r="G20" s="492"/>
      <c r="H20" s="492"/>
      <c r="I20" s="492"/>
      <c r="J20" s="492"/>
      <c r="K20" s="492"/>
      <c r="L20" s="498">
        <v>189419</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164</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165</v>
      </c>
      <c r="C22" s="458"/>
      <c r="D22" s="459"/>
      <c r="E22" s="466" t="s">
        <v>1</v>
      </c>
      <c r="F22" s="441"/>
      <c r="G22" s="441"/>
      <c r="H22" s="441"/>
      <c r="I22" s="441"/>
      <c r="J22" s="441"/>
      <c r="K22" s="442"/>
      <c r="L22" s="466" t="s">
        <v>166</v>
      </c>
      <c r="M22" s="441"/>
      <c r="N22" s="441"/>
      <c r="O22" s="441"/>
      <c r="P22" s="442"/>
      <c r="Q22" s="451" t="s">
        <v>167</v>
      </c>
      <c r="R22" s="452"/>
      <c r="S22" s="452"/>
      <c r="T22" s="452"/>
      <c r="U22" s="452"/>
      <c r="V22" s="467"/>
      <c r="W22" s="469" t="s">
        <v>168</v>
      </c>
      <c r="X22" s="458"/>
      <c r="Y22" s="459"/>
      <c r="Z22" s="466" t="s">
        <v>1</v>
      </c>
      <c r="AA22" s="441"/>
      <c r="AB22" s="441"/>
      <c r="AC22" s="441"/>
      <c r="AD22" s="441"/>
      <c r="AE22" s="441"/>
      <c r="AF22" s="441"/>
      <c r="AG22" s="442"/>
      <c r="AH22" s="440" t="s">
        <v>169</v>
      </c>
      <c r="AI22" s="441"/>
      <c r="AJ22" s="441"/>
      <c r="AK22" s="441"/>
      <c r="AL22" s="442"/>
      <c r="AM22" s="440" t="s">
        <v>170</v>
      </c>
      <c r="AN22" s="446"/>
      <c r="AO22" s="446"/>
      <c r="AP22" s="446"/>
      <c r="AQ22" s="446"/>
      <c r="AR22" s="447"/>
      <c r="AS22" s="451" t="s">
        <v>167</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171</v>
      </c>
      <c r="AZ23" s="421"/>
      <c r="BA23" s="421"/>
      <c r="BB23" s="421"/>
      <c r="BC23" s="421"/>
      <c r="BD23" s="421"/>
      <c r="BE23" s="421"/>
      <c r="BF23" s="421"/>
      <c r="BG23" s="421"/>
      <c r="BH23" s="421"/>
      <c r="BI23" s="421"/>
      <c r="BJ23" s="421"/>
      <c r="BK23" s="421"/>
      <c r="BL23" s="421"/>
      <c r="BM23" s="422"/>
      <c r="BN23" s="428">
        <v>256001368</v>
      </c>
      <c r="BO23" s="429"/>
      <c r="BP23" s="429"/>
      <c r="BQ23" s="429"/>
      <c r="BR23" s="429"/>
      <c r="BS23" s="429"/>
      <c r="BT23" s="429"/>
      <c r="BU23" s="430"/>
      <c r="BV23" s="428">
        <v>250042505</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172</v>
      </c>
      <c r="F24" s="402"/>
      <c r="G24" s="402"/>
      <c r="H24" s="402"/>
      <c r="I24" s="402"/>
      <c r="J24" s="402"/>
      <c r="K24" s="403"/>
      <c r="L24" s="404">
        <v>1</v>
      </c>
      <c r="M24" s="405"/>
      <c r="N24" s="405"/>
      <c r="O24" s="405"/>
      <c r="P24" s="406"/>
      <c r="Q24" s="404">
        <v>9780</v>
      </c>
      <c r="R24" s="405"/>
      <c r="S24" s="405"/>
      <c r="T24" s="405"/>
      <c r="U24" s="405"/>
      <c r="V24" s="406"/>
      <c r="W24" s="470"/>
      <c r="X24" s="461"/>
      <c r="Y24" s="462"/>
      <c r="Z24" s="401" t="s">
        <v>173</v>
      </c>
      <c r="AA24" s="402"/>
      <c r="AB24" s="402"/>
      <c r="AC24" s="402"/>
      <c r="AD24" s="402"/>
      <c r="AE24" s="402"/>
      <c r="AF24" s="402"/>
      <c r="AG24" s="403"/>
      <c r="AH24" s="404">
        <v>2733</v>
      </c>
      <c r="AI24" s="405"/>
      <c r="AJ24" s="405"/>
      <c r="AK24" s="405"/>
      <c r="AL24" s="406"/>
      <c r="AM24" s="404">
        <v>8362980</v>
      </c>
      <c r="AN24" s="405"/>
      <c r="AO24" s="405"/>
      <c r="AP24" s="405"/>
      <c r="AQ24" s="405"/>
      <c r="AR24" s="406"/>
      <c r="AS24" s="404">
        <v>3060</v>
      </c>
      <c r="AT24" s="405"/>
      <c r="AU24" s="405"/>
      <c r="AV24" s="405"/>
      <c r="AW24" s="405"/>
      <c r="AX24" s="407"/>
      <c r="AY24" s="395" t="s">
        <v>174</v>
      </c>
      <c r="AZ24" s="396"/>
      <c r="BA24" s="396"/>
      <c r="BB24" s="396"/>
      <c r="BC24" s="396"/>
      <c r="BD24" s="396"/>
      <c r="BE24" s="396"/>
      <c r="BF24" s="396"/>
      <c r="BG24" s="396"/>
      <c r="BH24" s="396"/>
      <c r="BI24" s="396"/>
      <c r="BJ24" s="396"/>
      <c r="BK24" s="396"/>
      <c r="BL24" s="396"/>
      <c r="BM24" s="397"/>
      <c r="BN24" s="428">
        <v>202984521</v>
      </c>
      <c r="BO24" s="429"/>
      <c r="BP24" s="429"/>
      <c r="BQ24" s="429"/>
      <c r="BR24" s="429"/>
      <c r="BS24" s="429"/>
      <c r="BT24" s="429"/>
      <c r="BU24" s="430"/>
      <c r="BV24" s="428">
        <v>201994380</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175</v>
      </c>
      <c r="F25" s="402"/>
      <c r="G25" s="402"/>
      <c r="H25" s="402"/>
      <c r="I25" s="402"/>
      <c r="J25" s="402"/>
      <c r="K25" s="403"/>
      <c r="L25" s="404">
        <v>2</v>
      </c>
      <c r="M25" s="405"/>
      <c r="N25" s="405"/>
      <c r="O25" s="405"/>
      <c r="P25" s="406"/>
      <c r="Q25" s="404">
        <v>8400</v>
      </c>
      <c r="R25" s="405"/>
      <c r="S25" s="405"/>
      <c r="T25" s="405"/>
      <c r="U25" s="405"/>
      <c r="V25" s="406"/>
      <c r="W25" s="470"/>
      <c r="X25" s="461"/>
      <c r="Y25" s="462"/>
      <c r="Z25" s="401" t="s">
        <v>176</v>
      </c>
      <c r="AA25" s="402"/>
      <c r="AB25" s="402"/>
      <c r="AC25" s="402"/>
      <c r="AD25" s="402"/>
      <c r="AE25" s="402"/>
      <c r="AF25" s="402"/>
      <c r="AG25" s="403"/>
      <c r="AH25" s="404">
        <v>456</v>
      </c>
      <c r="AI25" s="405"/>
      <c r="AJ25" s="405"/>
      <c r="AK25" s="405"/>
      <c r="AL25" s="406"/>
      <c r="AM25" s="404">
        <v>1303704</v>
      </c>
      <c r="AN25" s="405"/>
      <c r="AO25" s="405"/>
      <c r="AP25" s="405"/>
      <c r="AQ25" s="405"/>
      <c r="AR25" s="406"/>
      <c r="AS25" s="404">
        <v>2859</v>
      </c>
      <c r="AT25" s="405"/>
      <c r="AU25" s="405"/>
      <c r="AV25" s="405"/>
      <c r="AW25" s="405"/>
      <c r="AX25" s="407"/>
      <c r="AY25" s="420" t="s">
        <v>177</v>
      </c>
      <c r="AZ25" s="421"/>
      <c r="BA25" s="421"/>
      <c r="BB25" s="421"/>
      <c r="BC25" s="421"/>
      <c r="BD25" s="421"/>
      <c r="BE25" s="421"/>
      <c r="BF25" s="421"/>
      <c r="BG25" s="421"/>
      <c r="BH25" s="421"/>
      <c r="BI25" s="421"/>
      <c r="BJ25" s="421"/>
      <c r="BK25" s="421"/>
      <c r="BL25" s="421"/>
      <c r="BM25" s="422"/>
      <c r="BN25" s="423">
        <v>46708156</v>
      </c>
      <c r="BO25" s="424"/>
      <c r="BP25" s="424"/>
      <c r="BQ25" s="424"/>
      <c r="BR25" s="424"/>
      <c r="BS25" s="424"/>
      <c r="BT25" s="424"/>
      <c r="BU25" s="425"/>
      <c r="BV25" s="423">
        <v>28822431</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178</v>
      </c>
      <c r="F26" s="402"/>
      <c r="G26" s="402"/>
      <c r="H26" s="402"/>
      <c r="I26" s="402"/>
      <c r="J26" s="402"/>
      <c r="K26" s="403"/>
      <c r="L26" s="404">
        <v>1</v>
      </c>
      <c r="M26" s="405"/>
      <c r="N26" s="405"/>
      <c r="O26" s="405"/>
      <c r="P26" s="406"/>
      <c r="Q26" s="404">
        <v>6830</v>
      </c>
      <c r="R26" s="405"/>
      <c r="S26" s="405"/>
      <c r="T26" s="405"/>
      <c r="U26" s="405"/>
      <c r="V26" s="406"/>
      <c r="W26" s="470"/>
      <c r="X26" s="461"/>
      <c r="Y26" s="462"/>
      <c r="Z26" s="401" t="s">
        <v>179</v>
      </c>
      <c r="AA26" s="483"/>
      <c r="AB26" s="483"/>
      <c r="AC26" s="483"/>
      <c r="AD26" s="483"/>
      <c r="AE26" s="483"/>
      <c r="AF26" s="483"/>
      <c r="AG26" s="484"/>
      <c r="AH26" s="404">
        <v>222</v>
      </c>
      <c r="AI26" s="405"/>
      <c r="AJ26" s="405"/>
      <c r="AK26" s="405"/>
      <c r="AL26" s="406"/>
      <c r="AM26" s="404">
        <v>656010</v>
      </c>
      <c r="AN26" s="405"/>
      <c r="AO26" s="405"/>
      <c r="AP26" s="405"/>
      <c r="AQ26" s="405"/>
      <c r="AR26" s="406"/>
      <c r="AS26" s="404">
        <v>2955</v>
      </c>
      <c r="AT26" s="405"/>
      <c r="AU26" s="405"/>
      <c r="AV26" s="405"/>
      <c r="AW26" s="405"/>
      <c r="AX26" s="407"/>
      <c r="AY26" s="437" t="s">
        <v>180</v>
      </c>
      <c r="AZ26" s="438"/>
      <c r="BA26" s="438"/>
      <c r="BB26" s="438"/>
      <c r="BC26" s="438"/>
      <c r="BD26" s="438"/>
      <c r="BE26" s="438"/>
      <c r="BF26" s="438"/>
      <c r="BG26" s="438"/>
      <c r="BH26" s="438"/>
      <c r="BI26" s="438"/>
      <c r="BJ26" s="438"/>
      <c r="BK26" s="438"/>
      <c r="BL26" s="438"/>
      <c r="BM26" s="439"/>
      <c r="BN26" s="428" t="s">
        <v>129</v>
      </c>
      <c r="BO26" s="429"/>
      <c r="BP26" s="429"/>
      <c r="BQ26" s="429"/>
      <c r="BR26" s="429"/>
      <c r="BS26" s="429"/>
      <c r="BT26" s="429"/>
      <c r="BU26" s="430"/>
      <c r="BV26" s="428" t="s">
        <v>129</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181</v>
      </c>
      <c r="F27" s="402"/>
      <c r="G27" s="402"/>
      <c r="H27" s="402"/>
      <c r="I27" s="402"/>
      <c r="J27" s="402"/>
      <c r="K27" s="403"/>
      <c r="L27" s="404">
        <v>1</v>
      </c>
      <c r="M27" s="405"/>
      <c r="N27" s="405"/>
      <c r="O27" s="405"/>
      <c r="P27" s="406"/>
      <c r="Q27" s="404">
        <v>7370</v>
      </c>
      <c r="R27" s="405"/>
      <c r="S27" s="405"/>
      <c r="T27" s="405"/>
      <c r="U27" s="405"/>
      <c r="V27" s="406"/>
      <c r="W27" s="470"/>
      <c r="X27" s="461"/>
      <c r="Y27" s="462"/>
      <c r="Z27" s="401" t="s">
        <v>182</v>
      </c>
      <c r="AA27" s="402"/>
      <c r="AB27" s="402"/>
      <c r="AC27" s="402"/>
      <c r="AD27" s="402"/>
      <c r="AE27" s="402"/>
      <c r="AF27" s="402"/>
      <c r="AG27" s="403"/>
      <c r="AH27" s="404">
        <v>84</v>
      </c>
      <c r="AI27" s="405"/>
      <c r="AJ27" s="405"/>
      <c r="AK27" s="405"/>
      <c r="AL27" s="406"/>
      <c r="AM27" s="404">
        <v>345395</v>
      </c>
      <c r="AN27" s="405"/>
      <c r="AO27" s="405"/>
      <c r="AP27" s="405"/>
      <c r="AQ27" s="405"/>
      <c r="AR27" s="406"/>
      <c r="AS27" s="404">
        <v>4112</v>
      </c>
      <c r="AT27" s="405"/>
      <c r="AU27" s="405"/>
      <c r="AV27" s="405"/>
      <c r="AW27" s="405"/>
      <c r="AX27" s="407"/>
      <c r="AY27" s="434" t="s">
        <v>183</v>
      </c>
      <c r="AZ27" s="435"/>
      <c r="BA27" s="435"/>
      <c r="BB27" s="435"/>
      <c r="BC27" s="435"/>
      <c r="BD27" s="435"/>
      <c r="BE27" s="435"/>
      <c r="BF27" s="435"/>
      <c r="BG27" s="435"/>
      <c r="BH27" s="435"/>
      <c r="BI27" s="435"/>
      <c r="BJ27" s="435"/>
      <c r="BK27" s="435"/>
      <c r="BL27" s="435"/>
      <c r="BM27" s="436"/>
      <c r="BN27" s="431">
        <v>6455287</v>
      </c>
      <c r="BO27" s="432"/>
      <c r="BP27" s="432"/>
      <c r="BQ27" s="432"/>
      <c r="BR27" s="432"/>
      <c r="BS27" s="432"/>
      <c r="BT27" s="432"/>
      <c r="BU27" s="433"/>
      <c r="BV27" s="431">
        <v>6574301</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184</v>
      </c>
      <c r="F28" s="402"/>
      <c r="G28" s="402"/>
      <c r="H28" s="402"/>
      <c r="I28" s="402"/>
      <c r="J28" s="402"/>
      <c r="K28" s="403"/>
      <c r="L28" s="404">
        <v>1</v>
      </c>
      <c r="M28" s="405"/>
      <c r="N28" s="405"/>
      <c r="O28" s="405"/>
      <c r="P28" s="406"/>
      <c r="Q28" s="404">
        <v>6730</v>
      </c>
      <c r="R28" s="405"/>
      <c r="S28" s="405"/>
      <c r="T28" s="405"/>
      <c r="U28" s="405"/>
      <c r="V28" s="406"/>
      <c r="W28" s="470"/>
      <c r="X28" s="461"/>
      <c r="Y28" s="462"/>
      <c r="Z28" s="401" t="s">
        <v>185</v>
      </c>
      <c r="AA28" s="402"/>
      <c r="AB28" s="402"/>
      <c r="AC28" s="402"/>
      <c r="AD28" s="402"/>
      <c r="AE28" s="402"/>
      <c r="AF28" s="402"/>
      <c r="AG28" s="403"/>
      <c r="AH28" s="404" t="s">
        <v>129</v>
      </c>
      <c r="AI28" s="405"/>
      <c r="AJ28" s="405"/>
      <c r="AK28" s="405"/>
      <c r="AL28" s="406"/>
      <c r="AM28" s="404" t="s">
        <v>129</v>
      </c>
      <c r="AN28" s="405"/>
      <c r="AO28" s="405"/>
      <c r="AP28" s="405"/>
      <c r="AQ28" s="405"/>
      <c r="AR28" s="406"/>
      <c r="AS28" s="404" t="s">
        <v>129</v>
      </c>
      <c r="AT28" s="405"/>
      <c r="AU28" s="405"/>
      <c r="AV28" s="405"/>
      <c r="AW28" s="405"/>
      <c r="AX28" s="407"/>
      <c r="AY28" s="411" t="s">
        <v>186</v>
      </c>
      <c r="AZ28" s="412"/>
      <c r="BA28" s="412"/>
      <c r="BB28" s="413"/>
      <c r="BC28" s="420" t="s">
        <v>48</v>
      </c>
      <c r="BD28" s="421"/>
      <c r="BE28" s="421"/>
      <c r="BF28" s="421"/>
      <c r="BG28" s="421"/>
      <c r="BH28" s="421"/>
      <c r="BI28" s="421"/>
      <c r="BJ28" s="421"/>
      <c r="BK28" s="421"/>
      <c r="BL28" s="421"/>
      <c r="BM28" s="422"/>
      <c r="BN28" s="423">
        <v>12162937</v>
      </c>
      <c r="BO28" s="424"/>
      <c r="BP28" s="424"/>
      <c r="BQ28" s="424"/>
      <c r="BR28" s="424"/>
      <c r="BS28" s="424"/>
      <c r="BT28" s="424"/>
      <c r="BU28" s="425"/>
      <c r="BV28" s="423">
        <v>12471604</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187</v>
      </c>
      <c r="F29" s="402"/>
      <c r="G29" s="402"/>
      <c r="H29" s="402"/>
      <c r="I29" s="402"/>
      <c r="J29" s="402"/>
      <c r="K29" s="403"/>
      <c r="L29" s="404">
        <v>38</v>
      </c>
      <c r="M29" s="405"/>
      <c r="N29" s="405"/>
      <c r="O29" s="405"/>
      <c r="P29" s="406"/>
      <c r="Q29" s="404">
        <v>6190</v>
      </c>
      <c r="R29" s="405"/>
      <c r="S29" s="405"/>
      <c r="T29" s="405"/>
      <c r="U29" s="405"/>
      <c r="V29" s="406"/>
      <c r="W29" s="471"/>
      <c r="X29" s="472"/>
      <c r="Y29" s="473"/>
      <c r="Z29" s="401" t="s">
        <v>188</v>
      </c>
      <c r="AA29" s="402"/>
      <c r="AB29" s="402"/>
      <c r="AC29" s="402"/>
      <c r="AD29" s="402"/>
      <c r="AE29" s="402"/>
      <c r="AF29" s="402"/>
      <c r="AG29" s="403"/>
      <c r="AH29" s="404">
        <v>2817</v>
      </c>
      <c r="AI29" s="405"/>
      <c r="AJ29" s="405"/>
      <c r="AK29" s="405"/>
      <c r="AL29" s="406"/>
      <c r="AM29" s="404">
        <v>8708375</v>
      </c>
      <c r="AN29" s="405"/>
      <c r="AO29" s="405"/>
      <c r="AP29" s="405"/>
      <c r="AQ29" s="405"/>
      <c r="AR29" s="406"/>
      <c r="AS29" s="404">
        <v>3091</v>
      </c>
      <c r="AT29" s="405"/>
      <c r="AU29" s="405"/>
      <c r="AV29" s="405"/>
      <c r="AW29" s="405"/>
      <c r="AX29" s="407"/>
      <c r="AY29" s="414"/>
      <c r="AZ29" s="415"/>
      <c r="BA29" s="415"/>
      <c r="BB29" s="416"/>
      <c r="BC29" s="408" t="s">
        <v>189</v>
      </c>
      <c r="BD29" s="409"/>
      <c r="BE29" s="409"/>
      <c r="BF29" s="409"/>
      <c r="BG29" s="409"/>
      <c r="BH29" s="409"/>
      <c r="BI29" s="409"/>
      <c r="BJ29" s="409"/>
      <c r="BK29" s="409"/>
      <c r="BL29" s="409"/>
      <c r="BM29" s="410"/>
      <c r="BN29" s="428">
        <v>7476295</v>
      </c>
      <c r="BO29" s="429"/>
      <c r="BP29" s="429"/>
      <c r="BQ29" s="429"/>
      <c r="BR29" s="429"/>
      <c r="BS29" s="429"/>
      <c r="BT29" s="429"/>
      <c r="BU29" s="430"/>
      <c r="BV29" s="428">
        <v>9315627</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190</v>
      </c>
      <c r="X30" s="481"/>
      <c r="Y30" s="481"/>
      <c r="Z30" s="481"/>
      <c r="AA30" s="481"/>
      <c r="AB30" s="481"/>
      <c r="AC30" s="481"/>
      <c r="AD30" s="481"/>
      <c r="AE30" s="481"/>
      <c r="AF30" s="481"/>
      <c r="AG30" s="482"/>
      <c r="AH30" s="392">
        <v>98.2</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26779375</v>
      </c>
      <c r="BO30" s="432"/>
      <c r="BP30" s="432"/>
      <c r="BQ30" s="432"/>
      <c r="BR30" s="432"/>
      <c r="BS30" s="432"/>
      <c r="BT30" s="432"/>
      <c r="BU30" s="433"/>
      <c r="BV30" s="431">
        <v>27334312</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197</v>
      </c>
      <c r="D33" s="391"/>
      <c r="E33" s="390" t="s">
        <v>198</v>
      </c>
      <c r="F33" s="390"/>
      <c r="G33" s="390"/>
      <c r="H33" s="390"/>
      <c r="I33" s="390"/>
      <c r="J33" s="390"/>
      <c r="K33" s="390"/>
      <c r="L33" s="390"/>
      <c r="M33" s="390"/>
      <c r="N33" s="390"/>
      <c r="O33" s="390"/>
      <c r="P33" s="390"/>
      <c r="Q33" s="390"/>
      <c r="R33" s="390"/>
      <c r="S33" s="390"/>
      <c r="T33" s="216"/>
      <c r="U33" s="391" t="s">
        <v>197</v>
      </c>
      <c r="V33" s="391"/>
      <c r="W33" s="390" t="s">
        <v>198</v>
      </c>
      <c r="X33" s="390"/>
      <c r="Y33" s="390"/>
      <c r="Z33" s="390"/>
      <c r="AA33" s="390"/>
      <c r="AB33" s="390"/>
      <c r="AC33" s="390"/>
      <c r="AD33" s="390"/>
      <c r="AE33" s="390"/>
      <c r="AF33" s="390"/>
      <c r="AG33" s="390"/>
      <c r="AH33" s="390"/>
      <c r="AI33" s="390"/>
      <c r="AJ33" s="390"/>
      <c r="AK33" s="390"/>
      <c r="AL33" s="216"/>
      <c r="AM33" s="391" t="s">
        <v>197</v>
      </c>
      <c r="AN33" s="391"/>
      <c r="AO33" s="390" t="s">
        <v>199</v>
      </c>
      <c r="AP33" s="390"/>
      <c r="AQ33" s="390"/>
      <c r="AR33" s="390"/>
      <c r="AS33" s="390"/>
      <c r="AT33" s="390"/>
      <c r="AU33" s="390"/>
      <c r="AV33" s="390"/>
      <c r="AW33" s="390"/>
      <c r="AX33" s="390"/>
      <c r="AY33" s="390"/>
      <c r="AZ33" s="390"/>
      <c r="BA33" s="390"/>
      <c r="BB33" s="390"/>
      <c r="BC33" s="390"/>
      <c r="BD33" s="217"/>
      <c r="BE33" s="390" t="s">
        <v>200</v>
      </c>
      <c r="BF33" s="390"/>
      <c r="BG33" s="390" t="s">
        <v>201</v>
      </c>
      <c r="BH33" s="390"/>
      <c r="BI33" s="390"/>
      <c r="BJ33" s="390"/>
      <c r="BK33" s="390"/>
      <c r="BL33" s="390"/>
      <c r="BM33" s="390"/>
      <c r="BN33" s="390"/>
      <c r="BO33" s="390"/>
      <c r="BP33" s="390"/>
      <c r="BQ33" s="390"/>
      <c r="BR33" s="390"/>
      <c r="BS33" s="390"/>
      <c r="BT33" s="390"/>
      <c r="BU33" s="390"/>
      <c r="BV33" s="217"/>
      <c r="BW33" s="391" t="s">
        <v>200</v>
      </c>
      <c r="BX33" s="391"/>
      <c r="BY33" s="390" t="s">
        <v>202</v>
      </c>
      <c r="BZ33" s="390"/>
      <c r="CA33" s="390"/>
      <c r="CB33" s="390"/>
      <c r="CC33" s="390"/>
      <c r="CD33" s="390"/>
      <c r="CE33" s="390"/>
      <c r="CF33" s="390"/>
      <c r="CG33" s="390"/>
      <c r="CH33" s="390"/>
      <c r="CI33" s="390"/>
      <c r="CJ33" s="390"/>
      <c r="CK33" s="390"/>
      <c r="CL33" s="390"/>
      <c r="CM33" s="390"/>
      <c r="CN33" s="216"/>
      <c r="CO33" s="391" t="s">
        <v>197</v>
      </c>
      <c r="CP33" s="391"/>
      <c r="CQ33" s="390" t="s">
        <v>203</v>
      </c>
      <c r="CR33" s="390"/>
      <c r="CS33" s="390"/>
      <c r="CT33" s="390"/>
      <c r="CU33" s="390"/>
      <c r="CV33" s="390"/>
      <c r="CW33" s="390"/>
      <c r="CX33" s="390"/>
      <c r="CY33" s="390"/>
      <c r="CZ33" s="390"/>
      <c r="DA33" s="390"/>
      <c r="DB33" s="390"/>
      <c r="DC33" s="390"/>
      <c r="DD33" s="390"/>
      <c r="DE33" s="390"/>
      <c r="DF33" s="216"/>
      <c r="DG33" s="389" t="s">
        <v>204</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6</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f>IF(AO34="","",MAX(C34:D43,U34:V43)+1)</f>
        <v>10</v>
      </c>
      <c r="AN34" s="387"/>
      <c r="AO34" s="386" t="str">
        <f>IF('各会計、関係団体の財政状況及び健全化判断比率'!B32="","",'各会計、関係団体の財政状況及び健全化判断比率'!B32)</f>
        <v>水道事業会計</v>
      </c>
      <c r="AP34" s="386"/>
      <c r="AQ34" s="386"/>
      <c r="AR34" s="386"/>
      <c r="AS34" s="386"/>
      <c r="AT34" s="386"/>
      <c r="AU34" s="386"/>
      <c r="AV34" s="386"/>
      <c r="AW34" s="386"/>
      <c r="AX34" s="386"/>
      <c r="AY34" s="386"/>
      <c r="AZ34" s="386"/>
      <c r="BA34" s="386"/>
      <c r="BB34" s="386"/>
      <c r="BC34" s="386"/>
      <c r="BD34" s="214"/>
      <c r="BE34" s="387">
        <f>IF(BG34="","",MAX(C34:D43,U34:V43,AM34:AN43)+1)</f>
        <v>12</v>
      </c>
      <c r="BF34" s="387"/>
      <c r="BG34" s="386" t="str">
        <f>IF('各会計、関係団体の財政状況及び健全化判断比率'!B34="","",'各会計、関係団体の財政状況及び健全化判断比率'!B34)</f>
        <v>観光施設事業特別会計</v>
      </c>
      <c r="BH34" s="386"/>
      <c r="BI34" s="386"/>
      <c r="BJ34" s="386"/>
      <c r="BK34" s="386"/>
      <c r="BL34" s="386"/>
      <c r="BM34" s="386"/>
      <c r="BN34" s="386"/>
      <c r="BO34" s="386"/>
      <c r="BP34" s="386"/>
      <c r="BQ34" s="386"/>
      <c r="BR34" s="386"/>
      <c r="BS34" s="386"/>
      <c r="BT34" s="386"/>
      <c r="BU34" s="386"/>
      <c r="BV34" s="214"/>
      <c r="BW34" s="387" t="str">
        <f>IF(BY34="","",MAX(C34:D43,U34:V43,AM34:AN43,BE34:BF43)+1)</f>
        <v/>
      </c>
      <c r="BX34" s="387"/>
      <c r="BY34" s="386" t="str">
        <f>IF('各会計、関係団体の財政状況及び健全化判断比率'!B68="","",'各会計、関係団体の財政状況及び健全化判断比率'!B68)</f>
        <v/>
      </c>
      <c r="BZ34" s="386"/>
      <c r="CA34" s="386"/>
      <c r="CB34" s="386"/>
      <c r="CC34" s="386"/>
      <c r="CD34" s="386"/>
      <c r="CE34" s="386"/>
      <c r="CF34" s="386"/>
      <c r="CG34" s="386"/>
      <c r="CH34" s="386"/>
      <c r="CI34" s="386"/>
      <c r="CJ34" s="386"/>
      <c r="CK34" s="386"/>
      <c r="CL34" s="386"/>
      <c r="CM34" s="386"/>
      <c r="CN34" s="214"/>
      <c r="CO34" s="387" t="str">
        <f>IF(CQ34="","",MAX(C34:D43,U34:V43,AM34:AN43,BE34:BF43,BW34:BX43)+1)</f>
        <v/>
      </c>
      <c r="CP34" s="387"/>
      <c r="CQ34" s="386" t="str">
        <f>IF('各会計、関係団体の財政状況及び健全化判断比率'!BS7="","",'各会計、関係団体の財政状況及び健全化判断比率'!BS7)</f>
        <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土地取得特別会計</v>
      </c>
      <c r="F35" s="386"/>
      <c r="G35" s="386"/>
      <c r="H35" s="386"/>
      <c r="I35" s="386"/>
      <c r="J35" s="386"/>
      <c r="K35" s="386"/>
      <c r="L35" s="386"/>
      <c r="M35" s="386"/>
      <c r="N35" s="386"/>
      <c r="O35" s="386"/>
      <c r="P35" s="386"/>
      <c r="Q35" s="386"/>
      <c r="R35" s="386"/>
      <c r="S35" s="386"/>
      <c r="T35" s="214"/>
      <c r="U35" s="387">
        <f>IF(W35="","",U34+1)</f>
        <v>7</v>
      </c>
      <c r="V35" s="387"/>
      <c r="W35" s="386" t="str">
        <f>IF('各会計、関係団体の財政状況及び健全化判断比率'!B29="","",'各会計、関係団体の財政状況及び健全化判断比率'!B29)</f>
        <v>介護保険事業特別会計</v>
      </c>
      <c r="X35" s="386"/>
      <c r="Y35" s="386"/>
      <c r="Z35" s="386"/>
      <c r="AA35" s="386"/>
      <c r="AB35" s="386"/>
      <c r="AC35" s="386"/>
      <c r="AD35" s="386"/>
      <c r="AE35" s="386"/>
      <c r="AF35" s="386"/>
      <c r="AG35" s="386"/>
      <c r="AH35" s="386"/>
      <c r="AI35" s="386"/>
      <c r="AJ35" s="386"/>
      <c r="AK35" s="386"/>
      <c r="AL35" s="214"/>
      <c r="AM35" s="387">
        <f t="shared" ref="AM35:AM43" si="0">IF(AO35="","",AM34+1)</f>
        <v>11</v>
      </c>
      <c r="AN35" s="387"/>
      <c r="AO35" s="386" t="str">
        <f>IF('各会計、関係団体の財政状況及び健全化判断比率'!B33="","",'各会計、関係団体の財政状況及び健全化判断比率'!B33)</f>
        <v>下水道事業会計</v>
      </c>
      <c r="AP35" s="386"/>
      <c r="AQ35" s="386"/>
      <c r="AR35" s="386"/>
      <c r="AS35" s="386"/>
      <c r="AT35" s="386"/>
      <c r="AU35" s="386"/>
      <c r="AV35" s="386"/>
      <c r="AW35" s="386"/>
      <c r="AX35" s="386"/>
      <c r="AY35" s="386"/>
      <c r="AZ35" s="386"/>
      <c r="BA35" s="386"/>
      <c r="BB35" s="386"/>
      <c r="BC35" s="386"/>
      <c r="BD35" s="214"/>
      <c r="BE35" s="387">
        <f t="shared" ref="BE35:BE43" si="1">IF(BG35="","",BE34+1)</f>
        <v>13</v>
      </c>
      <c r="BF35" s="387"/>
      <c r="BG35" s="386" t="str">
        <f>IF('各会計、関係団体の財政状況及び健全化判断比率'!B35="","",'各会計、関係団体の財政状況及び健全化判断比率'!B35)</f>
        <v>中央卸売市場事業特別会計</v>
      </c>
      <c r="BH35" s="386"/>
      <c r="BI35" s="386"/>
      <c r="BJ35" s="386"/>
      <c r="BK35" s="386"/>
      <c r="BL35" s="386"/>
      <c r="BM35" s="386"/>
      <c r="BN35" s="386"/>
      <c r="BO35" s="386"/>
      <c r="BP35" s="386"/>
      <c r="BQ35" s="386"/>
      <c r="BR35" s="386"/>
      <c r="BS35" s="386"/>
      <c r="BT35" s="386"/>
      <c r="BU35" s="386"/>
      <c r="BV35" s="214"/>
      <c r="BW35" s="387" t="str">
        <f t="shared" ref="BW35:BW43" si="2">IF(BY35="","",BW34+1)</f>
        <v/>
      </c>
      <c r="BX35" s="387"/>
      <c r="BY35" s="386" t="str">
        <f>IF('各会計、関係団体の財政状況及び健全化判断比率'!B69="","",'各会計、関係団体の財政状況及び健全化判断比率'!B69)</f>
        <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f>IF(E36="","",C35+1)</f>
        <v>3</v>
      </c>
      <c r="D36" s="387"/>
      <c r="E36" s="386" t="str">
        <f>IF('各会計、関係団体の財政状況及び健全化判断比率'!B9="","",'各会計、関係団体の財政状況及び健全化判断比率'!B9)</f>
        <v>母子父子寡婦福祉資金貸付事業特別会計</v>
      </c>
      <c r="F36" s="386"/>
      <c r="G36" s="386"/>
      <c r="H36" s="386"/>
      <c r="I36" s="386"/>
      <c r="J36" s="386"/>
      <c r="K36" s="386"/>
      <c r="L36" s="386"/>
      <c r="M36" s="386"/>
      <c r="N36" s="386"/>
      <c r="O36" s="386"/>
      <c r="P36" s="386"/>
      <c r="Q36" s="386"/>
      <c r="R36" s="386"/>
      <c r="S36" s="386"/>
      <c r="T36" s="214"/>
      <c r="U36" s="387">
        <f t="shared" ref="U36:U43" si="4">IF(W36="","",U35+1)</f>
        <v>8</v>
      </c>
      <c r="V36" s="387"/>
      <c r="W36" s="386" t="str">
        <f>IF('各会計、関係団体の財政状況及び健全化判断比率'!B30="","",'各会計、関係団体の財政状況及び健全化判断比率'!B30)</f>
        <v>後期高齢者医療事業特別会計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f t="shared" si="1"/>
        <v>14</v>
      </c>
      <c r="BF36" s="387"/>
      <c r="BG36" s="386" t="str">
        <f>IF('各会計、関係団体の財政状況及び健全化判断比率'!B36="","",'各会計、関係団体の財政状況及び健全化判断比率'!B36)</f>
        <v>生活排水事業特別会計</v>
      </c>
      <c r="BH36" s="386"/>
      <c r="BI36" s="386"/>
      <c r="BJ36" s="386"/>
      <c r="BK36" s="386"/>
      <c r="BL36" s="386"/>
      <c r="BM36" s="386"/>
      <c r="BN36" s="386"/>
      <c r="BO36" s="386"/>
      <c r="BP36" s="386"/>
      <c r="BQ36" s="386"/>
      <c r="BR36" s="386"/>
      <c r="BS36" s="386"/>
      <c r="BT36" s="386"/>
      <c r="BU36" s="386"/>
      <c r="BV36" s="214"/>
      <c r="BW36" s="387" t="str">
        <f t="shared" si="2"/>
        <v/>
      </c>
      <c r="BX36" s="387"/>
      <c r="BY36" s="386" t="str">
        <f>IF('各会計、関係団体の財政状況及び健全化判断比率'!B70="","",'各会計、関係団体の財政状況及び健全化判断比率'!B70)</f>
        <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f>IF(E37="","",C36+1)</f>
        <v>4</v>
      </c>
      <c r="D37" s="387"/>
      <c r="E37" s="386" t="str">
        <f>IF('各会計、関係団体の財政状況及び健全化判断比率'!B10="","",'各会計、関係団体の財政状況及び健全化判断比率'!B10)</f>
        <v>診療所事業特別会計</v>
      </c>
      <c r="F37" s="386"/>
      <c r="G37" s="386"/>
      <c r="H37" s="386"/>
      <c r="I37" s="386"/>
      <c r="J37" s="386"/>
      <c r="K37" s="386"/>
      <c r="L37" s="386"/>
      <c r="M37" s="386"/>
      <c r="N37" s="386"/>
      <c r="O37" s="386"/>
      <c r="P37" s="386"/>
      <c r="Q37" s="386"/>
      <c r="R37" s="386"/>
      <c r="S37" s="386"/>
      <c r="T37" s="214"/>
      <c r="U37" s="387">
        <f t="shared" si="4"/>
        <v>9</v>
      </c>
      <c r="V37" s="387"/>
      <c r="W37" s="386" t="str">
        <f>IF('各会計、関係団体の財政状況及び健全化判断比率'!B31="","",'各会計、関係団体の財政状況及び健全化判断比率'!B31)</f>
        <v>駐車場事業特別会計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t="str">
        <f t="shared" si="2"/>
        <v/>
      </c>
      <c r="BX37" s="387"/>
      <c r="BY37" s="386" t="str">
        <f>IF('各会計、関係団体の財政状況及び健全化判断比率'!B71="","",'各会計、関係団体の財政状況及び健全化判断比率'!B71)</f>
        <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f t="shared" ref="C38:C43" si="5">IF(E38="","",C37+1)</f>
        <v>5</v>
      </c>
      <c r="D38" s="387"/>
      <c r="E38" s="386" t="str">
        <f>IF('各会計、関係団体の財政状況及び健全化判断比率'!B11="","",'各会計、関係団体の財政状況及び健全化判断比率'!B11)</f>
        <v>長崎市立病院機構病院事業債管理特別会計</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t="str">
        <f t="shared" si="2"/>
        <v/>
      </c>
      <c r="BX38" s="387"/>
      <c r="BY38" s="386" t="str">
        <f>IF('各会計、関係団体の財政状況及び健全化判断比率'!B72="","",'各会計、関係団体の財政状況及び健全化判断比率'!B72)</f>
        <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ktwDgjjqk8RcaxfDS9vDZBvWlEp3fwmqCF45PI+vbVGzzhDvoLdshg5b7z5aQJnXCHRp+YtucuXDby3GRG8vVQ==" saltValue="fxaUJKovyWtOSoXuC9sxy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19" zoomScaleSheetLayoutView="100" workbookViewId="0">
      <selection activeCell="K34" sqref="K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210" t="s">
        <v>579</v>
      </c>
      <c r="D34" s="1210"/>
      <c r="E34" s="1211"/>
      <c r="F34" s="32">
        <v>0.05</v>
      </c>
      <c r="G34" s="33">
        <v>0.01</v>
      </c>
      <c r="H34" s="33">
        <v>0.01</v>
      </c>
      <c r="I34" s="33">
        <v>0.01</v>
      </c>
      <c r="J34" s="34" t="s">
        <v>580</v>
      </c>
      <c r="K34" s="22"/>
      <c r="L34" s="22"/>
      <c r="M34" s="22"/>
      <c r="N34" s="22"/>
      <c r="O34" s="22"/>
      <c r="P34" s="22"/>
    </row>
    <row r="35" spans="1:16" ht="39" customHeight="1" x14ac:dyDescent="0.15">
      <c r="A35" s="22"/>
      <c r="B35" s="35"/>
      <c r="C35" s="1204" t="s">
        <v>581</v>
      </c>
      <c r="D35" s="1205"/>
      <c r="E35" s="1206"/>
      <c r="F35" s="36">
        <v>11.87</v>
      </c>
      <c r="G35" s="37">
        <v>13.33</v>
      </c>
      <c r="H35" s="37">
        <v>14.05</v>
      </c>
      <c r="I35" s="37">
        <v>13.99</v>
      </c>
      <c r="J35" s="38">
        <v>14.51</v>
      </c>
      <c r="K35" s="22"/>
      <c r="L35" s="22"/>
      <c r="M35" s="22"/>
      <c r="N35" s="22"/>
      <c r="O35" s="22"/>
      <c r="P35" s="22"/>
    </row>
    <row r="36" spans="1:16" ht="39" customHeight="1" x14ac:dyDescent="0.15">
      <c r="A36" s="22"/>
      <c r="B36" s="35"/>
      <c r="C36" s="1204" t="s">
        <v>582</v>
      </c>
      <c r="D36" s="1205"/>
      <c r="E36" s="1206"/>
      <c r="F36" s="36">
        <v>4.0999999999999996</v>
      </c>
      <c r="G36" s="37">
        <v>5.25</v>
      </c>
      <c r="H36" s="37">
        <v>6.79</v>
      </c>
      <c r="I36" s="37">
        <v>8.07</v>
      </c>
      <c r="J36" s="38">
        <v>9.57</v>
      </c>
      <c r="K36" s="22"/>
      <c r="L36" s="22"/>
      <c r="M36" s="22"/>
      <c r="N36" s="22"/>
      <c r="O36" s="22"/>
      <c r="P36" s="22"/>
    </row>
    <row r="37" spans="1:16" ht="39" customHeight="1" x14ac:dyDescent="0.15">
      <c r="A37" s="22"/>
      <c r="B37" s="35"/>
      <c r="C37" s="1204" t="s">
        <v>583</v>
      </c>
      <c r="D37" s="1205"/>
      <c r="E37" s="1206"/>
      <c r="F37" s="36">
        <v>4.25</v>
      </c>
      <c r="G37" s="37">
        <v>2</v>
      </c>
      <c r="H37" s="37">
        <v>3.09</v>
      </c>
      <c r="I37" s="37">
        <v>2.33</v>
      </c>
      <c r="J37" s="38">
        <v>3.24</v>
      </c>
      <c r="K37" s="22"/>
      <c r="L37" s="22"/>
      <c r="M37" s="22"/>
      <c r="N37" s="22"/>
      <c r="O37" s="22"/>
      <c r="P37" s="22"/>
    </row>
    <row r="38" spans="1:16" ht="39" customHeight="1" x14ac:dyDescent="0.15">
      <c r="A38" s="22"/>
      <c r="B38" s="35"/>
      <c r="C38" s="1204" t="s">
        <v>584</v>
      </c>
      <c r="D38" s="1205"/>
      <c r="E38" s="1206"/>
      <c r="F38" s="36">
        <v>0.64</v>
      </c>
      <c r="G38" s="37">
        <v>0.62</v>
      </c>
      <c r="H38" s="37">
        <v>1.2</v>
      </c>
      <c r="I38" s="37">
        <v>2.04</v>
      </c>
      <c r="J38" s="38">
        <v>1.1000000000000001</v>
      </c>
      <c r="K38" s="22"/>
      <c r="L38" s="22"/>
      <c r="M38" s="22"/>
      <c r="N38" s="22"/>
      <c r="O38" s="22"/>
      <c r="P38" s="22"/>
    </row>
    <row r="39" spans="1:16" ht="39" customHeight="1" x14ac:dyDescent="0.15">
      <c r="A39" s="22"/>
      <c r="B39" s="35"/>
      <c r="C39" s="1204" t="s">
        <v>585</v>
      </c>
      <c r="D39" s="1205"/>
      <c r="E39" s="1206"/>
      <c r="F39" s="36">
        <v>0.19</v>
      </c>
      <c r="G39" s="37">
        <v>0.77</v>
      </c>
      <c r="H39" s="37">
        <v>1.38</v>
      </c>
      <c r="I39" s="37">
        <v>0.24</v>
      </c>
      <c r="J39" s="38">
        <v>0.22</v>
      </c>
      <c r="K39" s="22"/>
      <c r="L39" s="22"/>
      <c r="M39" s="22"/>
      <c r="N39" s="22"/>
      <c r="O39" s="22"/>
      <c r="P39" s="22"/>
    </row>
    <row r="40" spans="1:16" ht="39" customHeight="1" x14ac:dyDescent="0.15">
      <c r="A40" s="22"/>
      <c r="B40" s="35"/>
      <c r="C40" s="1204" t="s">
        <v>586</v>
      </c>
      <c r="D40" s="1205"/>
      <c r="E40" s="1206"/>
      <c r="F40" s="36">
        <v>0.21</v>
      </c>
      <c r="G40" s="37">
        <v>0.1</v>
      </c>
      <c r="H40" s="37">
        <v>7.0000000000000007E-2</v>
      </c>
      <c r="I40" s="37">
        <v>0.1</v>
      </c>
      <c r="J40" s="38">
        <v>0.15</v>
      </c>
      <c r="K40" s="22"/>
      <c r="L40" s="22"/>
      <c r="M40" s="22"/>
      <c r="N40" s="22"/>
      <c r="O40" s="22"/>
      <c r="P40" s="22"/>
    </row>
    <row r="41" spans="1:16" ht="39" customHeight="1" x14ac:dyDescent="0.15">
      <c r="A41" s="22"/>
      <c r="B41" s="35"/>
      <c r="C41" s="1204" t="s">
        <v>587</v>
      </c>
      <c r="D41" s="1205"/>
      <c r="E41" s="1206"/>
      <c r="F41" s="36">
        <v>0.02</v>
      </c>
      <c r="G41" s="37">
        <v>7.0000000000000007E-2</v>
      </c>
      <c r="H41" s="37">
        <v>0.05</v>
      </c>
      <c r="I41" s="37">
        <v>0.06</v>
      </c>
      <c r="J41" s="38">
        <v>0.06</v>
      </c>
      <c r="K41" s="22"/>
      <c r="L41" s="22"/>
      <c r="M41" s="22"/>
      <c r="N41" s="22"/>
      <c r="O41" s="22"/>
      <c r="P41" s="22"/>
    </row>
    <row r="42" spans="1:16" ht="39" customHeight="1" x14ac:dyDescent="0.15">
      <c r="A42" s="22"/>
      <c r="B42" s="39"/>
      <c r="C42" s="1204" t="s">
        <v>588</v>
      </c>
      <c r="D42" s="1205"/>
      <c r="E42" s="1206"/>
      <c r="F42" s="36" t="s">
        <v>545</v>
      </c>
      <c r="G42" s="37" t="s">
        <v>545</v>
      </c>
      <c r="H42" s="37" t="s">
        <v>545</v>
      </c>
      <c r="I42" s="37" t="s">
        <v>545</v>
      </c>
      <c r="J42" s="38" t="s">
        <v>545</v>
      </c>
      <c r="K42" s="22"/>
      <c r="L42" s="22"/>
      <c r="M42" s="22"/>
      <c r="N42" s="22"/>
      <c r="O42" s="22"/>
      <c r="P42" s="22"/>
    </row>
    <row r="43" spans="1:16" ht="39" customHeight="1" thickBot="1" x14ac:dyDescent="0.2">
      <c r="A43" s="22"/>
      <c r="B43" s="40"/>
      <c r="C43" s="1207" t="s">
        <v>589</v>
      </c>
      <c r="D43" s="1208"/>
      <c r="E43" s="1209"/>
      <c r="F43" s="41">
        <v>0.02</v>
      </c>
      <c r="G43" s="42">
        <v>0.02</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bCBISHGHmfL1Dm89AtTfKM62UrAajyxb6pSovcFGjuWdALSwKGkD067d6swNU8xONnVQGFTedFEO28xxTipnQ==" saltValue="KE5yfHfmWNl6/lsnuPj0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E31" zoomScaleSheetLayoutView="55" workbookViewId="0">
      <selection activeCell="G64" sqref="G6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22638</v>
      </c>
      <c r="L45" s="60">
        <v>23051</v>
      </c>
      <c r="M45" s="60">
        <v>23492</v>
      </c>
      <c r="N45" s="60">
        <v>23604</v>
      </c>
      <c r="O45" s="61">
        <v>22131</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545</v>
      </c>
      <c r="L46" s="64" t="s">
        <v>545</v>
      </c>
      <c r="M46" s="64" t="s">
        <v>545</v>
      </c>
      <c r="N46" s="64" t="s">
        <v>545</v>
      </c>
      <c r="O46" s="65" t="s">
        <v>545</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545</v>
      </c>
      <c r="L47" s="64" t="s">
        <v>545</v>
      </c>
      <c r="M47" s="64" t="s">
        <v>545</v>
      </c>
      <c r="N47" s="64" t="s">
        <v>545</v>
      </c>
      <c r="O47" s="65" t="s">
        <v>545</v>
      </c>
      <c r="P47" s="48"/>
      <c r="Q47" s="48"/>
      <c r="R47" s="48"/>
      <c r="S47" s="48"/>
      <c r="T47" s="48"/>
      <c r="U47" s="48"/>
    </row>
    <row r="48" spans="1:21" ht="30.75" customHeight="1" x14ac:dyDescent="0.15">
      <c r="A48" s="48"/>
      <c r="B48" s="1232"/>
      <c r="C48" s="1233"/>
      <c r="D48" s="62"/>
      <c r="E48" s="1214" t="s">
        <v>15</v>
      </c>
      <c r="F48" s="1214"/>
      <c r="G48" s="1214"/>
      <c r="H48" s="1214"/>
      <c r="I48" s="1214"/>
      <c r="J48" s="1215"/>
      <c r="K48" s="63">
        <v>5173</v>
      </c>
      <c r="L48" s="64">
        <v>5162</v>
      </c>
      <c r="M48" s="64">
        <v>5097</v>
      </c>
      <c r="N48" s="64">
        <v>5002</v>
      </c>
      <c r="O48" s="65">
        <v>4967</v>
      </c>
      <c r="P48" s="48"/>
      <c r="Q48" s="48"/>
      <c r="R48" s="48"/>
      <c r="S48" s="48"/>
      <c r="T48" s="48"/>
      <c r="U48" s="48"/>
    </row>
    <row r="49" spans="1:21" ht="30.75" customHeight="1" x14ac:dyDescent="0.15">
      <c r="A49" s="48"/>
      <c r="B49" s="1232"/>
      <c r="C49" s="1233"/>
      <c r="D49" s="62"/>
      <c r="E49" s="1214" t="s">
        <v>16</v>
      </c>
      <c r="F49" s="1214"/>
      <c r="G49" s="1214"/>
      <c r="H49" s="1214"/>
      <c r="I49" s="1214"/>
      <c r="J49" s="1215"/>
      <c r="K49" s="63" t="s">
        <v>545</v>
      </c>
      <c r="L49" s="64" t="s">
        <v>545</v>
      </c>
      <c r="M49" s="64" t="s">
        <v>545</v>
      </c>
      <c r="N49" s="64" t="s">
        <v>545</v>
      </c>
      <c r="O49" s="65" t="s">
        <v>545</v>
      </c>
      <c r="P49" s="48"/>
      <c r="Q49" s="48"/>
      <c r="R49" s="48"/>
      <c r="S49" s="48"/>
      <c r="T49" s="48"/>
      <c r="U49" s="48"/>
    </row>
    <row r="50" spans="1:21" ht="30.75" customHeight="1" x14ac:dyDescent="0.15">
      <c r="A50" s="48"/>
      <c r="B50" s="1232"/>
      <c r="C50" s="1233"/>
      <c r="D50" s="62"/>
      <c r="E50" s="1214" t="s">
        <v>17</v>
      </c>
      <c r="F50" s="1214"/>
      <c r="G50" s="1214"/>
      <c r="H50" s="1214"/>
      <c r="I50" s="1214"/>
      <c r="J50" s="1215"/>
      <c r="K50" s="63">
        <v>83</v>
      </c>
      <c r="L50" s="64">
        <v>81</v>
      </c>
      <c r="M50" s="64">
        <v>67</v>
      </c>
      <c r="N50" s="64">
        <v>60</v>
      </c>
      <c r="O50" s="65">
        <v>60</v>
      </c>
      <c r="P50" s="48"/>
      <c r="Q50" s="48"/>
      <c r="R50" s="48"/>
      <c r="S50" s="48"/>
      <c r="T50" s="48"/>
      <c r="U50" s="48"/>
    </row>
    <row r="51" spans="1:21" ht="30.75" customHeight="1" x14ac:dyDescent="0.15">
      <c r="A51" s="48"/>
      <c r="B51" s="1234"/>
      <c r="C51" s="1235"/>
      <c r="D51" s="66"/>
      <c r="E51" s="1214" t="s">
        <v>18</v>
      </c>
      <c r="F51" s="1214"/>
      <c r="G51" s="1214"/>
      <c r="H51" s="1214"/>
      <c r="I51" s="1214"/>
      <c r="J51" s="1215"/>
      <c r="K51" s="63">
        <v>1</v>
      </c>
      <c r="L51" s="64">
        <v>1</v>
      </c>
      <c r="M51" s="64">
        <v>1</v>
      </c>
      <c r="N51" s="64">
        <v>0</v>
      </c>
      <c r="O51" s="65">
        <v>0</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22266</v>
      </c>
      <c r="L52" s="64">
        <v>22230</v>
      </c>
      <c r="M52" s="64">
        <v>22261</v>
      </c>
      <c r="N52" s="64">
        <v>21872</v>
      </c>
      <c r="O52" s="65">
        <v>20561</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5629</v>
      </c>
      <c r="L53" s="69">
        <v>6065</v>
      </c>
      <c r="M53" s="69">
        <v>6396</v>
      </c>
      <c r="N53" s="69">
        <v>6794</v>
      </c>
      <c r="O53" s="70">
        <v>6597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590</v>
      </c>
      <c r="P55" s="48"/>
      <c r="Q55" s="48"/>
      <c r="R55" s="48"/>
      <c r="S55" s="48"/>
      <c r="T55" s="48"/>
      <c r="U55" s="48"/>
    </row>
    <row r="56" spans="1:21" ht="31.5" customHeight="1" thickBot="1" x14ac:dyDescent="0.2">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x14ac:dyDescent="0.15">
      <c r="B57" s="1220" t="s">
        <v>25</v>
      </c>
      <c r="C57" s="1221"/>
      <c r="D57" s="1224" t="s">
        <v>26</v>
      </c>
      <c r="E57" s="1225"/>
      <c r="F57" s="1225"/>
      <c r="G57" s="1225"/>
      <c r="H57" s="1225"/>
      <c r="I57" s="1225"/>
      <c r="J57" s="1226"/>
      <c r="K57" s="83"/>
      <c r="L57" s="84"/>
      <c r="M57" s="84"/>
      <c r="N57" s="84"/>
      <c r="O57" s="85"/>
    </row>
    <row r="58" spans="1:21" ht="31.5" customHeight="1" thickBot="1" x14ac:dyDescent="0.2">
      <c r="B58" s="1222"/>
      <c r="C58" s="1223"/>
      <c r="D58" s="1227" t="s">
        <v>27</v>
      </c>
      <c r="E58" s="1228"/>
      <c r="F58" s="1228"/>
      <c r="G58" s="1228"/>
      <c r="H58" s="1228"/>
      <c r="I58" s="1228"/>
      <c r="J58" s="122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Gw2VWfbwS7T14xfsM65DMYT5okPJAtnD7LGHUJwMDrHw6RMiITOgMedmjz6vI+X2Z5OOTPmu+UO3EMaeQAABg==" saltValue="UCj/6MnEscbIylcPMA3Eb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31" zoomScaleSheetLayoutView="100" workbookViewId="0">
      <selection activeCell="N39" sqref="N3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572</v>
      </c>
      <c r="J40" s="100" t="s">
        <v>573</v>
      </c>
      <c r="K40" s="100" t="s">
        <v>574</v>
      </c>
      <c r="L40" s="100" t="s">
        <v>575</v>
      </c>
      <c r="M40" s="101" t="s">
        <v>576</v>
      </c>
    </row>
    <row r="41" spans="2:13" ht="27.75" customHeight="1" x14ac:dyDescent="0.15">
      <c r="B41" s="1250" t="s">
        <v>30</v>
      </c>
      <c r="C41" s="1251"/>
      <c r="D41" s="102"/>
      <c r="E41" s="1252" t="s">
        <v>31</v>
      </c>
      <c r="F41" s="1252"/>
      <c r="G41" s="1252"/>
      <c r="H41" s="1253"/>
      <c r="I41" s="103">
        <v>265111</v>
      </c>
      <c r="J41" s="104">
        <v>263838</v>
      </c>
      <c r="K41" s="104">
        <v>262008</v>
      </c>
      <c r="L41" s="104">
        <v>261846</v>
      </c>
      <c r="M41" s="105">
        <v>267543</v>
      </c>
    </row>
    <row r="42" spans="2:13" ht="27.75" customHeight="1" x14ac:dyDescent="0.15">
      <c r="B42" s="1240"/>
      <c r="C42" s="1241"/>
      <c r="D42" s="106"/>
      <c r="E42" s="1244" t="s">
        <v>32</v>
      </c>
      <c r="F42" s="1244"/>
      <c r="G42" s="1244"/>
      <c r="H42" s="1245"/>
      <c r="I42" s="107">
        <v>410</v>
      </c>
      <c r="J42" s="108">
        <v>287</v>
      </c>
      <c r="K42" s="108">
        <v>255</v>
      </c>
      <c r="L42" s="108">
        <v>199</v>
      </c>
      <c r="M42" s="109">
        <v>144</v>
      </c>
    </row>
    <row r="43" spans="2:13" ht="27.75" customHeight="1" x14ac:dyDescent="0.15">
      <c r="B43" s="1240"/>
      <c r="C43" s="1241"/>
      <c r="D43" s="106"/>
      <c r="E43" s="1244" t="s">
        <v>33</v>
      </c>
      <c r="F43" s="1244"/>
      <c r="G43" s="1244"/>
      <c r="H43" s="1245"/>
      <c r="I43" s="107">
        <v>47722</v>
      </c>
      <c r="J43" s="108">
        <v>47259</v>
      </c>
      <c r="K43" s="108">
        <v>46571</v>
      </c>
      <c r="L43" s="108">
        <v>44922</v>
      </c>
      <c r="M43" s="109">
        <v>42718</v>
      </c>
    </row>
    <row r="44" spans="2:13" ht="27.75" customHeight="1" x14ac:dyDescent="0.15">
      <c r="B44" s="1240"/>
      <c r="C44" s="1241"/>
      <c r="D44" s="106"/>
      <c r="E44" s="1244" t="s">
        <v>34</v>
      </c>
      <c r="F44" s="1244"/>
      <c r="G44" s="1244"/>
      <c r="H44" s="1245"/>
      <c r="I44" s="107" t="s">
        <v>545</v>
      </c>
      <c r="J44" s="108" t="s">
        <v>545</v>
      </c>
      <c r="K44" s="108" t="s">
        <v>545</v>
      </c>
      <c r="L44" s="108" t="s">
        <v>545</v>
      </c>
      <c r="M44" s="109" t="s">
        <v>545</v>
      </c>
    </row>
    <row r="45" spans="2:13" ht="27.75" customHeight="1" x14ac:dyDescent="0.15">
      <c r="B45" s="1240"/>
      <c r="C45" s="1241"/>
      <c r="D45" s="106"/>
      <c r="E45" s="1244" t="s">
        <v>35</v>
      </c>
      <c r="F45" s="1244"/>
      <c r="G45" s="1244"/>
      <c r="H45" s="1245"/>
      <c r="I45" s="107">
        <v>22639</v>
      </c>
      <c r="J45" s="108">
        <v>21562</v>
      </c>
      <c r="K45" s="108">
        <v>20041</v>
      </c>
      <c r="L45" s="108">
        <v>17159</v>
      </c>
      <c r="M45" s="109">
        <v>16399</v>
      </c>
    </row>
    <row r="46" spans="2:13" ht="27.75" customHeight="1" x14ac:dyDescent="0.15">
      <c r="B46" s="1240"/>
      <c r="C46" s="1241"/>
      <c r="D46" s="110"/>
      <c r="E46" s="1244" t="s">
        <v>36</v>
      </c>
      <c r="F46" s="1244"/>
      <c r="G46" s="1244"/>
      <c r="H46" s="1245"/>
      <c r="I46" s="107">
        <v>2490</v>
      </c>
      <c r="J46" s="108">
        <v>2654</v>
      </c>
      <c r="K46" s="108">
        <v>2142</v>
      </c>
      <c r="L46" s="108">
        <v>2129</v>
      </c>
      <c r="M46" s="109">
        <v>2499</v>
      </c>
    </row>
    <row r="47" spans="2:13" ht="27.75" customHeight="1" x14ac:dyDescent="0.15">
      <c r="B47" s="1240"/>
      <c r="C47" s="1241"/>
      <c r="D47" s="111"/>
      <c r="E47" s="1254" t="s">
        <v>37</v>
      </c>
      <c r="F47" s="1255"/>
      <c r="G47" s="1255"/>
      <c r="H47" s="1256"/>
      <c r="I47" s="107" t="s">
        <v>545</v>
      </c>
      <c r="J47" s="108" t="s">
        <v>545</v>
      </c>
      <c r="K47" s="108" t="s">
        <v>545</v>
      </c>
      <c r="L47" s="108" t="s">
        <v>545</v>
      </c>
      <c r="M47" s="109" t="s">
        <v>545</v>
      </c>
    </row>
    <row r="48" spans="2:13" ht="27.75" customHeight="1" x14ac:dyDescent="0.15">
      <c r="B48" s="1240"/>
      <c r="C48" s="1241"/>
      <c r="D48" s="106"/>
      <c r="E48" s="1244" t="s">
        <v>38</v>
      </c>
      <c r="F48" s="1244"/>
      <c r="G48" s="1244"/>
      <c r="H48" s="1245"/>
      <c r="I48" s="107" t="s">
        <v>545</v>
      </c>
      <c r="J48" s="108" t="s">
        <v>545</v>
      </c>
      <c r="K48" s="108" t="s">
        <v>545</v>
      </c>
      <c r="L48" s="108" t="s">
        <v>545</v>
      </c>
      <c r="M48" s="109" t="s">
        <v>545</v>
      </c>
    </row>
    <row r="49" spans="2:13" ht="27.75" customHeight="1" x14ac:dyDescent="0.15">
      <c r="B49" s="1242"/>
      <c r="C49" s="1243"/>
      <c r="D49" s="106"/>
      <c r="E49" s="1244" t="s">
        <v>39</v>
      </c>
      <c r="F49" s="1244"/>
      <c r="G49" s="1244"/>
      <c r="H49" s="1245"/>
      <c r="I49" s="107" t="s">
        <v>545</v>
      </c>
      <c r="J49" s="108" t="s">
        <v>545</v>
      </c>
      <c r="K49" s="108" t="s">
        <v>545</v>
      </c>
      <c r="L49" s="108" t="s">
        <v>545</v>
      </c>
      <c r="M49" s="109" t="s">
        <v>545</v>
      </c>
    </row>
    <row r="50" spans="2:13" ht="27.75" customHeight="1" x14ac:dyDescent="0.15">
      <c r="B50" s="1238" t="s">
        <v>40</v>
      </c>
      <c r="C50" s="1239"/>
      <c r="D50" s="112"/>
      <c r="E50" s="1244" t="s">
        <v>41</v>
      </c>
      <c r="F50" s="1244"/>
      <c r="G50" s="1244"/>
      <c r="H50" s="1245"/>
      <c r="I50" s="107">
        <v>44139</v>
      </c>
      <c r="J50" s="108">
        <v>47493</v>
      </c>
      <c r="K50" s="108">
        <v>49305</v>
      </c>
      <c r="L50" s="108">
        <v>50020</v>
      </c>
      <c r="M50" s="109">
        <v>47954</v>
      </c>
    </row>
    <row r="51" spans="2:13" ht="27.75" customHeight="1" x14ac:dyDescent="0.15">
      <c r="B51" s="1240"/>
      <c r="C51" s="1241"/>
      <c r="D51" s="106"/>
      <c r="E51" s="1244" t="s">
        <v>42</v>
      </c>
      <c r="F51" s="1244"/>
      <c r="G51" s="1244"/>
      <c r="H51" s="1245"/>
      <c r="I51" s="107">
        <v>39146</v>
      </c>
      <c r="J51" s="108">
        <v>37701</v>
      </c>
      <c r="K51" s="108">
        <v>35417</v>
      </c>
      <c r="L51" s="108">
        <v>38120</v>
      </c>
      <c r="M51" s="109">
        <v>35702</v>
      </c>
    </row>
    <row r="52" spans="2:13" ht="27.75" customHeight="1" x14ac:dyDescent="0.15">
      <c r="B52" s="1242"/>
      <c r="C52" s="1243"/>
      <c r="D52" s="106"/>
      <c r="E52" s="1244" t="s">
        <v>43</v>
      </c>
      <c r="F52" s="1244"/>
      <c r="G52" s="1244"/>
      <c r="H52" s="1245"/>
      <c r="I52" s="107">
        <v>185818</v>
      </c>
      <c r="J52" s="108">
        <v>184639</v>
      </c>
      <c r="K52" s="108">
        <v>181752</v>
      </c>
      <c r="L52" s="108">
        <v>180290</v>
      </c>
      <c r="M52" s="109">
        <v>177141</v>
      </c>
    </row>
    <row r="53" spans="2:13" ht="27.75" customHeight="1" thickBot="1" x14ac:dyDescent="0.2">
      <c r="B53" s="1246" t="s">
        <v>44</v>
      </c>
      <c r="C53" s="1247"/>
      <c r="D53" s="113"/>
      <c r="E53" s="1248" t="s">
        <v>45</v>
      </c>
      <c r="F53" s="1248"/>
      <c r="G53" s="1248"/>
      <c r="H53" s="1249"/>
      <c r="I53" s="114">
        <v>69268</v>
      </c>
      <c r="J53" s="115">
        <v>65766</v>
      </c>
      <c r="K53" s="115">
        <v>64542</v>
      </c>
      <c r="L53" s="115">
        <v>57825</v>
      </c>
      <c r="M53" s="116">
        <v>68507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lJX423YeeqOEcXIxO10Skq8GZYEM+AoEYR/2tdK6CJaH38Tj9rYF0T5DDsdISfx6lGhOybydfwIQz7aUYRGw==" saltValue="fGUCU1EXFdVCPYhz+HGKq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I54" sqref="I5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574</v>
      </c>
      <c r="G54" s="125" t="s">
        <v>575</v>
      </c>
      <c r="H54" s="126" t="s">
        <v>576</v>
      </c>
    </row>
    <row r="55" spans="2:8" ht="52.5" customHeight="1" x14ac:dyDescent="0.15">
      <c r="B55" s="127"/>
      <c r="C55" s="1265" t="s">
        <v>48</v>
      </c>
      <c r="D55" s="1265"/>
      <c r="E55" s="1266"/>
      <c r="F55" s="128">
        <v>12099</v>
      </c>
      <c r="G55" s="128">
        <v>12472</v>
      </c>
      <c r="H55" s="129">
        <v>12163</v>
      </c>
    </row>
    <row r="56" spans="2:8" ht="52.5" customHeight="1" x14ac:dyDescent="0.15">
      <c r="B56" s="130"/>
      <c r="C56" s="1267" t="s">
        <v>49</v>
      </c>
      <c r="D56" s="1267"/>
      <c r="E56" s="1268"/>
      <c r="F56" s="131">
        <v>9830</v>
      </c>
      <c r="G56" s="131">
        <v>9316</v>
      </c>
      <c r="H56" s="132">
        <v>7476</v>
      </c>
    </row>
    <row r="57" spans="2:8" ht="53.25" customHeight="1" x14ac:dyDescent="0.15">
      <c r="B57" s="130"/>
      <c r="C57" s="1269" t="s">
        <v>50</v>
      </c>
      <c r="D57" s="1269"/>
      <c r="E57" s="1270"/>
      <c r="F57" s="133">
        <v>27309</v>
      </c>
      <c r="G57" s="133">
        <v>27334</v>
      </c>
      <c r="H57" s="134">
        <v>26779</v>
      </c>
    </row>
    <row r="58" spans="2:8" ht="45.75" customHeight="1" x14ac:dyDescent="0.15">
      <c r="B58" s="135"/>
      <c r="C58" s="1257" t="s">
        <v>600</v>
      </c>
      <c r="D58" s="1258"/>
      <c r="E58" s="1259"/>
      <c r="F58" s="136">
        <v>15915</v>
      </c>
      <c r="G58" s="136">
        <v>15881</v>
      </c>
      <c r="H58" s="137">
        <v>15505</v>
      </c>
    </row>
    <row r="59" spans="2:8" ht="45.75" customHeight="1" x14ac:dyDescent="0.15">
      <c r="B59" s="135"/>
      <c r="C59" s="1257" t="s">
        <v>596</v>
      </c>
      <c r="D59" s="1258"/>
      <c r="E59" s="1259"/>
      <c r="F59" s="136">
        <v>4188</v>
      </c>
      <c r="G59" s="136">
        <v>4149</v>
      </c>
      <c r="H59" s="137">
        <v>4102</v>
      </c>
    </row>
    <row r="60" spans="2:8" ht="45.75" customHeight="1" x14ac:dyDescent="0.15">
      <c r="B60" s="135"/>
      <c r="C60" s="1257" t="s">
        <v>597</v>
      </c>
      <c r="D60" s="1258"/>
      <c r="E60" s="1259"/>
      <c r="F60" s="136">
        <v>2497</v>
      </c>
      <c r="G60" s="136">
        <v>2479</v>
      </c>
      <c r="H60" s="137">
        <v>2452</v>
      </c>
    </row>
    <row r="61" spans="2:8" ht="45.75" customHeight="1" x14ac:dyDescent="0.15">
      <c r="B61" s="135"/>
      <c r="C61" s="1257" t="s">
        <v>598</v>
      </c>
      <c r="D61" s="1258"/>
      <c r="E61" s="1259"/>
      <c r="F61" s="136">
        <v>1089</v>
      </c>
      <c r="G61" s="136">
        <v>1077</v>
      </c>
      <c r="H61" s="137">
        <v>1069</v>
      </c>
    </row>
    <row r="62" spans="2:8" ht="45.75" customHeight="1" thickBot="1" x14ac:dyDescent="0.2">
      <c r="B62" s="138"/>
      <c r="C62" s="1260" t="s">
        <v>599</v>
      </c>
      <c r="D62" s="1261"/>
      <c r="E62" s="1262"/>
      <c r="F62" s="139">
        <v>306</v>
      </c>
      <c r="G62" s="139">
        <v>609</v>
      </c>
      <c r="H62" s="140">
        <v>723</v>
      </c>
    </row>
    <row r="63" spans="2:8" ht="52.5" customHeight="1" thickBot="1" x14ac:dyDescent="0.2">
      <c r="B63" s="141"/>
      <c r="C63" s="1263" t="s">
        <v>51</v>
      </c>
      <c r="D63" s="1263"/>
      <c r="E63" s="1264"/>
      <c r="F63" s="142">
        <v>49239</v>
      </c>
      <c r="G63" s="142">
        <v>49122</v>
      </c>
      <c r="H63" s="143">
        <v>46419</v>
      </c>
    </row>
    <row r="64" spans="2:8" ht="15" customHeight="1" x14ac:dyDescent="0.15"/>
  </sheetData>
  <sheetProtection algorithmName="SHA-512" hashValue="6ElFge1zxkzbdokvT8gwVmdVgwbcGg8MSAOWBv9nvOziWm65lF7R4pChSgZY5vKWSnILlipRP2F2xdxw3UP04g==" saltValue="qOPKWI9JJFmcRu9G7IKx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569</v>
      </c>
      <c r="G2" s="157"/>
      <c r="H2" s="158"/>
    </row>
    <row r="3" spans="1:8" x14ac:dyDescent="0.15">
      <c r="A3" s="154" t="s">
        <v>562</v>
      </c>
      <c r="B3" s="159"/>
      <c r="C3" s="160"/>
      <c r="D3" s="161">
        <v>52962</v>
      </c>
      <c r="E3" s="162"/>
      <c r="F3" s="163">
        <v>50880</v>
      </c>
      <c r="G3" s="164"/>
      <c r="H3" s="165"/>
    </row>
    <row r="4" spans="1:8" x14ac:dyDescent="0.15">
      <c r="A4" s="166"/>
      <c r="B4" s="167"/>
      <c r="C4" s="168"/>
      <c r="D4" s="169">
        <v>29342</v>
      </c>
      <c r="E4" s="170"/>
      <c r="F4" s="171">
        <v>27819</v>
      </c>
      <c r="G4" s="172"/>
      <c r="H4" s="173"/>
    </row>
    <row r="5" spans="1:8" x14ac:dyDescent="0.15">
      <c r="A5" s="154" t="s">
        <v>564</v>
      </c>
      <c r="B5" s="159"/>
      <c r="C5" s="160"/>
      <c r="D5" s="161">
        <v>43517</v>
      </c>
      <c r="E5" s="162"/>
      <c r="F5" s="163">
        <v>46395</v>
      </c>
      <c r="G5" s="164"/>
      <c r="H5" s="165"/>
    </row>
    <row r="6" spans="1:8" x14ac:dyDescent="0.15">
      <c r="A6" s="166"/>
      <c r="B6" s="167"/>
      <c r="C6" s="168"/>
      <c r="D6" s="169">
        <v>22791</v>
      </c>
      <c r="E6" s="170"/>
      <c r="F6" s="171">
        <v>26304</v>
      </c>
      <c r="G6" s="172"/>
      <c r="H6" s="173"/>
    </row>
    <row r="7" spans="1:8" x14ac:dyDescent="0.15">
      <c r="A7" s="154" t="s">
        <v>565</v>
      </c>
      <c r="B7" s="159"/>
      <c r="C7" s="160"/>
      <c r="D7" s="161">
        <v>48480</v>
      </c>
      <c r="E7" s="162"/>
      <c r="F7" s="163">
        <v>48088</v>
      </c>
      <c r="G7" s="164"/>
      <c r="H7" s="165"/>
    </row>
    <row r="8" spans="1:8" x14ac:dyDescent="0.15">
      <c r="A8" s="166"/>
      <c r="B8" s="167"/>
      <c r="C8" s="168"/>
      <c r="D8" s="169">
        <v>18778</v>
      </c>
      <c r="E8" s="170"/>
      <c r="F8" s="171">
        <v>25183</v>
      </c>
      <c r="G8" s="172"/>
      <c r="H8" s="173"/>
    </row>
    <row r="9" spans="1:8" x14ac:dyDescent="0.15">
      <c r="A9" s="154" t="s">
        <v>566</v>
      </c>
      <c r="B9" s="159"/>
      <c r="C9" s="160"/>
      <c r="D9" s="161">
        <v>46026</v>
      </c>
      <c r="E9" s="162"/>
      <c r="F9" s="163">
        <v>46457</v>
      </c>
      <c r="G9" s="164"/>
      <c r="H9" s="165"/>
    </row>
    <row r="10" spans="1:8" x14ac:dyDescent="0.15">
      <c r="A10" s="166"/>
      <c r="B10" s="167"/>
      <c r="C10" s="168"/>
      <c r="D10" s="169">
        <v>16633</v>
      </c>
      <c r="E10" s="170"/>
      <c r="F10" s="171">
        <v>24020</v>
      </c>
      <c r="G10" s="172"/>
      <c r="H10" s="173"/>
    </row>
    <row r="11" spans="1:8" x14ac:dyDescent="0.15">
      <c r="A11" s="154" t="s">
        <v>567</v>
      </c>
      <c r="B11" s="159"/>
      <c r="C11" s="160"/>
      <c r="D11" s="161">
        <v>76769</v>
      </c>
      <c r="E11" s="162"/>
      <c r="F11" s="163">
        <v>51849</v>
      </c>
      <c r="G11" s="164"/>
      <c r="H11" s="165"/>
    </row>
    <row r="12" spans="1:8" x14ac:dyDescent="0.15">
      <c r="A12" s="166"/>
      <c r="B12" s="167"/>
      <c r="C12" s="174"/>
      <c r="D12" s="169">
        <v>34323</v>
      </c>
      <c r="E12" s="170"/>
      <c r="F12" s="171">
        <v>26326</v>
      </c>
      <c r="G12" s="172"/>
      <c r="H12" s="173"/>
    </row>
    <row r="13" spans="1:8" x14ac:dyDescent="0.15">
      <c r="A13" s="154"/>
      <c r="B13" s="159"/>
      <c r="C13" s="175"/>
      <c r="D13" s="176">
        <v>53551</v>
      </c>
      <c r="E13" s="177"/>
      <c r="F13" s="178">
        <v>48734</v>
      </c>
      <c r="G13" s="179"/>
      <c r="H13" s="165"/>
    </row>
    <row r="14" spans="1:8" x14ac:dyDescent="0.15">
      <c r="A14" s="166"/>
      <c r="B14" s="167"/>
      <c r="C14" s="168"/>
      <c r="D14" s="169">
        <v>24373</v>
      </c>
      <c r="E14" s="170"/>
      <c r="F14" s="171">
        <v>25930</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4.47</v>
      </c>
      <c r="C19" s="180">
        <f>ROUND(VALUE(SUBSTITUTE(実質収支比率等に係る経年分析!G$48,"▲","-")),2)</f>
        <v>2.11</v>
      </c>
      <c r="D19" s="180">
        <f>ROUND(VALUE(SUBSTITUTE(実質収支比率等に係る経年分析!H$48,"▲","-")),2)</f>
        <v>3.17</v>
      </c>
      <c r="E19" s="180">
        <f>ROUND(VALUE(SUBSTITUTE(実質収支比率等に係る経年分析!I$48,"▲","-")),2)</f>
        <v>2.4300000000000002</v>
      </c>
      <c r="F19" s="180">
        <f>ROUND(VALUE(SUBSTITUTE(実質収支比率等に係る経年分析!J$48,"▲","-")),2)</f>
        <v>3.4</v>
      </c>
    </row>
    <row r="20" spans="1:11" x14ac:dyDescent="0.15">
      <c r="A20" s="180" t="s">
        <v>55</v>
      </c>
      <c r="B20" s="180">
        <f>ROUND(VALUE(SUBSTITUTE(実質収支比率等に係る経年分析!F$47,"▲","-")),2)</f>
        <v>9.0299999999999994</v>
      </c>
      <c r="C20" s="180">
        <f>ROUND(VALUE(SUBSTITUTE(実質収支比率等に係る経年分析!G$47,"▲","-")),2)</f>
        <v>11.01</v>
      </c>
      <c r="D20" s="180">
        <f>ROUND(VALUE(SUBSTITUTE(実質収支比率等に係る経年分析!H$47,"▲","-")),2)</f>
        <v>12.09</v>
      </c>
      <c r="E20" s="180">
        <f>ROUND(VALUE(SUBSTITUTE(実質収支比率等に係る経年分析!I$47,"▲","-")),2)</f>
        <v>12.55</v>
      </c>
      <c r="F20" s="180">
        <f>ROUND(VALUE(SUBSTITUTE(実質収支比率等に係る経年分析!J$47,"▲","-")),2)</f>
        <v>12.32</v>
      </c>
    </row>
    <row r="21" spans="1:11" x14ac:dyDescent="0.15">
      <c r="A21" s="180" t="s">
        <v>56</v>
      </c>
      <c r="B21" s="180">
        <f>IF(ISNUMBER(VALUE(SUBSTITUTE(実質収支比率等に係る経年分析!F$49,"▲","-"))),ROUND(VALUE(SUBSTITUTE(実質収支比率等に係る経年分析!F$49,"▲","-")),2),NA())</f>
        <v>3.01</v>
      </c>
      <c r="C21" s="180">
        <f>IF(ISNUMBER(VALUE(SUBSTITUTE(実質収支比率等に係る経年分析!G$49,"▲","-"))),ROUND(VALUE(SUBSTITUTE(実質収支比率等に係る経年分析!G$49,"▲","-")),2),NA())</f>
        <v>-0.55000000000000004</v>
      </c>
      <c r="D21" s="180">
        <f>IF(ISNUMBER(VALUE(SUBSTITUTE(実質収支比率等に係る経年分析!H$49,"▲","-"))),ROUND(VALUE(SUBSTITUTE(実質収支比率等に係る経年分析!H$49,"▲","-")),2),NA())</f>
        <v>2.06</v>
      </c>
      <c r="E21" s="180">
        <f>IF(ISNUMBER(VALUE(SUBSTITUTE(実質収支比率等に係る経年分析!I$49,"▲","-"))),ROUND(VALUE(SUBSTITUTE(実質収支比率等に係る経年分析!I$49,"▲","-")),2),NA())</f>
        <v>-0.38</v>
      </c>
      <c r="F21" s="180">
        <f>IF(ISNUMBER(VALUE(SUBSTITUTE(実質収支比率等に係る経年分析!J$49,"▲","-"))),ROUND(VALUE(SUBSTITUTE(実質収支比率等に係る経年分析!J$49,"▲","-")),2),NA())</f>
        <v>0.63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7.0000000000000007E-2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0.06</v>
      </c>
    </row>
    <row r="30" spans="1:11" x14ac:dyDescent="0.15">
      <c r="A30" s="181" t="str">
        <f>IF(連結実質赤字比率に係る赤字・黒字の構成分析!C$40="",NA(),連結実質赤字比率に係る赤字・黒字の構成分析!C$40)</f>
        <v>母子父子寡婦福祉資金貸付事業特別会計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0.15</v>
      </c>
    </row>
    <row r="31" spans="1:11" x14ac:dyDescent="0.15">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0.77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1.38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0.22</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1.1000000000000001</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4.25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3.09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2.33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3.24</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4.0999999999999996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5.25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6.79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8.07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9.57</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11.87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13.33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14.05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13.99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14.51</v>
      </c>
    </row>
    <row r="36" spans="1:16" x14ac:dyDescent="0.15">
      <c r="A36" s="181" t="str">
        <f>IF(連結実質赤字比率に係る赤字・黒字の構成分析!C$34="",NA(),連結実質赤字比率に係る赤字・黒字の構成分析!C$34)</f>
        <v>観光施設事業特別会計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0.05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0.01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0.01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0.01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0</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22266</v>
      </c>
      <c r="E42" s="182"/>
      <c r="F42" s="182"/>
      <c r="G42" s="182">
        <f>'実質公債費比率（分子）の構造'!L$52</f>
        <v>22230</v>
      </c>
      <c r="H42" s="182"/>
      <c r="I42" s="182"/>
      <c r="J42" s="182">
        <f>'実質公債費比率（分子）の構造'!M$52</f>
        <v>22261</v>
      </c>
      <c r="K42" s="182"/>
      <c r="L42" s="182"/>
      <c r="M42" s="182">
        <f>'実質公債費比率（分子）の構造'!N$52</f>
        <v>21872</v>
      </c>
      <c r="N42" s="182"/>
      <c r="O42" s="182"/>
      <c r="P42" s="182">
        <f>'実質公債費比率（分子）の構造'!O$52</f>
        <v>20561</v>
      </c>
    </row>
    <row r="43" spans="1:16" x14ac:dyDescent="0.15">
      <c r="A43" s="182" t="s">
        <v>64</v>
      </c>
      <c r="B43" s="182">
        <f>'実質公債費比率（分子）の構造'!K$51</f>
        <v>1</v>
      </c>
      <c r="C43" s="182"/>
      <c r="D43" s="182"/>
      <c r="E43" s="182">
        <f>'実質公債費比率（分子）の構造'!L$51</f>
        <v>1</v>
      </c>
      <c r="F43" s="182"/>
      <c r="G43" s="182"/>
      <c r="H43" s="182">
        <f>'実質公債費比率（分子）の構造'!M$51</f>
        <v>1</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83</v>
      </c>
      <c r="C44" s="182"/>
      <c r="D44" s="182"/>
      <c r="E44" s="182">
        <f>'実質公債費比率（分子）の構造'!L$50</f>
        <v>81</v>
      </c>
      <c r="F44" s="182"/>
      <c r="G44" s="182"/>
      <c r="H44" s="182">
        <f>'実質公債費比率（分子）の構造'!M$50</f>
        <v>67</v>
      </c>
      <c r="I44" s="182"/>
      <c r="J44" s="182"/>
      <c r="K44" s="182">
        <f>'実質公債費比率（分子）の構造'!N$50</f>
        <v>60</v>
      </c>
      <c r="L44" s="182"/>
      <c r="M44" s="182"/>
      <c r="N44" s="182">
        <f>'実質公債費比率（分子）の構造'!O$50</f>
        <v>60</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5173</v>
      </c>
      <c r="C46" s="182"/>
      <c r="D46" s="182"/>
      <c r="E46" s="182">
        <f>'実質公債費比率（分子）の構造'!L$48</f>
        <v>5162</v>
      </c>
      <c r="F46" s="182"/>
      <c r="G46" s="182"/>
      <c r="H46" s="182">
        <f>'実質公債費比率（分子）の構造'!M$48</f>
        <v>5097</v>
      </c>
      <c r="I46" s="182"/>
      <c r="J46" s="182"/>
      <c r="K46" s="182">
        <f>'実質公債費比率（分子）の構造'!N$48</f>
        <v>5002</v>
      </c>
      <c r="L46" s="182"/>
      <c r="M46" s="182"/>
      <c r="N46" s="182">
        <f>'実質公債費比率（分子）の構造'!O$48</f>
        <v>4967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22638</v>
      </c>
      <c r="C49" s="182"/>
      <c r="D49" s="182"/>
      <c r="E49" s="182">
        <f>'実質公債費比率（分子）の構造'!L$45</f>
        <v>23051</v>
      </c>
      <c r="F49" s="182"/>
      <c r="G49" s="182"/>
      <c r="H49" s="182">
        <f>'実質公債費比率（分子）の構造'!M$45</f>
        <v>23492</v>
      </c>
      <c r="I49" s="182"/>
      <c r="J49" s="182"/>
      <c r="K49" s="182">
        <f>'実質公債費比率（分子）の構造'!N$45</f>
        <v>23604</v>
      </c>
      <c r="L49" s="182"/>
      <c r="M49" s="182"/>
      <c r="N49" s="182">
        <f>'実質公債費比率（分子）の構造'!O$45</f>
        <v>22131</v>
      </c>
      <c r="O49" s="182"/>
      <c r="P49" s="182"/>
    </row>
    <row r="50" spans="1:16" x14ac:dyDescent="0.15">
      <c r="A50" s="182" t="s">
        <v>71</v>
      </c>
      <c r="B50" s="182" t="e">
        <f>NA()</f>
        <v>#N/A</v>
      </c>
      <c r="C50" s="182">
        <f>IF(ISNUMBER('実質公債費比率（分子）の構造'!K$53),'実質公債費比率（分子）の構造'!K$53,NA())</f>
        <v>5629</v>
      </c>
      <c r="D50" s="182" t="e">
        <f>NA()</f>
        <v>#N/A</v>
      </c>
      <c r="E50" s="182" t="e">
        <f>NA()</f>
        <v>#N/A</v>
      </c>
      <c r="F50" s="182">
        <f>IF(ISNUMBER('実質公債費比率（分子）の構造'!L$53),'実質公債費比率（分子）の構造'!L$53,NA())</f>
        <v>6065</v>
      </c>
      <c r="G50" s="182" t="e">
        <f>NA()</f>
        <v>#N/A</v>
      </c>
      <c r="H50" s="182" t="e">
        <f>NA()</f>
        <v>#N/A</v>
      </c>
      <c r="I50" s="182">
        <f>IF(ISNUMBER('実質公債費比率（分子）の構造'!M$53),'実質公債費比率（分子）の構造'!M$53,NA())</f>
        <v>6396</v>
      </c>
      <c r="J50" s="182" t="e">
        <f>NA()</f>
        <v>#N/A</v>
      </c>
      <c r="K50" s="182" t="e">
        <f>NA()</f>
        <v>#N/A</v>
      </c>
      <c r="L50" s="182">
        <f>IF(ISNUMBER('実質公債費比率（分子）の構造'!N$53),'実質公債費比率（分子）の構造'!N$53,NA())</f>
        <v>6794</v>
      </c>
      <c r="M50" s="182" t="e">
        <f>NA()</f>
        <v>#N/A</v>
      </c>
      <c r="N50" s="182" t="e">
        <f>NA()</f>
        <v>#N/A</v>
      </c>
      <c r="O50" s="182">
        <f>IF(ISNUMBER('実質公債費比率（分子）の構造'!O$53),'実質公債費比率（分子）の構造'!O$53,NA())</f>
        <v>6597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185818</v>
      </c>
      <c r="E56" s="181"/>
      <c r="F56" s="181"/>
      <c r="G56" s="181">
        <f>'将来負担比率（分子）の構造'!J$52</f>
        <v>184639</v>
      </c>
      <c r="H56" s="181"/>
      <c r="I56" s="181"/>
      <c r="J56" s="181">
        <f>'将来負担比率（分子）の構造'!K$52</f>
        <v>181752</v>
      </c>
      <c r="K56" s="181"/>
      <c r="L56" s="181"/>
      <c r="M56" s="181">
        <f>'将来負担比率（分子）の構造'!L$52</f>
        <v>180290</v>
      </c>
      <c r="N56" s="181"/>
      <c r="O56" s="181"/>
      <c r="P56" s="181">
        <f>'将来負担比率（分子）の構造'!M$52</f>
        <v>177141</v>
      </c>
    </row>
    <row r="57" spans="1:16" x14ac:dyDescent="0.15">
      <c r="A57" s="181" t="s">
        <v>42</v>
      </c>
      <c r="B57" s="181"/>
      <c r="C57" s="181"/>
      <c r="D57" s="181">
        <f>'将来負担比率（分子）の構造'!I$51</f>
        <v>39146</v>
      </c>
      <c r="E57" s="181"/>
      <c r="F57" s="181"/>
      <c r="G57" s="181">
        <f>'将来負担比率（分子）の構造'!J$51</f>
        <v>37701</v>
      </c>
      <c r="H57" s="181"/>
      <c r="I57" s="181"/>
      <c r="J57" s="181">
        <f>'将来負担比率（分子）の構造'!K$51</f>
        <v>35417</v>
      </c>
      <c r="K57" s="181"/>
      <c r="L57" s="181"/>
      <c r="M57" s="181">
        <f>'将来負担比率（分子）の構造'!L$51</f>
        <v>38120</v>
      </c>
      <c r="N57" s="181"/>
      <c r="O57" s="181"/>
      <c r="P57" s="181">
        <f>'将来負担比率（分子）の構造'!M$51</f>
        <v>35702</v>
      </c>
    </row>
    <row r="58" spans="1:16" x14ac:dyDescent="0.15">
      <c r="A58" s="181" t="s">
        <v>41</v>
      </c>
      <c r="B58" s="181"/>
      <c r="C58" s="181"/>
      <c r="D58" s="181">
        <f>'将来負担比率（分子）の構造'!I$50</f>
        <v>44139</v>
      </c>
      <c r="E58" s="181"/>
      <c r="F58" s="181"/>
      <c r="G58" s="181">
        <f>'将来負担比率（分子）の構造'!J$50</f>
        <v>47493</v>
      </c>
      <c r="H58" s="181"/>
      <c r="I58" s="181"/>
      <c r="J58" s="181">
        <f>'将来負担比率（分子）の構造'!K$50</f>
        <v>49305</v>
      </c>
      <c r="K58" s="181"/>
      <c r="L58" s="181"/>
      <c r="M58" s="181">
        <f>'将来負担比率（分子）の構造'!L$50</f>
        <v>50020</v>
      </c>
      <c r="N58" s="181"/>
      <c r="O58" s="181"/>
      <c r="P58" s="181">
        <f>'将来負担比率（分子）の構造'!M$50</f>
        <v>47954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2490</v>
      </c>
      <c r="C61" s="181"/>
      <c r="D61" s="181"/>
      <c r="E61" s="181">
        <f>'将来負担比率（分子）の構造'!J$46</f>
        <v>2654</v>
      </c>
      <c r="F61" s="181"/>
      <c r="G61" s="181"/>
      <c r="H61" s="181">
        <f>'将来負担比率（分子）の構造'!K$46</f>
        <v>2142</v>
      </c>
      <c r="I61" s="181"/>
      <c r="J61" s="181"/>
      <c r="K61" s="181">
        <f>'将来負担比率（分子）の構造'!L$46</f>
        <v>2129</v>
      </c>
      <c r="L61" s="181"/>
      <c r="M61" s="181"/>
      <c r="N61" s="181">
        <f>'将来負担比率（分子）の構造'!M$46</f>
        <v>2499</v>
      </c>
      <c r="O61" s="181"/>
      <c r="P61" s="181"/>
    </row>
    <row r="62" spans="1:16" x14ac:dyDescent="0.15">
      <c r="A62" s="181" t="s">
        <v>35</v>
      </c>
      <c r="B62" s="181">
        <f>'将来負担比率（分子）の構造'!I$45</f>
        <v>22639</v>
      </c>
      <c r="C62" s="181"/>
      <c r="D62" s="181"/>
      <c r="E62" s="181">
        <f>'将来負担比率（分子）の構造'!J$45</f>
        <v>21562</v>
      </c>
      <c r="F62" s="181"/>
      <c r="G62" s="181"/>
      <c r="H62" s="181">
        <f>'将来負担比率（分子）の構造'!K$45</f>
        <v>20041</v>
      </c>
      <c r="I62" s="181"/>
      <c r="J62" s="181"/>
      <c r="K62" s="181">
        <f>'将来負担比率（分子）の構造'!L$45</f>
        <v>17159</v>
      </c>
      <c r="L62" s="181"/>
      <c r="M62" s="181"/>
      <c r="N62" s="181">
        <f>'将来負担比率（分子）の構造'!M$45</f>
        <v>16399</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47722</v>
      </c>
      <c r="C64" s="181"/>
      <c r="D64" s="181"/>
      <c r="E64" s="181">
        <f>'将来負担比率（分子）の構造'!J$43</f>
        <v>47259</v>
      </c>
      <c r="F64" s="181"/>
      <c r="G64" s="181"/>
      <c r="H64" s="181">
        <f>'将来負担比率（分子）の構造'!K$43</f>
        <v>46571</v>
      </c>
      <c r="I64" s="181"/>
      <c r="J64" s="181"/>
      <c r="K64" s="181">
        <f>'将来負担比率（分子）の構造'!L$43</f>
        <v>44922</v>
      </c>
      <c r="L64" s="181"/>
      <c r="M64" s="181"/>
      <c r="N64" s="181">
        <f>'将来負担比率（分子）の構造'!M$43</f>
        <v>42718</v>
      </c>
      <c r="O64" s="181"/>
      <c r="P64" s="181"/>
    </row>
    <row r="65" spans="1:16" x14ac:dyDescent="0.15">
      <c r="A65" s="181" t="s">
        <v>32</v>
      </c>
      <c r="B65" s="181">
        <f>'将来負担比率（分子）の構造'!I$42</f>
        <v>410</v>
      </c>
      <c r="C65" s="181"/>
      <c r="D65" s="181"/>
      <c r="E65" s="181">
        <f>'将来負担比率（分子）の構造'!J$42</f>
        <v>287</v>
      </c>
      <c r="F65" s="181"/>
      <c r="G65" s="181"/>
      <c r="H65" s="181">
        <f>'将来負担比率（分子）の構造'!K$42</f>
        <v>255</v>
      </c>
      <c r="I65" s="181"/>
      <c r="J65" s="181"/>
      <c r="K65" s="181">
        <f>'将来負担比率（分子）の構造'!L$42</f>
        <v>199</v>
      </c>
      <c r="L65" s="181"/>
      <c r="M65" s="181"/>
      <c r="N65" s="181">
        <f>'将来負担比率（分子）の構造'!M$42</f>
        <v>144</v>
      </c>
      <c r="O65" s="181"/>
      <c r="P65" s="181"/>
    </row>
    <row r="66" spans="1:16" x14ac:dyDescent="0.15">
      <c r="A66" s="181" t="s">
        <v>31</v>
      </c>
      <c r="B66" s="181">
        <f>'将来負担比率（分子）の構造'!I$41</f>
        <v>265111</v>
      </c>
      <c r="C66" s="181"/>
      <c r="D66" s="181"/>
      <c r="E66" s="181">
        <f>'将来負担比率（分子）の構造'!J$41</f>
        <v>263838</v>
      </c>
      <c r="F66" s="181"/>
      <c r="G66" s="181"/>
      <c r="H66" s="181">
        <f>'将来負担比率（分子）の構造'!K$41</f>
        <v>262008</v>
      </c>
      <c r="I66" s="181"/>
      <c r="J66" s="181"/>
      <c r="K66" s="181">
        <f>'将来負担比率（分子）の構造'!L$41</f>
        <v>261846</v>
      </c>
      <c r="L66" s="181"/>
      <c r="M66" s="181"/>
      <c r="N66" s="181">
        <f>'将来負担比率（分子）の構造'!M$41</f>
        <v>267543</v>
      </c>
      <c r="O66" s="181"/>
      <c r="P66" s="181"/>
    </row>
    <row r="67" spans="1:16" x14ac:dyDescent="0.15">
      <c r="A67" s="181" t="s">
        <v>75</v>
      </c>
      <c r="B67" s="181" t="e">
        <f>NA()</f>
        <v>#N/A</v>
      </c>
      <c r="C67" s="181">
        <f>IF(ISNUMBER('将来負担比率（分子）の構造'!I$53), IF('将来負担比率（分子）の構造'!I$53 &lt; 0, 0, '将来負担比率（分子）の構造'!I$53), NA())</f>
        <v>69268</v>
      </c>
      <c r="D67" s="181" t="e">
        <f>NA()</f>
        <v>#N/A</v>
      </c>
      <c r="E67" s="181" t="e">
        <f>NA()</f>
        <v>#N/A</v>
      </c>
      <c r="F67" s="181">
        <f>IF(ISNUMBER('将来負担比率（分子）の構造'!J$53), IF('将来負担比率（分子）の構造'!J$53 &lt; 0, 0, '将来負担比率（分子）の構造'!J$53), NA())</f>
        <v>65766</v>
      </c>
      <c r="G67" s="181" t="e">
        <f>NA()</f>
        <v>#N/A</v>
      </c>
      <c r="H67" s="181" t="e">
        <f>NA()</f>
        <v>#N/A</v>
      </c>
      <c r="I67" s="181">
        <f>IF(ISNUMBER('将来負担比率（分子）の構造'!K$53), IF('将来負担比率（分子）の構造'!K$53 &lt; 0, 0, '将来負担比率（分子）の構造'!K$53), NA())</f>
        <v>64542</v>
      </c>
      <c r="J67" s="181" t="e">
        <f>NA()</f>
        <v>#N/A</v>
      </c>
      <c r="K67" s="181" t="e">
        <f>NA()</f>
        <v>#N/A</v>
      </c>
      <c r="L67" s="181">
        <f>IF(ISNUMBER('将来負担比率（分子）の構造'!L$53), IF('将来負担比率（分子）の構造'!L$53 &lt; 0, 0, '将来負担比率（分子）の構造'!L$53), NA())</f>
        <v>57825</v>
      </c>
      <c r="M67" s="181" t="e">
        <f>NA()</f>
        <v>#N/A</v>
      </c>
      <c r="N67" s="181" t="e">
        <f>NA()</f>
        <v>#N/A</v>
      </c>
      <c r="O67" s="181">
        <f>IF(ISNUMBER('将来負担比率（分子）の構造'!M$53), IF('将来負担比率（分子）の構造'!M$53 &lt; 0, 0, '将来負担比率（分子）の構造'!M$53), NA())</f>
        <v>68507</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12099</v>
      </c>
      <c r="C72" s="185">
        <f>基金残高に係る経年分析!G55</f>
        <v>12472</v>
      </c>
      <c r="D72" s="185">
        <f>基金残高に係る経年分析!H55</f>
        <v>12163</v>
      </c>
    </row>
    <row r="73" spans="1:16" x14ac:dyDescent="0.15">
      <c r="A73" s="184" t="s">
        <v>78</v>
      </c>
      <c r="B73" s="185">
        <f>基金残高に係る経年分析!F56</f>
        <v>9830</v>
      </c>
      <c r="C73" s="185">
        <f>基金残高に係る経年分析!G56</f>
        <v>9316</v>
      </c>
      <c r="D73" s="185">
        <f>基金残高に係る経年分析!H56</f>
        <v>7476</v>
      </c>
    </row>
    <row r="74" spans="1:16" x14ac:dyDescent="0.15">
      <c r="A74" s="184" t="s">
        <v>79</v>
      </c>
      <c r="B74" s="185">
        <f>基金残高に係る経年分析!F57</f>
        <v>27309</v>
      </c>
      <c r="C74" s="185">
        <f>基金残高に係る経年分析!G57</f>
        <v>27334</v>
      </c>
      <c r="D74" s="185">
        <f>基金残高に係る経年分析!H57</f>
        <v>26779</v>
      </c>
    </row>
  </sheetData>
  <sheetProtection algorithmName="SHA-512" hashValue="65TMp64TTE4npvcV2wZLlM+IoO79vp+6hmo/KmvTWveT1nJSCGi1U0WnE3zHPjyhKAu+ARKSKuuYmZ3YlyhQyA==" saltValue="T9Qs5qIH4sReNyKe/M0a3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4" workbookViewId="0">
      <selection activeCell="CR34" sqref="CR34:CY34"/>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213</v>
      </c>
      <c r="DI1" s="760"/>
      <c r="DJ1" s="760"/>
      <c r="DK1" s="760"/>
      <c r="DL1" s="760"/>
      <c r="DM1" s="760"/>
      <c r="DN1" s="761"/>
      <c r="DO1" s="226"/>
      <c r="DP1" s="759" t="s">
        <v>214</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216</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217</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218</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219</v>
      </c>
      <c r="S4" s="702"/>
      <c r="T4" s="702"/>
      <c r="U4" s="702"/>
      <c r="V4" s="702"/>
      <c r="W4" s="702"/>
      <c r="X4" s="702"/>
      <c r="Y4" s="703"/>
      <c r="Z4" s="701" t="s">
        <v>220</v>
      </c>
      <c r="AA4" s="702"/>
      <c r="AB4" s="702"/>
      <c r="AC4" s="703"/>
      <c r="AD4" s="701" t="s">
        <v>221</v>
      </c>
      <c r="AE4" s="702"/>
      <c r="AF4" s="702"/>
      <c r="AG4" s="702"/>
      <c r="AH4" s="702"/>
      <c r="AI4" s="702"/>
      <c r="AJ4" s="702"/>
      <c r="AK4" s="703"/>
      <c r="AL4" s="701" t="s">
        <v>220</v>
      </c>
      <c r="AM4" s="702"/>
      <c r="AN4" s="702"/>
      <c r="AO4" s="703"/>
      <c r="AP4" s="762" t="s">
        <v>222</v>
      </c>
      <c r="AQ4" s="762"/>
      <c r="AR4" s="762"/>
      <c r="AS4" s="762"/>
      <c r="AT4" s="762"/>
      <c r="AU4" s="762"/>
      <c r="AV4" s="762"/>
      <c r="AW4" s="762"/>
      <c r="AX4" s="762"/>
      <c r="AY4" s="762"/>
      <c r="AZ4" s="762"/>
      <c r="BA4" s="762"/>
      <c r="BB4" s="762"/>
      <c r="BC4" s="762"/>
      <c r="BD4" s="762"/>
      <c r="BE4" s="762"/>
      <c r="BF4" s="762"/>
      <c r="BG4" s="762" t="s">
        <v>223</v>
      </c>
      <c r="BH4" s="762"/>
      <c r="BI4" s="762"/>
      <c r="BJ4" s="762"/>
      <c r="BK4" s="762"/>
      <c r="BL4" s="762"/>
      <c r="BM4" s="762"/>
      <c r="BN4" s="762"/>
      <c r="BO4" s="762" t="s">
        <v>220</v>
      </c>
      <c r="BP4" s="762"/>
      <c r="BQ4" s="762"/>
      <c r="BR4" s="762"/>
      <c r="BS4" s="762" t="s">
        <v>224</v>
      </c>
      <c r="BT4" s="762"/>
      <c r="BU4" s="762"/>
      <c r="BV4" s="762"/>
      <c r="BW4" s="762"/>
      <c r="BX4" s="762"/>
      <c r="BY4" s="762"/>
      <c r="BZ4" s="762"/>
      <c r="CA4" s="762"/>
      <c r="CB4" s="762"/>
      <c r="CD4" s="744" t="s">
        <v>225</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8" t="s">
        <v>226</v>
      </c>
      <c r="C5" s="709"/>
      <c r="D5" s="709"/>
      <c r="E5" s="709"/>
      <c r="F5" s="709"/>
      <c r="G5" s="709"/>
      <c r="H5" s="709"/>
      <c r="I5" s="709"/>
      <c r="J5" s="709"/>
      <c r="K5" s="709"/>
      <c r="L5" s="709"/>
      <c r="M5" s="709"/>
      <c r="N5" s="709"/>
      <c r="O5" s="709"/>
      <c r="P5" s="709"/>
      <c r="Q5" s="710"/>
      <c r="R5" s="695">
        <v>55383112</v>
      </c>
      <c r="S5" s="696"/>
      <c r="T5" s="696"/>
      <c r="U5" s="696"/>
      <c r="V5" s="696"/>
      <c r="W5" s="696"/>
      <c r="X5" s="696"/>
      <c r="Y5" s="739"/>
      <c r="Z5" s="757">
        <v>25.4</v>
      </c>
      <c r="AA5" s="757"/>
      <c r="AB5" s="757"/>
      <c r="AC5" s="757"/>
      <c r="AD5" s="758">
        <v>51577311</v>
      </c>
      <c r="AE5" s="758"/>
      <c r="AF5" s="758"/>
      <c r="AG5" s="758"/>
      <c r="AH5" s="758"/>
      <c r="AI5" s="758"/>
      <c r="AJ5" s="758"/>
      <c r="AK5" s="758"/>
      <c r="AL5" s="740">
        <v>53.9</v>
      </c>
      <c r="AM5" s="713"/>
      <c r="AN5" s="713"/>
      <c r="AO5" s="741"/>
      <c r="AP5" s="708" t="s">
        <v>227</v>
      </c>
      <c r="AQ5" s="709"/>
      <c r="AR5" s="709"/>
      <c r="AS5" s="709"/>
      <c r="AT5" s="709"/>
      <c r="AU5" s="709"/>
      <c r="AV5" s="709"/>
      <c r="AW5" s="709"/>
      <c r="AX5" s="709"/>
      <c r="AY5" s="709"/>
      <c r="AZ5" s="709"/>
      <c r="BA5" s="709"/>
      <c r="BB5" s="709"/>
      <c r="BC5" s="709"/>
      <c r="BD5" s="709"/>
      <c r="BE5" s="709"/>
      <c r="BF5" s="710"/>
      <c r="BG5" s="640">
        <v>49790694</v>
      </c>
      <c r="BH5" s="641"/>
      <c r="BI5" s="641"/>
      <c r="BJ5" s="641"/>
      <c r="BK5" s="641"/>
      <c r="BL5" s="641"/>
      <c r="BM5" s="641"/>
      <c r="BN5" s="642"/>
      <c r="BO5" s="677">
        <v>89.9</v>
      </c>
      <c r="BP5" s="677"/>
      <c r="BQ5" s="677"/>
      <c r="BR5" s="677"/>
      <c r="BS5" s="678">
        <v>938875</v>
      </c>
      <c r="BT5" s="678"/>
      <c r="BU5" s="678"/>
      <c r="BV5" s="678"/>
      <c r="BW5" s="678"/>
      <c r="BX5" s="678"/>
      <c r="BY5" s="678"/>
      <c r="BZ5" s="678"/>
      <c r="CA5" s="678"/>
      <c r="CB5" s="728"/>
      <c r="CD5" s="744" t="s">
        <v>222</v>
      </c>
      <c r="CE5" s="745"/>
      <c r="CF5" s="745"/>
      <c r="CG5" s="745"/>
      <c r="CH5" s="745"/>
      <c r="CI5" s="745"/>
      <c r="CJ5" s="745"/>
      <c r="CK5" s="745"/>
      <c r="CL5" s="745"/>
      <c r="CM5" s="745"/>
      <c r="CN5" s="745"/>
      <c r="CO5" s="745"/>
      <c r="CP5" s="745"/>
      <c r="CQ5" s="746"/>
      <c r="CR5" s="744" t="s">
        <v>228</v>
      </c>
      <c r="CS5" s="745"/>
      <c r="CT5" s="745"/>
      <c r="CU5" s="745"/>
      <c r="CV5" s="745"/>
      <c r="CW5" s="745"/>
      <c r="CX5" s="745"/>
      <c r="CY5" s="746"/>
      <c r="CZ5" s="744" t="s">
        <v>220</v>
      </c>
      <c r="DA5" s="745"/>
      <c r="DB5" s="745"/>
      <c r="DC5" s="746"/>
      <c r="DD5" s="744" t="s">
        <v>229</v>
      </c>
      <c r="DE5" s="745"/>
      <c r="DF5" s="745"/>
      <c r="DG5" s="745"/>
      <c r="DH5" s="745"/>
      <c r="DI5" s="745"/>
      <c r="DJ5" s="745"/>
      <c r="DK5" s="745"/>
      <c r="DL5" s="745"/>
      <c r="DM5" s="745"/>
      <c r="DN5" s="745"/>
      <c r="DO5" s="745"/>
      <c r="DP5" s="746"/>
      <c r="DQ5" s="744" t="s">
        <v>230</v>
      </c>
      <c r="DR5" s="745"/>
      <c r="DS5" s="745"/>
      <c r="DT5" s="745"/>
      <c r="DU5" s="745"/>
      <c r="DV5" s="745"/>
      <c r="DW5" s="745"/>
      <c r="DX5" s="745"/>
      <c r="DY5" s="745"/>
      <c r="DZ5" s="745"/>
      <c r="EA5" s="745"/>
      <c r="EB5" s="745"/>
      <c r="EC5" s="746"/>
    </row>
    <row r="6" spans="2:143" ht="11.25" customHeight="1" x14ac:dyDescent="0.15">
      <c r="B6" s="637" t="s">
        <v>231</v>
      </c>
      <c r="C6" s="638"/>
      <c r="D6" s="638"/>
      <c r="E6" s="638"/>
      <c r="F6" s="638"/>
      <c r="G6" s="638"/>
      <c r="H6" s="638"/>
      <c r="I6" s="638"/>
      <c r="J6" s="638"/>
      <c r="K6" s="638"/>
      <c r="L6" s="638"/>
      <c r="M6" s="638"/>
      <c r="N6" s="638"/>
      <c r="O6" s="638"/>
      <c r="P6" s="638"/>
      <c r="Q6" s="639"/>
      <c r="R6" s="640">
        <v>984623</v>
      </c>
      <c r="S6" s="641"/>
      <c r="T6" s="641"/>
      <c r="U6" s="641"/>
      <c r="V6" s="641"/>
      <c r="W6" s="641"/>
      <c r="X6" s="641"/>
      <c r="Y6" s="642"/>
      <c r="Z6" s="677">
        <v>0.5</v>
      </c>
      <c r="AA6" s="677"/>
      <c r="AB6" s="677"/>
      <c r="AC6" s="677"/>
      <c r="AD6" s="678">
        <v>984623</v>
      </c>
      <c r="AE6" s="678"/>
      <c r="AF6" s="678"/>
      <c r="AG6" s="678"/>
      <c r="AH6" s="678"/>
      <c r="AI6" s="678"/>
      <c r="AJ6" s="678"/>
      <c r="AK6" s="678"/>
      <c r="AL6" s="643">
        <v>1</v>
      </c>
      <c r="AM6" s="644"/>
      <c r="AN6" s="644"/>
      <c r="AO6" s="679"/>
      <c r="AP6" s="637" t="s">
        <v>232</v>
      </c>
      <c r="AQ6" s="638"/>
      <c r="AR6" s="638"/>
      <c r="AS6" s="638"/>
      <c r="AT6" s="638"/>
      <c r="AU6" s="638"/>
      <c r="AV6" s="638"/>
      <c r="AW6" s="638"/>
      <c r="AX6" s="638"/>
      <c r="AY6" s="638"/>
      <c r="AZ6" s="638"/>
      <c r="BA6" s="638"/>
      <c r="BB6" s="638"/>
      <c r="BC6" s="638"/>
      <c r="BD6" s="638"/>
      <c r="BE6" s="638"/>
      <c r="BF6" s="639"/>
      <c r="BG6" s="640">
        <v>49790694</v>
      </c>
      <c r="BH6" s="641"/>
      <c r="BI6" s="641"/>
      <c r="BJ6" s="641"/>
      <c r="BK6" s="641"/>
      <c r="BL6" s="641"/>
      <c r="BM6" s="641"/>
      <c r="BN6" s="642"/>
      <c r="BO6" s="677">
        <v>89.9</v>
      </c>
      <c r="BP6" s="677"/>
      <c r="BQ6" s="677"/>
      <c r="BR6" s="677"/>
      <c r="BS6" s="678">
        <v>938875</v>
      </c>
      <c r="BT6" s="678"/>
      <c r="BU6" s="678"/>
      <c r="BV6" s="678"/>
      <c r="BW6" s="678"/>
      <c r="BX6" s="678"/>
      <c r="BY6" s="678"/>
      <c r="BZ6" s="678"/>
      <c r="CA6" s="678"/>
      <c r="CB6" s="728"/>
      <c r="CD6" s="698" t="s">
        <v>233</v>
      </c>
      <c r="CE6" s="699"/>
      <c r="CF6" s="699"/>
      <c r="CG6" s="699"/>
      <c r="CH6" s="699"/>
      <c r="CI6" s="699"/>
      <c r="CJ6" s="699"/>
      <c r="CK6" s="699"/>
      <c r="CL6" s="699"/>
      <c r="CM6" s="699"/>
      <c r="CN6" s="699"/>
      <c r="CO6" s="699"/>
      <c r="CP6" s="699"/>
      <c r="CQ6" s="700"/>
      <c r="CR6" s="640">
        <v>794088</v>
      </c>
      <c r="CS6" s="641"/>
      <c r="CT6" s="641"/>
      <c r="CU6" s="641"/>
      <c r="CV6" s="641"/>
      <c r="CW6" s="641"/>
      <c r="CX6" s="641"/>
      <c r="CY6" s="642"/>
      <c r="CZ6" s="740">
        <v>0.4</v>
      </c>
      <c r="DA6" s="713"/>
      <c r="DB6" s="713"/>
      <c r="DC6" s="743"/>
      <c r="DD6" s="646" t="s">
        <v>129</v>
      </c>
      <c r="DE6" s="641"/>
      <c r="DF6" s="641"/>
      <c r="DG6" s="641"/>
      <c r="DH6" s="641"/>
      <c r="DI6" s="641"/>
      <c r="DJ6" s="641"/>
      <c r="DK6" s="641"/>
      <c r="DL6" s="641"/>
      <c r="DM6" s="641"/>
      <c r="DN6" s="641"/>
      <c r="DO6" s="641"/>
      <c r="DP6" s="642"/>
      <c r="DQ6" s="646">
        <v>794043</v>
      </c>
      <c r="DR6" s="641"/>
      <c r="DS6" s="641"/>
      <c r="DT6" s="641"/>
      <c r="DU6" s="641"/>
      <c r="DV6" s="641"/>
      <c r="DW6" s="641"/>
      <c r="DX6" s="641"/>
      <c r="DY6" s="641"/>
      <c r="DZ6" s="641"/>
      <c r="EA6" s="641"/>
      <c r="EB6" s="641"/>
      <c r="EC6" s="684"/>
    </row>
    <row r="7" spans="2:143" ht="11.25" customHeight="1" x14ac:dyDescent="0.15">
      <c r="B7" s="637" t="s">
        <v>234</v>
      </c>
      <c r="C7" s="638"/>
      <c r="D7" s="638"/>
      <c r="E7" s="638"/>
      <c r="F7" s="638"/>
      <c r="G7" s="638"/>
      <c r="H7" s="638"/>
      <c r="I7" s="638"/>
      <c r="J7" s="638"/>
      <c r="K7" s="638"/>
      <c r="L7" s="638"/>
      <c r="M7" s="638"/>
      <c r="N7" s="638"/>
      <c r="O7" s="638"/>
      <c r="P7" s="638"/>
      <c r="Q7" s="639"/>
      <c r="R7" s="640">
        <v>31056</v>
      </c>
      <c r="S7" s="641"/>
      <c r="T7" s="641"/>
      <c r="U7" s="641"/>
      <c r="V7" s="641"/>
      <c r="W7" s="641"/>
      <c r="X7" s="641"/>
      <c r="Y7" s="642"/>
      <c r="Z7" s="677">
        <v>0</v>
      </c>
      <c r="AA7" s="677"/>
      <c r="AB7" s="677"/>
      <c r="AC7" s="677"/>
      <c r="AD7" s="678">
        <v>31056</v>
      </c>
      <c r="AE7" s="678"/>
      <c r="AF7" s="678"/>
      <c r="AG7" s="678"/>
      <c r="AH7" s="678"/>
      <c r="AI7" s="678"/>
      <c r="AJ7" s="678"/>
      <c r="AK7" s="678"/>
      <c r="AL7" s="643">
        <v>0</v>
      </c>
      <c r="AM7" s="644"/>
      <c r="AN7" s="644"/>
      <c r="AO7" s="679"/>
      <c r="AP7" s="637" t="s">
        <v>235</v>
      </c>
      <c r="AQ7" s="638"/>
      <c r="AR7" s="638"/>
      <c r="AS7" s="638"/>
      <c r="AT7" s="638"/>
      <c r="AU7" s="638"/>
      <c r="AV7" s="638"/>
      <c r="AW7" s="638"/>
      <c r="AX7" s="638"/>
      <c r="AY7" s="638"/>
      <c r="AZ7" s="638"/>
      <c r="BA7" s="638"/>
      <c r="BB7" s="638"/>
      <c r="BC7" s="638"/>
      <c r="BD7" s="638"/>
      <c r="BE7" s="638"/>
      <c r="BF7" s="639"/>
      <c r="BG7" s="640">
        <v>25733052</v>
      </c>
      <c r="BH7" s="641"/>
      <c r="BI7" s="641"/>
      <c r="BJ7" s="641"/>
      <c r="BK7" s="641"/>
      <c r="BL7" s="641"/>
      <c r="BM7" s="641"/>
      <c r="BN7" s="642"/>
      <c r="BO7" s="677">
        <v>46.5</v>
      </c>
      <c r="BP7" s="677"/>
      <c r="BQ7" s="677"/>
      <c r="BR7" s="677"/>
      <c r="BS7" s="678">
        <v>938875</v>
      </c>
      <c r="BT7" s="678"/>
      <c r="BU7" s="678"/>
      <c r="BV7" s="678"/>
      <c r="BW7" s="678"/>
      <c r="BX7" s="678"/>
      <c r="BY7" s="678"/>
      <c r="BZ7" s="678"/>
      <c r="CA7" s="678"/>
      <c r="CB7" s="728"/>
      <c r="CD7" s="673" t="s">
        <v>236</v>
      </c>
      <c r="CE7" s="674"/>
      <c r="CF7" s="674"/>
      <c r="CG7" s="674"/>
      <c r="CH7" s="674"/>
      <c r="CI7" s="674"/>
      <c r="CJ7" s="674"/>
      <c r="CK7" s="674"/>
      <c r="CL7" s="674"/>
      <c r="CM7" s="674"/>
      <c r="CN7" s="674"/>
      <c r="CO7" s="674"/>
      <c r="CP7" s="674"/>
      <c r="CQ7" s="675"/>
      <c r="CR7" s="640">
        <v>17416878</v>
      </c>
      <c r="CS7" s="641"/>
      <c r="CT7" s="641"/>
      <c r="CU7" s="641"/>
      <c r="CV7" s="641"/>
      <c r="CW7" s="641"/>
      <c r="CX7" s="641"/>
      <c r="CY7" s="642"/>
      <c r="CZ7" s="677">
        <v>8.1999999999999993</v>
      </c>
      <c r="DA7" s="677"/>
      <c r="DB7" s="677"/>
      <c r="DC7" s="677"/>
      <c r="DD7" s="646">
        <v>2937760</v>
      </c>
      <c r="DE7" s="641"/>
      <c r="DF7" s="641"/>
      <c r="DG7" s="641"/>
      <c r="DH7" s="641"/>
      <c r="DI7" s="641"/>
      <c r="DJ7" s="641"/>
      <c r="DK7" s="641"/>
      <c r="DL7" s="641"/>
      <c r="DM7" s="641"/>
      <c r="DN7" s="641"/>
      <c r="DO7" s="641"/>
      <c r="DP7" s="642"/>
      <c r="DQ7" s="646">
        <v>12943431</v>
      </c>
      <c r="DR7" s="641"/>
      <c r="DS7" s="641"/>
      <c r="DT7" s="641"/>
      <c r="DU7" s="641"/>
      <c r="DV7" s="641"/>
      <c r="DW7" s="641"/>
      <c r="DX7" s="641"/>
      <c r="DY7" s="641"/>
      <c r="DZ7" s="641"/>
      <c r="EA7" s="641"/>
      <c r="EB7" s="641"/>
      <c r="EC7" s="684"/>
    </row>
    <row r="8" spans="2:143" ht="11.25" customHeight="1" x14ac:dyDescent="0.15">
      <c r="B8" s="637" t="s">
        <v>237</v>
      </c>
      <c r="C8" s="638"/>
      <c r="D8" s="638"/>
      <c r="E8" s="638"/>
      <c r="F8" s="638"/>
      <c r="G8" s="638"/>
      <c r="H8" s="638"/>
      <c r="I8" s="638"/>
      <c r="J8" s="638"/>
      <c r="K8" s="638"/>
      <c r="L8" s="638"/>
      <c r="M8" s="638"/>
      <c r="N8" s="638"/>
      <c r="O8" s="638"/>
      <c r="P8" s="638"/>
      <c r="Q8" s="639"/>
      <c r="R8" s="640">
        <v>141152</v>
      </c>
      <c r="S8" s="641"/>
      <c r="T8" s="641"/>
      <c r="U8" s="641"/>
      <c r="V8" s="641"/>
      <c r="W8" s="641"/>
      <c r="X8" s="641"/>
      <c r="Y8" s="642"/>
      <c r="Z8" s="677">
        <v>0.1</v>
      </c>
      <c r="AA8" s="677"/>
      <c r="AB8" s="677"/>
      <c r="AC8" s="677"/>
      <c r="AD8" s="678">
        <v>141152</v>
      </c>
      <c r="AE8" s="678"/>
      <c r="AF8" s="678"/>
      <c r="AG8" s="678"/>
      <c r="AH8" s="678"/>
      <c r="AI8" s="678"/>
      <c r="AJ8" s="678"/>
      <c r="AK8" s="678"/>
      <c r="AL8" s="643">
        <v>0.1</v>
      </c>
      <c r="AM8" s="644"/>
      <c r="AN8" s="644"/>
      <c r="AO8" s="679"/>
      <c r="AP8" s="637" t="s">
        <v>238</v>
      </c>
      <c r="AQ8" s="638"/>
      <c r="AR8" s="638"/>
      <c r="AS8" s="638"/>
      <c r="AT8" s="638"/>
      <c r="AU8" s="638"/>
      <c r="AV8" s="638"/>
      <c r="AW8" s="638"/>
      <c r="AX8" s="638"/>
      <c r="AY8" s="638"/>
      <c r="AZ8" s="638"/>
      <c r="BA8" s="638"/>
      <c r="BB8" s="638"/>
      <c r="BC8" s="638"/>
      <c r="BD8" s="638"/>
      <c r="BE8" s="638"/>
      <c r="BF8" s="639"/>
      <c r="BG8" s="640">
        <v>681228</v>
      </c>
      <c r="BH8" s="641"/>
      <c r="BI8" s="641"/>
      <c r="BJ8" s="641"/>
      <c r="BK8" s="641"/>
      <c r="BL8" s="641"/>
      <c r="BM8" s="641"/>
      <c r="BN8" s="642"/>
      <c r="BO8" s="677">
        <v>1.2</v>
      </c>
      <c r="BP8" s="677"/>
      <c r="BQ8" s="677"/>
      <c r="BR8" s="677"/>
      <c r="BS8" s="646" t="s">
        <v>138</v>
      </c>
      <c r="BT8" s="641"/>
      <c r="BU8" s="641"/>
      <c r="BV8" s="641"/>
      <c r="BW8" s="641"/>
      <c r="BX8" s="641"/>
      <c r="BY8" s="641"/>
      <c r="BZ8" s="641"/>
      <c r="CA8" s="641"/>
      <c r="CB8" s="684"/>
      <c r="CD8" s="673" t="s">
        <v>239</v>
      </c>
      <c r="CE8" s="674"/>
      <c r="CF8" s="674"/>
      <c r="CG8" s="674"/>
      <c r="CH8" s="674"/>
      <c r="CI8" s="674"/>
      <c r="CJ8" s="674"/>
      <c r="CK8" s="674"/>
      <c r="CL8" s="674"/>
      <c r="CM8" s="674"/>
      <c r="CN8" s="674"/>
      <c r="CO8" s="674"/>
      <c r="CP8" s="674"/>
      <c r="CQ8" s="675"/>
      <c r="CR8" s="640">
        <v>84850101</v>
      </c>
      <c r="CS8" s="641"/>
      <c r="CT8" s="641"/>
      <c r="CU8" s="641"/>
      <c r="CV8" s="641"/>
      <c r="CW8" s="641"/>
      <c r="CX8" s="641"/>
      <c r="CY8" s="642"/>
      <c r="CZ8" s="677">
        <v>39.799999999999997</v>
      </c>
      <c r="DA8" s="677"/>
      <c r="DB8" s="677"/>
      <c r="DC8" s="677"/>
      <c r="DD8" s="646">
        <v>514070</v>
      </c>
      <c r="DE8" s="641"/>
      <c r="DF8" s="641"/>
      <c r="DG8" s="641"/>
      <c r="DH8" s="641"/>
      <c r="DI8" s="641"/>
      <c r="DJ8" s="641"/>
      <c r="DK8" s="641"/>
      <c r="DL8" s="641"/>
      <c r="DM8" s="641"/>
      <c r="DN8" s="641"/>
      <c r="DO8" s="641"/>
      <c r="DP8" s="642"/>
      <c r="DQ8" s="646">
        <v>38787875</v>
      </c>
      <c r="DR8" s="641"/>
      <c r="DS8" s="641"/>
      <c r="DT8" s="641"/>
      <c r="DU8" s="641"/>
      <c r="DV8" s="641"/>
      <c r="DW8" s="641"/>
      <c r="DX8" s="641"/>
      <c r="DY8" s="641"/>
      <c r="DZ8" s="641"/>
      <c r="EA8" s="641"/>
      <c r="EB8" s="641"/>
      <c r="EC8" s="684"/>
    </row>
    <row r="9" spans="2:143" ht="11.25" customHeight="1" x14ac:dyDescent="0.15">
      <c r="B9" s="637" t="s">
        <v>240</v>
      </c>
      <c r="C9" s="638"/>
      <c r="D9" s="638"/>
      <c r="E9" s="638"/>
      <c r="F9" s="638"/>
      <c r="G9" s="638"/>
      <c r="H9" s="638"/>
      <c r="I9" s="638"/>
      <c r="J9" s="638"/>
      <c r="K9" s="638"/>
      <c r="L9" s="638"/>
      <c r="M9" s="638"/>
      <c r="N9" s="638"/>
      <c r="O9" s="638"/>
      <c r="P9" s="638"/>
      <c r="Q9" s="639"/>
      <c r="R9" s="640">
        <v>77203</v>
      </c>
      <c r="S9" s="641"/>
      <c r="T9" s="641"/>
      <c r="U9" s="641"/>
      <c r="V9" s="641"/>
      <c r="W9" s="641"/>
      <c r="X9" s="641"/>
      <c r="Y9" s="642"/>
      <c r="Z9" s="677">
        <v>0</v>
      </c>
      <c r="AA9" s="677"/>
      <c r="AB9" s="677"/>
      <c r="AC9" s="677"/>
      <c r="AD9" s="678">
        <v>77203</v>
      </c>
      <c r="AE9" s="678"/>
      <c r="AF9" s="678"/>
      <c r="AG9" s="678"/>
      <c r="AH9" s="678"/>
      <c r="AI9" s="678"/>
      <c r="AJ9" s="678"/>
      <c r="AK9" s="678"/>
      <c r="AL9" s="643">
        <v>0.1</v>
      </c>
      <c r="AM9" s="644"/>
      <c r="AN9" s="644"/>
      <c r="AO9" s="679"/>
      <c r="AP9" s="637" t="s">
        <v>241</v>
      </c>
      <c r="AQ9" s="638"/>
      <c r="AR9" s="638"/>
      <c r="AS9" s="638"/>
      <c r="AT9" s="638"/>
      <c r="AU9" s="638"/>
      <c r="AV9" s="638"/>
      <c r="AW9" s="638"/>
      <c r="AX9" s="638"/>
      <c r="AY9" s="638"/>
      <c r="AZ9" s="638"/>
      <c r="BA9" s="638"/>
      <c r="BB9" s="638"/>
      <c r="BC9" s="638"/>
      <c r="BD9" s="638"/>
      <c r="BE9" s="638"/>
      <c r="BF9" s="639"/>
      <c r="BG9" s="640">
        <v>19179633</v>
      </c>
      <c r="BH9" s="641"/>
      <c r="BI9" s="641"/>
      <c r="BJ9" s="641"/>
      <c r="BK9" s="641"/>
      <c r="BL9" s="641"/>
      <c r="BM9" s="641"/>
      <c r="BN9" s="642"/>
      <c r="BO9" s="677">
        <v>34.6</v>
      </c>
      <c r="BP9" s="677"/>
      <c r="BQ9" s="677"/>
      <c r="BR9" s="677"/>
      <c r="BS9" s="646" t="s">
        <v>129</v>
      </c>
      <c r="BT9" s="641"/>
      <c r="BU9" s="641"/>
      <c r="BV9" s="641"/>
      <c r="BW9" s="641"/>
      <c r="BX9" s="641"/>
      <c r="BY9" s="641"/>
      <c r="BZ9" s="641"/>
      <c r="CA9" s="641"/>
      <c r="CB9" s="684"/>
      <c r="CD9" s="673" t="s">
        <v>242</v>
      </c>
      <c r="CE9" s="674"/>
      <c r="CF9" s="674"/>
      <c r="CG9" s="674"/>
      <c r="CH9" s="674"/>
      <c r="CI9" s="674"/>
      <c r="CJ9" s="674"/>
      <c r="CK9" s="674"/>
      <c r="CL9" s="674"/>
      <c r="CM9" s="674"/>
      <c r="CN9" s="674"/>
      <c r="CO9" s="674"/>
      <c r="CP9" s="674"/>
      <c r="CQ9" s="675"/>
      <c r="CR9" s="640">
        <v>28495663</v>
      </c>
      <c r="CS9" s="641"/>
      <c r="CT9" s="641"/>
      <c r="CU9" s="641"/>
      <c r="CV9" s="641"/>
      <c r="CW9" s="641"/>
      <c r="CX9" s="641"/>
      <c r="CY9" s="642"/>
      <c r="CZ9" s="677">
        <v>13.4</v>
      </c>
      <c r="DA9" s="677"/>
      <c r="DB9" s="677"/>
      <c r="DC9" s="677"/>
      <c r="DD9" s="646">
        <v>869031</v>
      </c>
      <c r="DE9" s="641"/>
      <c r="DF9" s="641"/>
      <c r="DG9" s="641"/>
      <c r="DH9" s="641"/>
      <c r="DI9" s="641"/>
      <c r="DJ9" s="641"/>
      <c r="DK9" s="641"/>
      <c r="DL9" s="641"/>
      <c r="DM9" s="641"/>
      <c r="DN9" s="641"/>
      <c r="DO9" s="641"/>
      <c r="DP9" s="642"/>
      <c r="DQ9" s="646">
        <v>10097452</v>
      </c>
      <c r="DR9" s="641"/>
      <c r="DS9" s="641"/>
      <c r="DT9" s="641"/>
      <c r="DU9" s="641"/>
      <c r="DV9" s="641"/>
      <c r="DW9" s="641"/>
      <c r="DX9" s="641"/>
      <c r="DY9" s="641"/>
      <c r="DZ9" s="641"/>
      <c r="EA9" s="641"/>
      <c r="EB9" s="641"/>
      <c r="EC9" s="684"/>
    </row>
    <row r="10" spans="2:143" ht="11.25" customHeight="1" x14ac:dyDescent="0.15">
      <c r="B10" s="637" t="s">
        <v>243</v>
      </c>
      <c r="C10" s="638"/>
      <c r="D10" s="638"/>
      <c r="E10" s="638"/>
      <c r="F10" s="638"/>
      <c r="G10" s="638"/>
      <c r="H10" s="638"/>
      <c r="I10" s="638"/>
      <c r="J10" s="638"/>
      <c r="K10" s="638"/>
      <c r="L10" s="638"/>
      <c r="M10" s="638"/>
      <c r="N10" s="638"/>
      <c r="O10" s="638"/>
      <c r="P10" s="638"/>
      <c r="Q10" s="639"/>
      <c r="R10" s="640" t="s">
        <v>129</v>
      </c>
      <c r="S10" s="641"/>
      <c r="T10" s="641"/>
      <c r="U10" s="641"/>
      <c r="V10" s="641"/>
      <c r="W10" s="641"/>
      <c r="X10" s="641"/>
      <c r="Y10" s="642"/>
      <c r="Z10" s="677" t="s">
        <v>129</v>
      </c>
      <c r="AA10" s="677"/>
      <c r="AB10" s="677"/>
      <c r="AC10" s="677"/>
      <c r="AD10" s="678" t="s">
        <v>129</v>
      </c>
      <c r="AE10" s="678"/>
      <c r="AF10" s="678"/>
      <c r="AG10" s="678"/>
      <c r="AH10" s="678"/>
      <c r="AI10" s="678"/>
      <c r="AJ10" s="678"/>
      <c r="AK10" s="678"/>
      <c r="AL10" s="643" t="s">
        <v>129</v>
      </c>
      <c r="AM10" s="644"/>
      <c r="AN10" s="644"/>
      <c r="AO10" s="679"/>
      <c r="AP10" s="637" t="s">
        <v>244</v>
      </c>
      <c r="AQ10" s="638"/>
      <c r="AR10" s="638"/>
      <c r="AS10" s="638"/>
      <c r="AT10" s="638"/>
      <c r="AU10" s="638"/>
      <c r="AV10" s="638"/>
      <c r="AW10" s="638"/>
      <c r="AX10" s="638"/>
      <c r="AY10" s="638"/>
      <c r="AZ10" s="638"/>
      <c r="BA10" s="638"/>
      <c r="BB10" s="638"/>
      <c r="BC10" s="638"/>
      <c r="BD10" s="638"/>
      <c r="BE10" s="638"/>
      <c r="BF10" s="639"/>
      <c r="BG10" s="640">
        <v>1128271</v>
      </c>
      <c r="BH10" s="641"/>
      <c r="BI10" s="641"/>
      <c r="BJ10" s="641"/>
      <c r="BK10" s="641"/>
      <c r="BL10" s="641"/>
      <c r="BM10" s="641"/>
      <c r="BN10" s="642"/>
      <c r="BO10" s="677">
        <v>2</v>
      </c>
      <c r="BP10" s="677"/>
      <c r="BQ10" s="677"/>
      <c r="BR10" s="677"/>
      <c r="BS10" s="646" t="s">
        <v>129</v>
      </c>
      <c r="BT10" s="641"/>
      <c r="BU10" s="641"/>
      <c r="BV10" s="641"/>
      <c r="BW10" s="641"/>
      <c r="BX10" s="641"/>
      <c r="BY10" s="641"/>
      <c r="BZ10" s="641"/>
      <c r="CA10" s="641"/>
      <c r="CB10" s="684"/>
      <c r="CD10" s="673" t="s">
        <v>245</v>
      </c>
      <c r="CE10" s="674"/>
      <c r="CF10" s="674"/>
      <c r="CG10" s="674"/>
      <c r="CH10" s="674"/>
      <c r="CI10" s="674"/>
      <c r="CJ10" s="674"/>
      <c r="CK10" s="674"/>
      <c r="CL10" s="674"/>
      <c r="CM10" s="674"/>
      <c r="CN10" s="674"/>
      <c r="CO10" s="674"/>
      <c r="CP10" s="674"/>
      <c r="CQ10" s="675"/>
      <c r="CR10" s="640" t="s">
        <v>129</v>
      </c>
      <c r="CS10" s="641"/>
      <c r="CT10" s="641"/>
      <c r="CU10" s="641"/>
      <c r="CV10" s="641"/>
      <c r="CW10" s="641"/>
      <c r="CX10" s="641"/>
      <c r="CY10" s="642"/>
      <c r="CZ10" s="677" t="s">
        <v>129</v>
      </c>
      <c r="DA10" s="677"/>
      <c r="DB10" s="677"/>
      <c r="DC10" s="677"/>
      <c r="DD10" s="646" t="s">
        <v>129</v>
      </c>
      <c r="DE10" s="641"/>
      <c r="DF10" s="641"/>
      <c r="DG10" s="641"/>
      <c r="DH10" s="641"/>
      <c r="DI10" s="641"/>
      <c r="DJ10" s="641"/>
      <c r="DK10" s="641"/>
      <c r="DL10" s="641"/>
      <c r="DM10" s="641"/>
      <c r="DN10" s="641"/>
      <c r="DO10" s="641"/>
      <c r="DP10" s="642"/>
      <c r="DQ10" s="646" t="s">
        <v>129</v>
      </c>
      <c r="DR10" s="641"/>
      <c r="DS10" s="641"/>
      <c r="DT10" s="641"/>
      <c r="DU10" s="641"/>
      <c r="DV10" s="641"/>
      <c r="DW10" s="641"/>
      <c r="DX10" s="641"/>
      <c r="DY10" s="641"/>
      <c r="DZ10" s="641"/>
      <c r="EA10" s="641"/>
      <c r="EB10" s="641"/>
      <c r="EC10" s="684"/>
    </row>
    <row r="11" spans="2:143" ht="11.25" customHeight="1" x14ac:dyDescent="0.15">
      <c r="B11" s="637" t="s">
        <v>246</v>
      </c>
      <c r="C11" s="638"/>
      <c r="D11" s="638"/>
      <c r="E11" s="638"/>
      <c r="F11" s="638"/>
      <c r="G11" s="638"/>
      <c r="H11" s="638"/>
      <c r="I11" s="638"/>
      <c r="J11" s="638"/>
      <c r="K11" s="638"/>
      <c r="L11" s="638"/>
      <c r="M11" s="638"/>
      <c r="N11" s="638"/>
      <c r="O11" s="638"/>
      <c r="P11" s="638"/>
      <c r="Q11" s="639"/>
      <c r="R11" s="640">
        <v>7958996</v>
      </c>
      <c r="S11" s="641"/>
      <c r="T11" s="641"/>
      <c r="U11" s="641"/>
      <c r="V11" s="641"/>
      <c r="W11" s="641"/>
      <c r="X11" s="641"/>
      <c r="Y11" s="642"/>
      <c r="Z11" s="643">
        <v>3.6</v>
      </c>
      <c r="AA11" s="644"/>
      <c r="AB11" s="644"/>
      <c r="AC11" s="645"/>
      <c r="AD11" s="646">
        <v>7958996</v>
      </c>
      <c r="AE11" s="641"/>
      <c r="AF11" s="641"/>
      <c r="AG11" s="641"/>
      <c r="AH11" s="641"/>
      <c r="AI11" s="641"/>
      <c r="AJ11" s="641"/>
      <c r="AK11" s="642"/>
      <c r="AL11" s="643">
        <v>8.3000000000000007</v>
      </c>
      <c r="AM11" s="644"/>
      <c r="AN11" s="644"/>
      <c r="AO11" s="679"/>
      <c r="AP11" s="637" t="s">
        <v>247</v>
      </c>
      <c r="AQ11" s="638"/>
      <c r="AR11" s="638"/>
      <c r="AS11" s="638"/>
      <c r="AT11" s="638"/>
      <c r="AU11" s="638"/>
      <c r="AV11" s="638"/>
      <c r="AW11" s="638"/>
      <c r="AX11" s="638"/>
      <c r="AY11" s="638"/>
      <c r="AZ11" s="638"/>
      <c r="BA11" s="638"/>
      <c r="BB11" s="638"/>
      <c r="BC11" s="638"/>
      <c r="BD11" s="638"/>
      <c r="BE11" s="638"/>
      <c r="BF11" s="639"/>
      <c r="BG11" s="640">
        <v>4743920</v>
      </c>
      <c r="BH11" s="641"/>
      <c r="BI11" s="641"/>
      <c r="BJ11" s="641"/>
      <c r="BK11" s="641"/>
      <c r="BL11" s="641"/>
      <c r="BM11" s="641"/>
      <c r="BN11" s="642"/>
      <c r="BO11" s="677">
        <v>8.6</v>
      </c>
      <c r="BP11" s="677"/>
      <c r="BQ11" s="677"/>
      <c r="BR11" s="677"/>
      <c r="BS11" s="646">
        <v>938875</v>
      </c>
      <c r="BT11" s="641"/>
      <c r="BU11" s="641"/>
      <c r="BV11" s="641"/>
      <c r="BW11" s="641"/>
      <c r="BX11" s="641"/>
      <c r="BY11" s="641"/>
      <c r="BZ11" s="641"/>
      <c r="CA11" s="641"/>
      <c r="CB11" s="684"/>
      <c r="CD11" s="673" t="s">
        <v>248</v>
      </c>
      <c r="CE11" s="674"/>
      <c r="CF11" s="674"/>
      <c r="CG11" s="674"/>
      <c r="CH11" s="674"/>
      <c r="CI11" s="674"/>
      <c r="CJ11" s="674"/>
      <c r="CK11" s="674"/>
      <c r="CL11" s="674"/>
      <c r="CM11" s="674"/>
      <c r="CN11" s="674"/>
      <c r="CO11" s="674"/>
      <c r="CP11" s="674"/>
      <c r="CQ11" s="675"/>
      <c r="CR11" s="640">
        <v>3249982</v>
      </c>
      <c r="CS11" s="641"/>
      <c r="CT11" s="641"/>
      <c r="CU11" s="641"/>
      <c r="CV11" s="641"/>
      <c r="CW11" s="641"/>
      <c r="CX11" s="641"/>
      <c r="CY11" s="642"/>
      <c r="CZ11" s="677">
        <v>1.5</v>
      </c>
      <c r="DA11" s="677"/>
      <c r="DB11" s="677"/>
      <c r="DC11" s="677"/>
      <c r="DD11" s="646">
        <v>715323</v>
      </c>
      <c r="DE11" s="641"/>
      <c r="DF11" s="641"/>
      <c r="DG11" s="641"/>
      <c r="DH11" s="641"/>
      <c r="DI11" s="641"/>
      <c r="DJ11" s="641"/>
      <c r="DK11" s="641"/>
      <c r="DL11" s="641"/>
      <c r="DM11" s="641"/>
      <c r="DN11" s="641"/>
      <c r="DO11" s="641"/>
      <c r="DP11" s="642"/>
      <c r="DQ11" s="646">
        <v>1452791</v>
      </c>
      <c r="DR11" s="641"/>
      <c r="DS11" s="641"/>
      <c r="DT11" s="641"/>
      <c r="DU11" s="641"/>
      <c r="DV11" s="641"/>
      <c r="DW11" s="641"/>
      <c r="DX11" s="641"/>
      <c r="DY11" s="641"/>
      <c r="DZ11" s="641"/>
      <c r="EA11" s="641"/>
      <c r="EB11" s="641"/>
      <c r="EC11" s="684"/>
    </row>
    <row r="12" spans="2:143" ht="11.25" customHeight="1" x14ac:dyDescent="0.15">
      <c r="B12" s="637" t="s">
        <v>249</v>
      </c>
      <c r="C12" s="638"/>
      <c r="D12" s="638"/>
      <c r="E12" s="638"/>
      <c r="F12" s="638"/>
      <c r="G12" s="638"/>
      <c r="H12" s="638"/>
      <c r="I12" s="638"/>
      <c r="J12" s="638"/>
      <c r="K12" s="638"/>
      <c r="L12" s="638"/>
      <c r="M12" s="638"/>
      <c r="N12" s="638"/>
      <c r="O12" s="638"/>
      <c r="P12" s="638"/>
      <c r="Q12" s="639"/>
      <c r="R12" s="640">
        <v>50631</v>
      </c>
      <c r="S12" s="641"/>
      <c r="T12" s="641"/>
      <c r="U12" s="641"/>
      <c r="V12" s="641"/>
      <c r="W12" s="641"/>
      <c r="X12" s="641"/>
      <c r="Y12" s="642"/>
      <c r="Z12" s="677">
        <v>0</v>
      </c>
      <c r="AA12" s="677"/>
      <c r="AB12" s="677"/>
      <c r="AC12" s="677"/>
      <c r="AD12" s="678">
        <v>50631</v>
      </c>
      <c r="AE12" s="678"/>
      <c r="AF12" s="678"/>
      <c r="AG12" s="678"/>
      <c r="AH12" s="678"/>
      <c r="AI12" s="678"/>
      <c r="AJ12" s="678"/>
      <c r="AK12" s="678"/>
      <c r="AL12" s="643">
        <v>0.1</v>
      </c>
      <c r="AM12" s="644"/>
      <c r="AN12" s="644"/>
      <c r="AO12" s="679"/>
      <c r="AP12" s="637" t="s">
        <v>250</v>
      </c>
      <c r="AQ12" s="638"/>
      <c r="AR12" s="638"/>
      <c r="AS12" s="638"/>
      <c r="AT12" s="638"/>
      <c r="AU12" s="638"/>
      <c r="AV12" s="638"/>
      <c r="AW12" s="638"/>
      <c r="AX12" s="638"/>
      <c r="AY12" s="638"/>
      <c r="AZ12" s="638"/>
      <c r="BA12" s="638"/>
      <c r="BB12" s="638"/>
      <c r="BC12" s="638"/>
      <c r="BD12" s="638"/>
      <c r="BE12" s="638"/>
      <c r="BF12" s="639"/>
      <c r="BG12" s="640">
        <v>20406410</v>
      </c>
      <c r="BH12" s="641"/>
      <c r="BI12" s="641"/>
      <c r="BJ12" s="641"/>
      <c r="BK12" s="641"/>
      <c r="BL12" s="641"/>
      <c r="BM12" s="641"/>
      <c r="BN12" s="642"/>
      <c r="BO12" s="677">
        <v>36.799999999999997</v>
      </c>
      <c r="BP12" s="677"/>
      <c r="BQ12" s="677"/>
      <c r="BR12" s="677"/>
      <c r="BS12" s="646" t="s">
        <v>129</v>
      </c>
      <c r="BT12" s="641"/>
      <c r="BU12" s="641"/>
      <c r="BV12" s="641"/>
      <c r="BW12" s="641"/>
      <c r="BX12" s="641"/>
      <c r="BY12" s="641"/>
      <c r="BZ12" s="641"/>
      <c r="CA12" s="641"/>
      <c r="CB12" s="684"/>
      <c r="CD12" s="673" t="s">
        <v>251</v>
      </c>
      <c r="CE12" s="674"/>
      <c r="CF12" s="674"/>
      <c r="CG12" s="674"/>
      <c r="CH12" s="674"/>
      <c r="CI12" s="674"/>
      <c r="CJ12" s="674"/>
      <c r="CK12" s="674"/>
      <c r="CL12" s="674"/>
      <c r="CM12" s="674"/>
      <c r="CN12" s="674"/>
      <c r="CO12" s="674"/>
      <c r="CP12" s="674"/>
      <c r="CQ12" s="675"/>
      <c r="CR12" s="640">
        <v>7213010</v>
      </c>
      <c r="CS12" s="641"/>
      <c r="CT12" s="641"/>
      <c r="CU12" s="641"/>
      <c r="CV12" s="641"/>
      <c r="CW12" s="641"/>
      <c r="CX12" s="641"/>
      <c r="CY12" s="642"/>
      <c r="CZ12" s="677">
        <v>3.4</v>
      </c>
      <c r="DA12" s="677"/>
      <c r="DB12" s="677"/>
      <c r="DC12" s="677"/>
      <c r="DD12" s="646">
        <v>3233744</v>
      </c>
      <c r="DE12" s="641"/>
      <c r="DF12" s="641"/>
      <c r="DG12" s="641"/>
      <c r="DH12" s="641"/>
      <c r="DI12" s="641"/>
      <c r="DJ12" s="641"/>
      <c r="DK12" s="641"/>
      <c r="DL12" s="641"/>
      <c r="DM12" s="641"/>
      <c r="DN12" s="641"/>
      <c r="DO12" s="641"/>
      <c r="DP12" s="642"/>
      <c r="DQ12" s="646">
        <v>2749039</v>
      </c>
      <c r="DR12" s="641"/>
      <c r="DS12" s="641"/>
      <c r="DT12" s="641"/>
      <c r="DU12" s="641"/>
      <c r="DV12" s="641"/>
      <c r="DW12" s="641"/>
      <c r="DX12" s="641"/>
      <c r="DY12" s="641"/>
      <c r="DZ12" s="641"/>
      <c r="EA12" s="641"/>
      <c r="EB12" s="641"/>
      <c r="EC12" s="684"/>
    </row>
    <row r="13" spans="2:143" ht="11.25" customHeight="1" x14ac:dyDescent="0.15">
      <c r="B13" s="637" t="s">
        <v>252</v>
      </c>
      <c r="C13" s="638"/>
      <c r="D13" s="638"/>
      <c r="E13" s="638"/>
      <c r="F13" s="638"/>
      <c r="G13" s="638"/>
      <c r="H13" s="638"/>
      <c r="I13" s="638"/>
      <c r="J13" s="638"/>
      <c r="K13" s="638"/>
      <c r="L13" s="638"/>
      <c r="M13" s="638"/>
      <c r="N13" s="638"/>
      <c r="O13" s="638"/>
      <c r="P13" s="638"/>
      <c r="Q13" s="639"/>
      <c r="R13" s="640" t="s">
        <v>129</v>
      </c>
      <c r="S13" s="641"/>
      <c r="T13" s="641"/>
      <c r="U13" s="641"/>
      <c r="V13" s="641"/>
      <c r="W13" s="641"/>
      <c r="X13" s="641"/>
      <c r="Y13" s="642"/>
      <c r="Z13" s="677" t="s">
        <v>129</v>
      </c>
      <c r="AA13" s="677"/>
      <c r="AB13" s="677"/>
      <c r="AC13" s="677"/>
      <c r="AD13" s="678" t="s">
        <v>129</v>
      </c>
      <c r="AE13" s="678"/>
      <c r="AF13" s="678"/>
      <c r="AG13" s="678"/>
      <c r="AH13" s="678"/>
      <c r="AI13" s="678"/>
      <c r="AJ13" s="678"/>
      <c r="AK13" s="678"/>
      <c r="AL13" s="643" t="s">
        <v>138</v>
      </c>
      <c r="AM13" s="644"/>
      <c r="AN13" s="644"/>
      <c r="AO13" s="679"/>
      <c r="AP13" s="637" t="s">
        <v>253</v>
      </c>
      <c r="AQ13" s="638"/>
      <c r="AR13" s="638"/>
      <c r="AS13" s="638"/>
      <c r="AT13" s="638"/>
      <c r="AU13" s="638"/>
      <c r="AV13" s="638"/>
      <c r="AW13" s="638"/>
      <c r="AX13" s="638"/>
      <c r="AY13" s="638"/>
      <c r="AZ13" s="638"/>
      <c r="BA13" s="638"/>
      <c r="BB13" s="638"/>
      <c r="BC13" s="638"/>
      <c r="BD13" s="638"/>
      <c r="BE13" s="638"/>
      <c r="BF13" s="639"/>
      <c r="BG13" s="640">
        <v>20092232</v>
      </c>
      <c r="BH13" s="641"/>
      <c r="BI13" s="641"/>
      <c r="BJ13" s="641"/>
      <c r="BK13" s="641"/>
      <c r="BL13" s="641"/>
      <c r="BM13" s="641"/>
      <c r="BN13" s="642"/>
      <c r="BO13" s="677">
        <v>36.299999999999997</v>
      </c>
      <c r="BP13" s="677"/>
      <c r="BQ13" s="677"/>
      <c r="BR13" s="677"/>
      <c r="BS13" s="646" t="s">
        <v>129</v>
      </c>
      <c r="BT13" s="641"/>
      <c r="BU13" s="641"/>
      <c r="BV13" s="641"/>
      <c r="BW13" s="641"/>
      <c r="BX13" s="641"/>
      <c r="BY13" s="641"/>
      <c r="BZ13" s="641"/>
      <c r="CA13" s="641"/>
      <c r="CB13" s="684"/>
      <c r="CD13" s="673" t="s">
        <v>254</v>
      </c>
      <c r="CE13" s="674"/>
      <c r="CF13" s="674"/>
      <c r="CG13" s="674"/>
      <c r="CH13" s="674"/>
      <c r="CI13" s="674"/>
      <c r="CJ13" s="674"/>
      <c r="CK13" s="674"/>
      <c r="CL13" s="674"/>
      <c r="CM13" s="674"/>
      <c r="CN13" s="674"/>
      <c r="CO13" s="674"/>
      <c r="CP13" s="674"/>
      <c r="CQ13" s="675"/>
      <c r="CR13" s="640">
        <v>24410407</v>
      </c>
      <c r="CS13" s="641"/>
      <c r="CT13" s="641"/>
      <c r="CU13" s="641"/>
      <c r="CV13" s="641"/>
      <c r="CW13" s="641"/>
      <c r="CX13" s="641"/>
      <c r="CY13" s="642"/>
      <c r="CZ13" s="677">
        <v>11.4</v>
      </c>
      <c r="DA13" s="677"/>
      <c r="DB13" s="677"/>
      <c r="DC13" s="677"/>
      <c r="DD13" s="646">
        <v>13423117</v>
      </c>
      <c r="DE13" s="641"/>
      <c r="DF13" s="641"/>
      <c r="DG13" s="641"/>
      <c r="DH13" s="641"/>
      <c r="DI13" s="641"/>
      <c r="DJ13" s="641"/>
      <c r="DK13" s="641"/>
      <c r="DL13" s="641"/>
      <c r="DM13" s="641"/>
      <c r="DN13" s="641"/>
      <c r="DO13" s="641"/>
      <c r="DP13" s="642"/>
      <c r="DQ13" s="646">
        <v>11278671</v>
      </c>
      <c r="DR13" s="641"/>
      <c r="DS13" s="641"/>
      <c r="DT13" s="641"/>
      <c r="DU13" s="641"/>
      <c r="DV13" s="641"/>
      <c r="DW13" s="641"/>
      <c r="DX13" s="641"/>
      <c r="DY13" s="641"/>
      <c r="DZ13" s="641"/>
      <c r="EA13" s="641"/>
      <c r="EB13" s="641"/>
      <c r="EC13" s="684"/>
    </row>
    <row r="14" spans="2:143" ht="11.25" customHeight="1" x14ac:dyDescent="0.15">
      <c r="B14" s="637" t="s">
        <v>255</v>
      </c>
      <c r="C14" s="638"/>
      <c r="D14" s="638"/>
      <c r="E14" s="638"/>
      <c r="F14" s="638"/>
      <c r="G14" s="638"/>
      <c r="H14" s="638"/>
      <c r="I14" s="638"/>
      <c r="J14" s="638"/>
      <c r="K14" s="638"/>
      <c r="L14" s="638"/>
      <c r="M14" s="638"/>
      <c r="N14" s="638"/>
      <c r="O14" s="638"/>
      <c r="P14" s="638"/>
      <c r="Q14" s="639"/>
      <c r="R14" s="640">
        <v>100951</v>
      </c>
      <c r="S14" s="641"/>
      <c r="T14" s="641"/>
      <c r="U14" s="641"/>
      <c r="V14" s="641"/>
      <c r="W14" s="641"/>
      <c r="X14" s="641"/>
      <c r="Y14" s="642"/>
      <c r="Z14" s="677">
        <v>0</v>
      </c>
      <c r="AA14" s="677"/>
      <c r="AB14" s="677"/>
      <c r="AC14" s="677"/>
      <c r="AD14" s="678">
        <v>100951</v>
      </c>
      <c r="AE14" s="678"/>
      <c r="AF14" s="678"/>
      <c r="AG14" s="678"/>
      <c r="AH14" s="678"/>
      <c r="AI14" s="678"/>
      <c r="AJ14" s="678"/>
      <c r="AK14" s="678"/>
      <c r="AL14" s="643">
        <v>0.1</v>
      </c>
      <c r="AM14" s="644"/>
      <c r="AN14" s="644"/>
      <c r="AO14" s="679"/>
      <c r="AP14" s="637" t="s">
        <v>256</v>
      </c>
      <c r="AQ14" s="638"/>
      <c r="AR14" s="638"/>
      <c r="AS14" s="638"/>
      <c r="AT14" s="638"/>
      <c r="AU14" s="638"/>
      <c r="AV14" s="638"/>
      <c r="AW14" s="638"/>
      <c r="AX14" s="638"/>
      <c r="AY14" s="638"/>
      <c r="AZ14" s="638"/>
      <c r="BA14" s="638"/>
      <c r="BB14" s="638"/>
      <c r="BC14" s="638"/>
      <c r="BD14" s="638"/>
      <c r="BE14" s="638"/>
      <c r="BF14" s="639"/>
      <c r="BG14" s="640">
        <v>934015</v>
      </c>
      <c r="BH14" s="641"/>
      <c r="BI14" s="641"/>
      <c r="BJ14" s="641"/>
      <c r="BK14" s="641"/>
      <c r="BL14" s="641"/>
      <c r="BM14" s="641"/>
      <c r="BN14" s="642"/>
      <c r="BO14" s="677">
        <v>1.7</v>
      </c>
      <c r="BP14" s="677"/>
      <c r="BQ14" s="677"/>
      <c r="BR14" s="677"/>
      <c r="BS14" s="646" t="s">
        <v>129</v>
      </c>
      <c r="BT14" s="641"/>
      <c r="BU14" s="641"/>
      <c r="BV14" s="641"/>
      <c r="BW14" s="641"/>
      <c r="BX14" s="641"/>
      <c r="BY14" s="641"/>
      <c r="BZ14" s="641"/>
      <c r="CA14" s="641"/>
      <c r="CB14" s="684"/>
      <c r="CD14" s="673" t="s">
        <v>257</v>
      </c>
      <c r="CE14" s="674"/>
      <c r="CF14" s="674"/>
      <c r="CG14" s="674"/>
      <c r="CH14" s="674"/>
      <c r="CI14" s="674"/>
      <c r="CJ14" s="674"/>
      <c r="CK14" s="674"/>
      <c r="CL14" s="674"/>
      <c r="CM14" s="674"/>
      <c r="CN14" s="674"/>
      <c r="CO14" s="674"/>
      <c r="CP14" s="674"/>
      <c r="CQ14" s="675"/>
      <c r="CR14" s="640">
        <v>6916965</v>
      </c>
      <c r="CS14" s="641"/>
      <c r="CT14" s="641"/>
      <c r="CU14" s="641"/>
      <c r="CV14" s="641"/>
      <c r="CW14" s="641"/>
      <c r="CX14" s="641"/>
      <c r="CY14" s="642"/>
      <c r="CZ14" s="677">
        <v>3.2</v>
      </c>
      <c r="DA14" s="677"/>
      <c r="DB14" s="677"/>
      <c r="DC14" s="677"/>
      <c r="DD14" s="646">
        <v>2563178</v>
      </c>
      <c r="DE14" s="641"/>
      <c r="DF14" s="641"/>
      <c r="DG14" s="641"/>
      <c r="DH14" s="641"/>
      <c r="DI14" s="641"/>
      <c r="DJ14" s="641"/>
      <c r="DK14" s="641"/>
      <c r="DL14" s="641"/>
      <c r="DM14" s="641"/>
      <c r="DN14" s="641"/>
      <c r="DO14" s="641"/>
      <c r="DP14" s="642"/>
      <c r="DQ14" s="646">
        <v>3831895</v>
      </c>
      <c r="DR14" s="641"/>
      <c r="DS14" s="641"/>
      <c r="DT14" s="641"/>
      <c r="DU14" s="641"/>
      <c r="DV14" s="641"/>
      <c r="DW14" s="641"/>
      <c r="DX14" s="641"/>
      <c r="DY14" s="641"/>
      <c r="DZ14" s="641"/>
      <c r="EA14" s="641"/>
      <c r="EB14" s="641"/>
      <c r="EC14" s="684"/>
    </row>
    <row r="15" spans="2:143" ht="11.25" customHeight="1" x14ac:dyDescent="0.15">
      <c r="B15" s="637" t="s">
        <v>258</v>
      </c>
      <c r="C15" s="638"/>
      <c r="D15" s="638"/>
      <c r="E15" s="638"/>
      <c r="F15" s="638"/>
      <c r="G15" s="638"/>
      <c r="H15" s="638"/>
      <c r="I15" s="638"/>
      <c r="J15" s="638"/>
      <c r="K15" s="638"/>
      <c r="L15" s="638"/>
      <c r="M15" s="638"/>
      <c r="N15" s="638"/>
      <c r="O15" s="638"/>
      <c r="P15" s="638"/>
      <c r="Q15" s="639"/>
      <c r="R15" s="640" t="s">
        <v>129</v>
      </c>
      <c r="S15" s="641"/>
      <c r="T15" s="641"/>
      <c r="U15" s="641"/>
      <c r="V15" s="641"/>
      <c r="W15" s="641"/>
      <c r="X15" s="641"/>
      <c r="Y15" s="642"/>
      <c r="Z15" s="677" t="s">
        <v>129</v>
      </c>
      <c r="AA15" s="677"/>
      <c r="AB15" s="677"/>
      <c r="AC15" s="677"/>
      <c r="AD15" s="678" t="s">
        <v>129</v>
      </c>
      <c r="AE15" s="678"/>
      <c r="AF15" s="678"/>
      <c r="AG15" s="678"/>
      <c r="AH15" s="678"/>
      <c r="AI15" s="678"/>
      <c r="AJ15" s="678"/>
      <c r="AK15" s="678"/>
      <c r="AL15" s="643" t="s">
        <v>129</v>
      </c>
      <c r="AM15" s="644"/>
      <c r="AN15" s="644"/>
      <c r="AO15" s="679"/>
      <c r="AP15" s="637" t="s">
        <v>259</v>
      </c>
      <c r="AQ15" s="638"/>
      <c r="AR15" s="638"/>
      <c r="AS15" s="638"/>
      <c r="AT15" s="638"/>
      <c r="AU15" s="638"/>
      <c r="AV15" s="638"/>
      <c r="AW15" s="638"/>
      <c r="AX15" s="638"/>
      <c r="AY15" s="638"/>
      <c r="AZ15" s="638"/>
      <c r="BA15" s="638"/>
      <c r="BB15" s="638"/>
      <c r="BC15" s="638"/>
      <c r="BD15" s="638"/>
      <c r="BE15" s="638"/>
      <c r="BF15" s="639"/>
      <c r="BG15" s="640">
        <v>2717217</v>
      </c>
      <c r="BH15" s="641"/>
      <c r="BI15" s="641"/>
      <c r="BJ15" s="641"/>
      <c r="BK15" s="641"/>
      <c r="BL15" s="641"/>
      <c r="BM15" s="641"/>
      <c r="BN15" s="642"/>
      <c r="BO15" s="677">
        <v>4.9000000000000004</v>
      </c>
      <c r="BP15" s="677"/>
      <c r="BQ15" s="677"/>
      <c r="BR15" s="677"/>
      <c r="BS15" s="646" t="s">
        <v>129</v>
      </c>
      <c r="BT15" s="641"/>
      <c r="BU15" s="641"/>
      <c r="BV15" s="641"/>
      <c r="BW15" s="641"/>
      <c r="BX15" s="641"/>
      <c r="BY15" s="641"/>
      <c r="BZ15" s="641"/>
      <c r="CA15" s="641"/>
      <c r="CB15" s="684"/>
      <c r="CD15" s="673" t="s">
        <v>260</v>
      </c>
      <c r="CE15" s="674"/>
      <c r="CF15" s="674"/>
      <c r="CG15" s="674"/>
      <c r="CH15" s="674"/>
      <c r="CI15" s="674"/>
      <c r="CJ15" s="674"/>
      <c r="CK15" s="674"/>
      <c r="CL15" s="674"/>
      <c r="CM15" s="674"/>
      <c r="CN15" s="674"/>
      <c r="CO15" s="674"/>
      <c r="CP15" s="674"/>
      <c r="CQ15" s="675"/>
      <c r="CR15" s="640">
        <v>17525628</v>
      </c>
      <c r="CS15" s="641"/>
      <c r="CT15" s="641"/>
      <c r="CU15" s="641"/>
      <c r="CV15" s="641"/>
      <c r="CW15" s="641"/>
      <c r="CX15" s="641"/>
      <c r="CY15" s="642"/>
      <c r="CZ15" s="677">
        <v>8.1999999999999993</v>
      </c>
      <c r="DA15" s="677"/>
      <c r="DB15" s="677"/>
      <c r="DC15" s="677"/>
      <c r="DD15" s="646">
        <v>7300260</v>
      </c>
      <c r="DE15" s="641"/>
      <c r="DF15" s="641"/>
      <c r="DG15" s="641"/>
      <c r="DH15" s="641"/>
      <c r="DI15" s="641"/>
      <c r="DJ15" s="641"/>
      <c r="DK15" s="641"/>
      <c r="DL15" s="641"/>
      <c r="DM15" s="641"/>
      <c r="DN15" s="641"/>
      <c r="DO15" s="641"/>
      <c r="DP15" s="642"/>
      <c r="DQ15" s="646">
        <v>9286400</v>
      </c>
      <c r="DR15" s="641"/>
      <c r="DS15" s="641"/>
      <c r="DT15" s="641"/>
      <c r="DU15" s="641"/>
      <c r="DV15" s="641"/>
      <c r="DW15" s="641"/>
      <c r="DX15" s="641"/>
      <c r="DY15" s="641"/>
      <c r="DZ15" s="641"/>
      <c r="EA15" s="641"/>
      <c r="EB15" s="641"/>
      <c r="EC15" s="684"/>
    </row>
    <row r="16" spans="2:143" ht="11.25" customHeight="1" x14ac:dyDescent="0.15">
      <c r="B16" s="637" t="s">
        <v>261</v>
      </c>
      <c r="C16" s="638"/>
      <c r="D16" s="638"/>
      <c r="E16" s="638"/>
      <c r="F16" s="638"/>
      <c r="G16" s="638"/>
      <c r="H16" s="638"/>
      <c r="I16" s="638"/>
      <c r="J16" s="638"/>
      <c r="K16" s="638"/>
      <c r="L16" s="638"/>
      <c r="M16" s="638"/>
      <c r="N16" s="638"/>
      <c r="O16" s="638"/>
      <c r="P16" s="638"/>
      <c r="Q16" s="639"/>
      <c r="R16" s="640">
        <v>21966</v>
      </c>
      <c r="S16" s="641"/>
      <c r="T16" s="641"/>
      <c r="U16" s="641"/>
      <c r="V16" s="641"/>
      <c r="W16" s="641"/>
      <c r="X16" s="641"/>
      <c r="Y16" s="642"/>
      <c r="Z16" s="677">
        <v>0</v>
      </c>
      <c r="AA16" s="677"/>
      <c r="AB16" s="677"/>
      <c r="AC16" s="677"/>
      <c r="AD16" s="678">
        <v>21966</v>
      </c>
      <c r="AE16" s="678"/>
      <c r="AF16" s="678"/>
      <c r="AG16" s="678"/>
      <c r="AH16" s="678"/>
      <c r="AI16" s="678"/>
      <c r="AJ16" s="678"/>
      <c r="AK16" s="678"/>
      <c r="AL16" s="643">
        <v>0</v>
      </c>
      <c r="AM16" s="644"/>
      <c r="AN16" s="644"/>
      <c r="AO16" s="679"/>
      <c r="AP16" s="637" t="s">
        <v>262</v>
      </c>
      <c r="AQ16" s="638"/>
      <c r="AR16" s="638"/>
      <c r="AS16" s="638"/>
      <c r="AT16" s="638"/>
      <c r="AU16" s="638"/>
      <c r="AV16" s="638"/>
      <c r="AW16" s="638"/>
      <c r="AX16" s="638"/>
      <c r="AY16" s="638"/>
      <c r="AZ16" s="638"/>
      <c r="BA16" s="638"/>
      <c r="BB16" s="638"/>
      <c r="BC16" s="638"/>
      <c r="BD16" s="638"/>
      <c r="BE16" s="638"/>
      <c r="BF16" s="639"/>
      <c r="BG16" s="640" t="s">
        <v>129</v>
      </c>
      <c r="BH16" s="641"/>
      <c r="BI16" s="641"/>
      <c r="BJ16" s="641"/>
      <c r="BK16" s="641"/>
      <c r="BL16" s="641"/>
      <c r="BM16" s="641"/>
      <c r="BN16" s="642"/>
      <c r="BO16" s="677" t="s">
        <v>129</v>
      </c>
      <c r="BP16" s="677"/>
      <c r="BQ16" s="677"/>
      <c r="BR16" s="677"/>
      <c r="BS16" s="646" t="s">
        <v>129</v>
      </c>
      <c r="BT16" s="641"/>
      <c r="BU16" s="641"/>
      <c r="BV16" s="641"/>
      <c r="BW16" s="641"/>
      <c r="BX16" s="641"/>
      <c r="BY16" s="641"/>
      <c r="BZ16" s="641"/>
      <c r="CA16" s="641"/>
      <c r="CB16" s="684"/>
      <c r="CD16" s="673" t="s">
        <v>263</v>
      </c>
      <c r="CE16" s="674"/>
      <c r="CF16" s="674"/>
      <c r="CG16" s="674"/>
      <c r="CH16" s="674"/>
      <c r="CI16" s="674"/>
      <c r="CJ16" s="674"/>
      <c r="CK16" s="674"/>
      <c r="CL16" s="674"/>
      <c r="CM16" s="674"/>
      <c r="CN16" s="674"/>
      <c r="CO16" s="674"/>
      <c r="CP16" s="674"/>
      <c r="CQ16" s="675"/>
      <c r="CR16" s="640">
        <v>195193</v>
      </c>
      <c r="CS16" s="641"/>
      <c r="CT16" s="641"/>
      <c r="CU16" s="641"/>
      <c r="CV16" s="641"/>
      <c r="CW16" s="641"/>
      <c r="CX16" s="641"/>
      <c r="CY16" s="642"/>
      <c r="CZ16" s="677">
        <v>0.1</v>
      </c>
      <c r="DA16" s="677"/>
      <c r="DB16" s="677"/>
      <c r="DC16" s="677"/>
      <c r="DD16" s="646" t="s">
        <v>129</v>
      </c>
      <c r="DE16" s="641"/>
      <c r="DF16" s="641"/>
      <c r="DG16" s="641"/>
      <c r="DH16" s="641"/>
      <c r="DI16" s="641"/>
      <c r="DJ16" s="641"/>
      <c r="DK16" s="641"/>
      <c r="DL16" s="641"/>
      <c r="DM16" s="641"/>
      <c r="DN16" s="641"/>
      <c r="DO16" s="641"/>
      <c r="DP16" s="642"/>
      <c r="DQ16" s="646">
        <v>12867</v>
      </c>
      <c r="DR16" s="641"/>
      <c r="DS16" s="641"/>
      <c r="DT16" s="641"/>
      <c r="DU16" s="641"/>
      <c r="DV16" s="641"/>
      <c r="DW16" s="641"/>
      <c r="DX16" s="641"/>
      <c r="DY16" s="641"/>
      <c r="DZ16" s="641"/>
      <c r="EA16" s="641"/>
      <c r="EB16" s="641"/>
      <c r="EC16" s="684"/>
    </row>
    <row r="17" spans="2:133" ht="11.25" customHeight="1" x14ac:dyDescent="0.15">
      <c r="B17" s="637" t="s">
        <v>264</v>
      </c>
      <c r="C17" s="638"/>
      <c r="D17" s="638"/>
      <c r="E17" s="638"/>
      <c r="F17" s="638"/>
      <c r="G17" s="638"/>
      <c r="H17" s="638"/>
      <c r="I17" s="638"/>
      <c r="J17" s="638"/>
      <c r="K17" s="638"/>
      <c r="L17" s="638"/>
      <c r="M17" s="638"/>
      <c r="N17" s="638"/>
      <c r="O17" s="638"/>
      <c r="P17" s="638"/>
      <c r="Q17" s="639"/>
      <c r="R17" s="640">
        <v>658618</v>
      </c>
      <c r="S17" s="641"/>
      <c r="T17" s="641"/>
      <c r="U17" s="641"/>
      <c r="V17" s="641"/>
      <c r="W17" s="641"/>
      <c r="X17" s="641"/>
      <c r="Y17" s="642"/>
      <c r="Z17" s="677">
        <v>0.3</v>
      </c>
      <c r="AA17" s="677"/>
      <c r="AB17" s="677"/>
      <c r="AC17" s="677"/>
      <c r="AD17" s="678">
        <v>658618</v>
      </c>
      <c r="AE17" s="678"/>
      <c r="AF17" s="678"/>
      <c r="AG17" s="678"/>
      <c r="AH17" s="678"/>
      <c r="AI17" s="678"/>
      <c r="AJ17" s="678"/>
      <c r="AK17" s="678"/>
      <c r="AL17" s="643">
        <v>0.7</v>
      </c>
      <c r="AM17" s="644"/>
      <c r="AN17" s="644"/>
      <c r="AO17" s="679"/>
      <c r="AP17" s="637" t="s">
        <v>265</v>
      </c>
      <c r="AQ17" s="638"/>
      <c r="AR17" s="638"/>
      <c r="AS17" s="638"/>
      <c r="AT17" s="638"/>
      <c r="AU17" s="638"/>
      <c r="AV17" s="638"/>
      <c r="AW17" s="638"/>
      <c r="AX17" s="638"/>
      <c r="AY17" s="638"/>
      <c r="AZ17" s="638"/>
      <c r="BA17" s="638"/>
      <c r="BB17" s="638"/>
      <c r="BC17" s="638"/>
      <c r="BD17" s="638"/>
      <c r="BE17" s="638"/>
      <c r="BF17" s="639"/>
      <c r="BG17" s="640" t="s">
        <v>129</v>
      </c>
      <c r="BH17" s="641"/>
      <c r="BI17" s="641"/>
      <c r="BJ17" s="641"/>
      <c r="BK17" s="641"/>
      <c r="BL17" s="641"/>
      <c r="BM17" s="641"/>
      <c r="BN17" s="642"/>
      <c r="BO17" s="677" t="s">
        <v>129</v>
      </c>
      <c r="BP17" s="677"/>
      <c r="BQ17" s="677"/>
      <c r="BR17" s="677"/>
      <c r="BS17" s="646" t="s">
        <v>138</v>
      </c>
      <c r="BT17" s="641"/>
      <c r="BU17" s="641"/>
      <c r="BV17" s="641"/>
      <c r="BW17" s="641"/>
      <c r="BX17" s="641"/>
      <c r="BY17" s="641"/>
      <c r="BZ17" s="641"/>
      <c r="CA17" s="641"/>
      <c r="CB17" s="684"/>
      <c r="CD17" s="673" t="s">
        <v>266</v>
      </c>
      <c r="CE17" s="674"/>
      <c r="CF17" s="674"/>
      <c r="CG17" s="674"/>
      <c r="CH17" s="674"/>
      <c r="CI17" s="674"/>
      <c r="CJ17" s="674"/>
      <c r="CK17" s="674"/>
      <c r="CL17" s="674"/>
      <c r="CM17" s="674"/>
      <c r="CN17" s="674"/>
      <c r="CO17" s="674"/>
      <c r="CP17" s="674"/>
      <c r="CQ17" s="675"/>
      <c r="CR17" s="640">
        <v>21743978</v>
      </c>
      <c r="CS17" s="641"/>
      <c r="CT17" s="641"/>
      <c r="CU17" s="641"/>
      <c r="CV17" s="641"/>
      <c r="CW17" s="641"/>
      <c r="CX17" s="641"/>
      <c r="CY17" s="642"/>
      <c r="CZ17" s="677">
        <v>10.199999999999999</v>
      </c>
      <c r="DA17" s="677"/>
      <c r="DB17" s="677"/>
      <c r="DC17" s="677"/>
      <c r="DD17" s="646" t="s">
        <v>129</v>
      </c>
      <c r="DE17" s="641"/>
      <c r="DF17" s="641"/>
      <c r="DG17" s="641"/>
      <c r="DH17" s="641"/>
      <c r="DI17" s="641"/>
      <c r="DJ17" s="641"/>
      <c r="DK17" s="641"/>
      <c r="DL17" s="641"/>
      <c r="DM17" s="641"/>
      <c r="DN17" s="641"/>
      <c r="DO17" s="641"/>
      <c r="DP17" s="642"/>
      <c r="DQ17" s="646">
        <v>20644286</v>
      </c>
      <c r="DR17" s="641"/>
      <c r="DS17" s="641"/>
      <c r="DT17" s="641"/>
      <c r="DU17" s="641"/>
      <c r="DV17" s="641"/>
      <c r="DW17" s="641"/>
      <c r="DX17" s="641"/>
      <c r="DY17" s="641"/>
      <c r="DZ17" s="641"/>
      <c r="EA17" s="641"/>
      <c r="EB17" s="641"/>
      <c r="EC17" s="684"/>
    </row>
    <row r="18" spans="2:133" ht="11.25" customHeight="1" x14ac:dyDescent="0.15">
      <c r="B18" s="637" t="s">
        <v>267</v>
      </c>
      <c r="C18" s="638"/>
      <c r="D18" s="638"/>
      <c r="E18" s="638"/>
      <c r="F18" s="638"/>
      <c r="G18" s="638"/>
      <c r="H18" s="638"/>
      <c r="I18" s="638"/>
      <c r="J18" s="638"/>
      <c r="K18" s="638"/>
      <c r="L18" s="638"/>
      <c r="M18" s="638"/>
      <c r="N18" s="638"/>
      <c r="O18" s="638"/>
      <c r="P18" s="638"/>
      <c r="Q18" s="639"/>
      <c r="R18" s="640">
        <v>241414</v>
      </c>
      <c r="S18" s="641"/>
      <c r="T18" s="641"/>
      <c r="U18" s="641"/>
      <c r="V18" s="641"/>
      <c r="W18" s="641"/>
      <c r="X18" s="641"/>
      <c r="Y18" s="642"/>
      <c r="Z18" s="677">
        <v>0.1</v>
      </c>
      <c r="AA18" s="677"/>
      <c r="AB18" s="677"/>
      <c r="AC18" s="677"/>
      <c r="AD18" s="678">
        <v>241414</v>
      </c>
      <c r="AE18" s="678"/>
      <c r="AF18" s="678"/>
      <c r="AG18" s="678"/>
      <c r="AH18" s="678"/>
      <c r="AI18" s="678"/>
      <c r="AJ18" s="678"/>
      <c r="AK18" s="678"/>
      <c r="AL18" s="643">
        <v>0.3</v>
      </c>
      <c r="AM18" s="644"/>
      <c r="AN18" s="644"/>
      <c r="AO18" s="679"/>
      <c r="AP18" s="637" t="s">
        <v>268</v>
      </c>
      <c r="AQ18" s="638"/>
      <c r="AR18" s="638"/>
      <c r="AS18" s="638"/>
      <c r="AT18" s="638"/>
      <c r="AU18" s="638"/>
      <c r="AV18" s="638"/>
      <c r="AW18" s="638"/>
      <c r="AX18" s="638"/>
      <c r="AY18" s="638"/>
      <c r="AZ18" s="638"/>
      <c r="BA18" s="638"/>
      <c r="BB18" s="638"/>
      <c r="BC18" s="638"/>
      <c r="BD18" s="638"/>
      <c r="BE18" s="638"/>
      <c r="BF18" s="639"/>
      <c r="BG18" s="640" t="s">
        <v>129</v>
      </c>
      <c r="BH18" s="641"/>
      <c r="BI18" s="641"/>
      <c r="BJ18" s="641"/>
      <c r="BK18" s="641"/>
      <c r="BL18" s="641"/>
      <c r="BM18" s="641"/>
      <c r="BN18" s="642"/>
      <c r="BO18" s="677" t="s">
        <v>129</v>
      </c>
      <c r="BP18" s="677"/>
      <c r="BQ18" s="677"/>
      <c r="BR18" s="677"/>
      <c r="BS18" s="646" t="s">
        <v>129</v>
      </c>
      <c r="BT18" s="641"/>
      <c r="BU18" s="641"/>
      <c r="BV18" s="641"/>
      <c r="BW18" s="641"/>
      <c r="BX18" s="641"/>
      <c r="BY18" s="641"/>
      <c r="BZ18" s="641"/>
      <c r="CA18" s="641"/>
      <c r="CB18" s="684"/>
      <c r="CD18" s="673" t="s">
        <v>269</v>
      </c>
      <c r="CE18" s="674"/>
      <c r="CF18" s="674"/>
      <c r="CG18" s="674"/>
      <c r="CH18" s="674"/>
      <c r="CI18" s="674"/>
      <c r="CJ18" s="674"/>
      <c r="CK18" s="674"/>
      <c r="CL18" s="674"/>
      <c r="CM18" s="674"/>
      <c r="CN18" s="674"/>
      <c r="CO18" s="674"/>
      <c r="CP18" s="674"/>
      <c r="CQ18" s="675"/>
      <c r="CR18" s="640">
        <v>410453</v>
      </c>
      <c r="CS18" s="641"/>
      <c r="CT18" s="641"/>
      <c r="CU18" s="641"/>
      <c r="CV18" s="641"/>
      <c r="CW18" s="641"/>
      <c r="CX18" s="641"/>
      <c r="CY18" s="642"/>
      <c r="CZ18" s="677">
        <v>0.2</v>
      </c>
      <c r="DA18" s="677"/>
      <c r="DB18" s="677"/>
      <c r="DC18" s="677"/>
      <c r="DD18" s="646">
        <v>410453</v>
      </c>
      <c r="DE18" s="641"/>
      <c r="DF18" s="641"/>
      <c r="DG18" s="641"/>
      <c r="DH18" s="641"/>
      <c r="DI18" s="641"/>
      <c r="DJ18" s="641"/>
      <c r="DK18" s="641"/>
      <c r="DL18" s="641"/>
      <c r="DM18" s="641"/>
      <c r="DN18" s="641"/>
      <c r="DO18" s="641"/>
      <c r="DP18" s="642"/>
      <c r="DQ18" s="646">
        <v>61131</v>
      </c>
      <c r="DR18" s="641"/>
      <c r="DS18" s="641"/>
      <c r="DT18" s="641"/>
      <c r="DU18" s="641"/>
      <c r="DV18" s="641"/>
      <c r="DW18" s="641"/>
      <c r="DX18" s="641"/>
      <c r="DY18" s="641"/>
      <c r="DZ18" s="641"/>
      <c r="EA18" s="641"/>
      <c r="EB18" s="641"/>
      <c r="EC18" s="684"/>
    </row>
    <row r="19" spans="2:133" ht="11.25" customHeight="1" x14ac:dyDescent="0.15">
      <c r="B19" s="637" t="s">
        <v>270</v>
      </c>
      <c r="C19" s="638"/>
      <c r="D19" s="638"/>
      <c r="E19" s="638"/>
      <c r="F19" s="638"/>
      <c r="G19" s="638"/>
      <c r="H19" s="638"/>
      <c r="I19" s="638"/>
      <c r="J19" s="638"/>
      <c r="K19" s="638"/>
      <c r="L19" s="638"/>
      <c r="M19" s="638"/>
      <c r="N19" s="638"/>
      <c r="O19" s="638"/>
      <c r="P19" s="638"/>
      <c r="Q19" s="639"/>
      <c r="R19" s="640">
        <v>13199</v>
      </c>
      <c r="S19" s="641"/>
      <c r="T19" s="641"/>
      <c r="U19" s="641"/>
      <c r="V19" s="641"/>
      <c r="W19" s="641"/>
      <c r="X19" s="641"/>
      <c r="Y19" s="642"/>
      <c r="Z19" s="677">
        <v>0</v>
      </c>
      <c r="AA19" s="677"/>
      <c r="AB19" s="677"/>
      <c r="AC19" s="677"/>
      <c r="AD19" s="678">
        <v>13199</v>
      </c>
      <c r="AE19" s="678"/>
      <c r="AF19" s="678"/>
      <c r="AG19" s="678"/>
      <c r="AH19" s="678"/>
      <c r="AI19" s="678"/>
      <c r="AJ19" s="678"/>
      <c r="AK19" s="678"/>
      <c r="AL19" s="643">
        <v>0</v>
      </c>
      <c r="AM19" s="644"/>
      <c r="AN19" s="644"/>
      <c r="AO19" s="679"/>
      <c r="AP19" s="637" t="s">
        <v>271</v>
      </c>
      <c r="AQ19" s="638"/>
      <c r="AR19" s="638"/>
      <c r="AS19" s="638"/>
      <c r="AT19" s="638"/>
      <c r="AU19" s="638"/>
      <c r="AV19" s="638"/>
      <c r="AW19" s="638"/>
      <c r="AX19" s="638"/>
      <c r="AY19" s="638"/>
      <c r="AZ19" s="638"/>
      <c r="BA19" s="638"/>
      <c r="BB19" s="638"/>
      <c r="BC19" s="638"/>
      <c r="BD19" s="638"/>
      <c r="BE19" s="638"/>
      <c r="BF19" s="639"/>
      <c r="BG19" s="640">
        <v>5592418</v>
      </c>
      <c r="BH19" s="641"/>
      <c r="BI19" s="641"/>
      <c r="BJ19" s="641"/>
      <c r="BK19" s="641"/>
      <c r="BL19" s="641"/>
      <c r="BM19" s="641"/>
      <c r="BN19" s="642"/>
      <c r="BO19" s="677">
        <v>10.1</v>
      </c>
      <c r="BP19" s="677"/>
      <c r="BQ19" s="677"/>
      <c r="BR19" s="677"/>
      <c r="BS19" s="646" t="s">
        <v>129</v>
      </c>
      <c r="BT19" s="641"/>
      <c r="BU19" s="641"/>
      <c r="BV19" s="641"/>
      <c r="BW19" s="641"/>
      <c r="BX19" s="641"/>
      <c r="BY19" s="641"/>
      <c r="BZ19" s="641"/>
      <c r="CA19" s="641"/>
      <c r="CB19" s="684"/>
      <c r="CD19" s="673" t="s">
        <v>272</v>
      </c>
      <c r="CE19" s="674"/>
      <c r="CF19" s="674"/>
      <c r="CG19" s="674"/>
      <c r="CH19" s="674"/>
      <c r="CI19" s="674"/>
      <c r="CJ19" s="674"/>
      <c r="CK19" s="674"/>
      <c r="CL19" s="674"/>
      <c r="CM19" s="674"/>
      <c r="CN19" s="674"/>
      <c r="CO19" s="674"/>
      <c r="CP19" s="674"/>
      <c r="CQ19" s="675"/>
      <c r="CR19" s="640" t="s">
        <v>129</v>
      </c>
      <c r="CS19" s="641"/>
      <c r="CT19" s="641"/>
      <c r="CU19" s="641"/>
      <c r="CV19" s="641"/>
      <c r="CW19" s="641"/>
      <c r="CX19" s="641"/>
      <c r="CY19" s="642"/>
      <c r="CZ19" s="677" t="s">
        <v>129</v>
      </c>
      <c r="DA19" s="677"/>
      <c r="DB19" s="677"/>
      <c r="DC19" s="677"/>
      <c r="DD19" s="646" t="s">
        <v>129</v>
      </c>
      <c r="DE19" s="641"/>
      <c r="DF19" s="641"/>
      <c r="DG19" s="641"/>
      <c r="DH19" s="641"/>
      <c r="DI19" s="641"/>
      <c r="DJ19" s="641"/>
      <c r="DK19" s="641"/>
      <c r="DL19" s="641"/>
      <c r="DM19" s="641"/>
      <c r="DN19" s="641"/>
      <c r="DO19" s="641"/>
      <c r="DP19" s="642"/>
      <c r="DQ19" s="646" t="s">
        <v>129</v>
      </c>
      <c r="DR19" s="641"/>
      <c r="DS19" s="641"/>
      <c r="DT19" s="641"/>
      <c r="DU19" s="641"/>
      <c r="DV19" s="641"/>
      <c r="DW19" s="641"/>
      <c r="DX19" s="641"/>
      <c r="DY19" s="641"/>
      <c r="DZ19" s="641"/>
      <c r="EA19" s="641"/>
      <c r="EB19" s="641"/>
      <c r="EC19" s="684"/>
    </row>
    <row r="20" spans="2:133" ht="11.25" customHeight="1" x14ac:dyDescent="0.15">
      <c r="B20" s="637" t="s">
        <v>273</v>
      </c>
      <c r="C20" s="638"/>
      <c r="D20" s="638"/>
      <c r="E20" s="638"/>
      <c r="F20" s="638"/>
      <c r="G20" s="638"/>
      <c r="H20" s="638"/>
      <c r="I20" s="638"/>
      <c r="J20" s="638"/>
      <c r="K20" s="638"/>
      <c r="L20" s="638"/>
      <c r="M20" s="638"/>
      <c r="N20" s="638"/>
      <c r="O20" s="638"/>
      <c r="P20" s="638"/>
      <c r="Q20" s="639"/>
      <c r="R20" s="640">
        <v>5197</v>
      </c>
      <c r="S20" s="641"/>
      <c r="T20" s="641"/>
      <c r="U20" s="641"/>
      <c r="V20" s="641"/>
      <c r="W20" s="641"/>
      <c r="X20" s="641"/>
      <c r="Y20" s="642"/>
      <c r="Z20" s="677">
        <v>0</v>
      </c>
      <c r="AA20" s="677"/>
      <c r="AB20" s="677"/>
      <c r="AC20" s="677"/>
      <c r="AD20" s="678">
        <v>5197</v>
      </c>
      <c r="AE20" s="678"/>
      <c r="AF20" s="678"/>
      <c r="AG20" s="678"/>
      <c r="AH20" s="678"/>
      <c r="AI20" s="678"/>
      <c r="AJ20" s="678"/>
      <c r="AK20" s="678"/>
      <c r="AL20" s="643">
        <v>0</v>
      </c>
      <c r="AM20" s="644"/>
      <c r="AN20" s="644"/>
      <c r="AO20" s="679"/>
      <c r="AP20" s="637" t="s">
        <v>274</v>
      </c>
      <c r="AQ20" s="638"/>
      <c r="AR20" s="638"/>
      <c r="AS20" s="638"/>
      <c r="AT20" s="638"/>
      <c r="AU20" s="638"/>
      <c r="AV20" s="638"/>
      <c r="AW20" s="638"/>
      <c r="AX20" s="638"/>
      <c r="AY20" s="638"/>
      <c r="AZ20" s="638"/>
      <c r="BA20" s="638"/>
      <c r="BB20" s="638"/>
      <c r="BC20" s="638"/>
      <c r="BD20" s="638"/>
      <c r="BE20" s="638"/>
      <c r="BF20" s="639"/>
      <c r="BG20" s="640">
        <v>5592418</v>
      </c>
      <c r="BH20" s="641"/>
      <c r="BI20" s="641"/>
      <c r="BJ20" s="641"/>
      <c r="BK20" s="641"/>
      <c r="BL20" s="641"/>
      <c r="BM20" s="641"/>
      <c r="BN20" s="642"/>
      <c r="BO20" s="677">
        <v>10.1</v>
      </c>
      <c r="BP20" s="677"/>
      <c r="BQ20" s="677"/>
      <c r="BR20" s="677"/>
      <c r="BS20" s="646" t="s">
        <v>129</v>
      </c>
      <c r="BT20" s="641"/>
      <c r="BU20" s="641"/>
      <c r="BV20" s="641"/>
      <c r="BW20" s="641"/>
      <c r="BX20" s="641"/>
      <c r="BY20" s="641"/>
      <c r="BZ20" s="641"/>
      <c r="CA20" s="641"/>
      <c r="CB20" s="684"/>
      <c r="CD20" s="673" t="s">
        <v>275</v>
      </c>
      <c r="CE20" s="674"/>
      <c r="CF20" s="674"/>
      <c r="CG20" s="674"/>
      <c r="CH20" s="674"/>
      <c r="CI20" s="674"/>
      <c r="CJ20" s="674"/>
      <c r="CK20" s="674"/>
      <c r="CL20" s="674"/>
      <c r="CM20" s="674"/>
      <c r="CN20" s="674"/>
      <c r="CO20" s="674"/>
      <c r="CP20" s="674"/>
      <c r="CQ20" s="675"/>
      <c r="CR20" s="640">
        <v>213222346</v>
      </c>
      <c r="CS20" s="641"/>
      <c r="CT20" s="641"/>
      <c r="CU20" s="641"/>
      <c r="CV20" s="641"/>
      <c r="CW20" s="641"/>
      <c r="CX20" s="641"/>
      <c r="CY20" s="642"/>
      <c r="CZ20" s="677">
        <v>100</v>
      </c>
      <c r="DA20" s="677"/>
      <c r="DB20" s="677"/>
      <c r="DC20" s="677"/>
      <c r="DD20" s="646">
        <v>31966936</v>
      </c>
      <c r="DE20" s="641"/>
      <c r="DF20" s="641"/>
      <c r="DG20" s="641"/>
      <c r="DH20" s="641"/>
      <c r="DI20" s="641"/>
      <c r="DJ20" s="641"/>
      <c r="DK20" s="641"/>
      <c r="DL20" s="641"/>
      <c r="DM20" s="641"/>
      <c r="DN20" s="641"/>
      <c r="DO20" s="641"/>
      <c r="DP20" s="642"/>
      <c r="DQ20" s="646">
        <v>111939881</v>
      </c>
      <c r="DR20" s="641"/>
      <c r="DS20" s="641"/>
      <c r="DT20" s="641"/>
      <c r="DU20" s="641"/>
      <c r="DV20" s="641"/>
      <c r="DW20" s="641"/>
      <c r="DX20" s="641"/>
      <c r="DY20" s="641"/>
      <c r="DZ20" s="641"/>
      <c r="EA20" s="641"/>
      <c r="EB20" s="641"/>
      <c r="EC20" s="684"/>
    </row>
    <row r="21" spans="2:133" ht="11.25" customHeight="1" x14ac:dyDescent="0.15">
      <c r="B21" s="637" t="s">
        <v>276</v>
      </c>
      <c r="C21" s="638"/>
      <c r="D21" s="638"/>
      <c r="E21" s="638"/>
      <c r="F21" s="638"/>
      <c r="G21" s="638"/>
      <c r="H21" s="638"/>
      <c r="I21" s="638"/>
      <c r="J21" s="638"/>
      <c r="K21" s="638"/>
      <c r="L21" s="638"/>
      <c r="M21" s="638"/>
      <c r="N21" s="638"/>
      <c r="O21" s="638"/>
      <c r="P21" s="638"/>
      <c r="Q21" s="639"/>
      <c r="R21" s="640">
        <v>398808</v>
      </c>
      <c r="S21" s="641"/>
      <c r="T21" s="641"/>
      <c r="U21" s="641"/>
      <c r="V21" s="641"/>
      <c r="W21" s="641"/>
      <c r="X21" s="641"/>
      <c r="Y21" s="642"/>
      <c r="Z21" s="677">
        <v>0.2</v>
      </c>
      <c r="AA21" s="677"/>
      <c r="AB21" s="677"/>
      <c r="AC21" s="677"/>
      <c r="AD21" s="678">
        <v>398808</v>
      </c>
      <c r="AE21" s="678"/>
      <c r="AF21" s="678"/>
      <c r="AG21" s="678"/>
      <c r="AH21" s="678"/>
      <c r="AI21" s="678"/>
      <c r="AJ21" s="678"/>
      <c r="AK21" s="678"/>
      <c r="AL21" s="643">
        <v>0.4</v>
      </c>
      <c r="AM21" s="644"/>
      <c r="AN21" s="644"/>
      <c r="AO21" s="679"/>
      <c r="AP21" s="735" t="s">
        <v>277</v>
      </c>
      <c r="AQ21" s="742"/>
      <c r="AR21" s="742"/>
      <c r="AS21" s="742"/>
      <c r="AT21" s="742"/>
      <c r="AU21" s="742"/>
      <c r="AV21" s="742"/>
      <c r="AW21" s="742"/>
      <c r="AX21" s="742"/>
      <c r="AY21" s="742"/>
      <c r="AZ21" s="742"/>
      <c r="BA21" s="742"/>
      <c r="BB21" s="742"/>
      <c r="BC21" s="742"/>
      <c r="BD21" s="742"/>
      <c r="BE21" s="742"/>
      <c r="BF21" s="737"/>
      <c r="BG21" s="640">
        <v>34399</v>
      </c>
      <c r="BH21" s="641"/>
      <c r="BI21" s="641"/>
      <c r="BJ21" s="641"/>
      <c r="BK21" s="641"/>
      <c r="BL21" s="641"/>
      <c r="BM21" s="641"/>
      <c r="BN21" s="642"/>
      <c r="BO21" s="677">
        <v>0.1</v>
      </c>
      <c r="BP21" s="677"/>
      <c r="BQ21" s="677"/>
      <c r="BR21" s="677"/>
      <c r="BS21" s="646" t="s">
        <v>129</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278</v>
      </c>
      <c r="C22" s="638"/>
      <c r="D22" s="638"/>
      <c r="E22" s="638"/>
      <c r="F22" s="638"/>
      <c r="G22" s="638"/>
      <c r="H22" s="638"/>
      <c r="I22" s="638"/>
      <c r="J22" s="638"/>
      <c r="K22" s="638"/>
      <c r="L22" s="638"/>
      <c r="M22" s="638"/>
      <c r="N22" s="638"/>
      <c r="O22" s="638"/>
      <c r="P22" s="638"/>
      <c r="Q22" s="639"/>
      <c r="R22" s="640">
        <v>35298256</v>
      </c>
      <c r="S22" s="641"/>
      <c r="T22" s="641"/>
      <c r="U22" s="641"/>
      <c r="V22" s="641"/>
      <c r="W22" s="641"/>
      <c r="X22" s="641"/>
      <c r="Y22" s="642"/>
      <c r="Z22" s="677">
        <v>16.2</v>
      </c>
      <c r="AA22" s="677"/>
      <c r="AB22" s="677"/>
      <c r="AC22" s="677"/>
      <c r="AD22" s="678">
        <v>33662426</v>
      </c>
      <c r="AE22" s="678"/>
      <c r="AF22" s="678"/>
      <c r="AG22" s="678"/>
      <c r="AH22" s="678"/>
      <c r="AI22" s="678"/>
      <c r="AJ22" s="678"/>
      <c r="AK22" s="678"/>
      <c r="AL22" s="643">
        <v>35.200000000000003</v>
      </c>
      <c r="AM22" s="644"/>
      <c r="AN22" s="644"/>
      <c r="AO22" s="679"/>
      <c r="AP22" s="735" t="s">
        <v>279</v>
      </c>
      <c r="AQ22" s="742"/>
      <c r="AR22" s="742"/>
      <c r="AS22" s="742"/>
      <c r="AT22" s="742"/>
      <c r="AU22" s="742"/>
      <c r="AV22" s="742"/>
      <c r="AW22" s="742"/>
      <c r="AX22" s="742"/>
      <c r="AY22" s="742"/>
      <c r="AZ22" s="742"/>
      <c r="BA22" s="742"/>
      <c r="BB22" s="742"/>
      <c r="BC22" s="742"/>
      <c r="BD22" s="742"/>
      <c r="BE22" s="742"/>
      <c r="BF22" s="737"/>
      <c r="BG22" s="640">
        <v>1752226</v>
      </c>
      <c r="BH22" s="641"/>
      <c r="BI22" s="641"/>
      <c r="BJ22" s="641"/>
      <c r="BK22" s="641"/>
      <c r="BL22" s="641"/>
      <c r="BM22" s="641"/>
      <c r="BN22" s="642"/>
      <c r="BO22" s="677">
        <v>3.2</v>
      </c>
      <c r="BP22" s="677"/>
      <c r="BQ22" s="677"/>
      <c r="BR22" s="677"/>
      <c r="BS22" s="646" t="s">
        <v>129</v>
      </c>
      <c r="BT22" s="641"/>
      <c r="BU22" s="641"/>
      <c r="BV22" s="641"/>
      <c r="BW22" s="641"/>
      <c r="BX22" s="641"/>
      <c r="BY22" s="641"/>
      <c r="BZ22" s="641"/>
      <c r="CA22" s="641"/>
      <c r="CB22" s="684"/>
      <c r="CD22" s="744" t="s">
        <v>280</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281</v>
      </c>
      <c r="C23" s="638"/>
      <c r="D23" s="638"/>
      <c r="E23" s="638"/>
      <c r="F23" s="638"/>
      <c r="G23" s="638"/>
      <c r="H23" s="638"/>
      <c r="I23" s="638"/>
      <c r="J23" s="638"/>
      <c r="K23" s="638"/>
      <c r="L23" s="638"/>
      <c r="M23" s="638"/>
      <c r="N23" s="638"/>
      <c r="O23" s="638"/>
      <c r="P23" s="638"/>
      <c r="Q23" s="639"/>
      <c r="R23" s="640">
        <v>33662426</v>
      </c>
      <c r="S23" s="641"/>
      <c r="T23" s="641"/>
      <c r="U23" s="641"/>
      <c r="V23" s="641"/>
      <c r="W23" s="641"/>
      <c r="X23" s="641"/>
      <c r="Y23" s="642"/>
      <c r="Z23" s="677">
        <v>15.4</v>
      </c>
      <c r="AA23" s="677"/>
      <c r="AB23" s="677"/>
      <c r="AC23" s="677"/>
      <c r="AD23" s="678">
        <v>33662426</v>
      </c>
      <c r="AE23" s="678"/>
      <c r="AF23" s="678"/>
      <c r="AG23" s="678"/>
      <c r="AH23" s="678"/>
      <c r="AI23" s="678"/>
      <c r="AJ23" s="678"/>
      <c r="AK23" s="678"/>
      <c r="AL23" s="643">
        <v>35.200000000000003</v>
      </c>
      <c r="AM23" s="644"/>
      <c r="AN23" s="644"/>
      <c r="AO23" s="679"/>
      <c r="AP23" s="735" t="s">
        <v>282</v>
      </c>
      <c r="AQ23" s="742"/>
      <c r="AR23" s="742"/>
      <c r="AS23" s="742"/>
      <c r="AT23" s="742"/>
      <c r="AU23" s="742"/>
      <c r="AV23" s="742"/>
      <c r="AW23" s="742"/>
      <c r="AX23" s="742"/>
      <c r="AY23" s="742"/>
      <c r="AZ23" s="742"/>
      <c r="BA23" s="742"/>
      <c r="BB23" s="742"/>
      <c r="BC23" s="742"/>
      <c r="BD23" s="742"/>
      <c r="BE23" s="742"/>
      <c r="BF23" s="737"/>
      <c r="BG23" s="640">
        <v>3805793</v>
      </c>
      <c r="BH23" s="641"/>
      <c r="BI23" s="641"/>
      <c r="BJ23" s="641"/>
      <c r="BK23" s="641"/>
      <c r="BL23" s="641"/>
      <c r="BM23" s="641"/>
      <c r="BN23" s="642"/>
      <c r="BO23" s="677">
        <v>6.9</v>
      </c>
      <c r="BP23" s="677"/>
      <c r="BQ23" s="677"/>
      <c r="BR23" s="677"/>
      <c r="BS23" s="646" t="s">
        <v>138</v>
      </c>
      <c r="BT23" s="641"/>
      <c r="BU23" s="641"/>
      <c r="BV23" s="641"/>
      <c r="BW23" s="641"/>
      <c r="BX23" s="641"/>
      <c r="BY23" s="641"/>
      <c r="BZ23" s="641"/>
      <c r="CA23" s="641"/>
      <c r="CB23" s="684"/>
      <c r="CD23" s="744" t="s">
        <v>222</v>
      </c>
      <c r="CE23" s="745"/>
      <c r="CF23" s="745"/>
      <c r="CG23" s="745"/>
      <c r="CH23" s="745"/>
      <c r="CI23" s="745"/>
      <c r="CJ23" s="745"/>
      <c r="CK23" s="745"/>
      <c r="CL23" s="745"/>
      <c r="CM23" s="745"/>
      <c r="CN23" s="745"/>
      <c r="CO23" s="745"/>
      <c r="CP23" s="745"/>
      <c r="CQ23" s="746"/>
      <c r="CR23" s="744" t="s">
        <v>283</v>
      </c>
      <c r="CS23" s="745"/>
      <c r="CT23" s="745"/>
      <c r="CU23" s="745"/>
      <c r="CV23" s="745"/>
      <c r="CW23" s="745"/>
      <c r="CX23" s="745"/>
      <c r="CY23" s="746"/>
      <c r="CZ23" s="744" t="s">
        <v>284</v>
      </c>
      <c r="DA23" s="745"/>
      <c r="DB23" s="745"/>
      <c r="DC23" s="746"/>
      <c r="DD23" s="744" t="s">
        <v>285</v>
      </c>
      <c r="DE23" s="745"/>
      <c r="DF23" s="745"/>
      <c r="DG23" s="745"/>
      <c r="DH23" s="745"/>
      <c r="DI23" s="745"/>
      <c r="DJ23" s="745"/>
      <c r="DK23" s="746"/>
      <c r="DL23" s="753" t="s">
        <v>286</v>
      </c>
      <c r="DM23" s="754"/>
      <c r="DN23" s="754"/>
      <c r="DO23" s="754"/>
      <c r="DP23" s="754"/>
      <c r="DQ23" s="754"/>
      <c r="DR23" s="754"/>
      <c r="DS23" s="754"/>
      <c r="DT23" s="754"/>
      <c r="DU23" s="754"/>
      <c r="DV23" s="755"/>
      <c r="DW23" s="744" t="s">
        <v>287</v>
      </c>
      <c r="DX23" s="745"/>
      <c r="DY23" s="745"/>
      <c r="DZ23" s="745"/>
      <c r="EA23" s="745"/>
      <c r="EB23" s="745"/>
      <c r="EC23" s="746"/>
    </row>
    <row r="24" spans="2:133" ht="11.25" customHeight="1" x14ac:dyDescent="0.15">
      <c r="B24" s="637" t="s">
        <v>288</v>
      </c>
      <c r="C24" s="638"/>
      <c r="D24" s="638"/>
      <c r="E24" s="638"/>
      <c r="F24" s="638"/>
      <c r="G24" s="638"/>
      <c r="H24" s="638"/>
      <c r="I24" s="638"/>
      <c r="J24" s="638"/>
      <c r="K24" s="638"/>
      <c r="L24" s="638"/>
      <c r="M24" s="638"/>
      <c r="N24" s="638"/>
      <c r="O24" s="638"/>
      <c r="P24" s="638"/>
      <c r="Q24" s="639"/>
      <c r="R24" s="640">
        <v>1635830</v>
      </c>
      <c r="S24" s="641"/>
      <c r="T24" s="641"/>
      <c r="U24" s="641"/>
      <c r="V24" s="641"/>
      <c r="W24" s="641"/>
      <c r="X24" s="641"/>
      <c r="Y24" s="642"/>
      <c r="Z24" s="677">
        <v>0.7</v>
      </c>
      <c r="AA24" s="677"/>
      <c r="AB24" s="677"/>
      <c r="AC24" s="677"/>
      <c r="AD24" s="678" t="s">
        <v>129</v>
      </c>
      <c r="AE24" s="678"/>
      <c r="AF24" s="678"/>
      <c r="AG24" s="678"/>
      <c r="AH24" s="678"/>
      <c r="AI24" s="678"/>
      <c r="AJ24" s="678"/>
      <c r="AK24" s="678"/>
      <c r="AL24" s="643" t="s">
        <v>129</v>
      </c>
      <c r="AM24" s="644"/>
      <c r="AN24" s="644"/>
      <c r="AO24" s="679"/>
      <c r="AP24" s="735" t="s">
        <v>289</v>
      </c>
      <c r="AQ24" s="742"/>
      <c r="AR24" s="742"/>
      <c r="AS24" s="742"/>
      <c r="AT24" s="742"/>
      <c r="AU24" s="742"/>
      <c r="AV24" s="742"/>
      <c r="AW24" s="742"/>
      <c r="AX24" s="742"/>
      <c r="AY24" s="742"/>
      <c r="AZ24" s="742"/>
      <c r="BA24" s="742"/>
      <c r="BB24" s="742"/>
      <c r="BC24" s="742"/>
      <c r="BD24" s="742"/>
      <c r="BE24" s="742"/>
      <c r="BF24" s="737"/>
      <c r="BG24" s="640" t="s">
        <v>129</v>
      </c>
      <c r="BH24" s="641"/>
      <c r="BI24" s="641"/>
      <c r="BJ24" s="641"/>
      <c r="BK24" s="641"/>
      <c r="BL24" s="641"/>
      <c r="BM24" s="641"/>
      <c r="BN24" s="642"/>
      <c r="BO24" s="677" t="s">
        <v>129</v>
      </c>
      <c r="BP24" s="677"/>
      <c r="BQ24" s="677"/>
      <c r="BR24" s="677"/>
      <c r="BS24" s="646" t="s">
        <v>129</v>
      </c>
      <c r="BT24" s="641"/>
      <c r="BU24" s="641"/>
      <c r="BV24" s="641"/>
      <c r="BW24" s="641"/>
      <c r="BX24" s="641"/>
      <c r="BY24" s="641"/>
      <c r="BZ24" s="641"/>
      <c r="CA24" s="641"/>
      <c r="CB24" s="684"/>
      <c r="CD24" s="698" t="s">
        <v>290</v>
      </c>
      <c r="CE24" s="699"/>
      <c r="CF24" s="699"/>
      <c r="CG24" s="699"/>
      <c r="CH24" s="699"/>
      <c r="CI24" s="699"/>
      <c r="CJ24" s="699"/>
      <c r="CK24" s="699"/>
      <c r="CL24" s="699"/>
      <c r="CM24" s="699"/>
      <c r="CN24" s="699"/>
      <c r="CO24" s="699"/>
      <c r="CP24" s="699"/>
      <c r="CQ24" s="700"/>
      <c r="CR24" s="695">
        <v>122659155</v>
      </c>
      <c r="CS24" s="696"/>
      <c r="CT24" s="696"/>
      <c r="CU24" s="696"/>
      <c r="CV24" s="696"/>
      <c r="CW24" s="696"/>
      <c r="CX24" s="696"/>
      <c r="CY24" s="739"/>
      <c r="CZ24" s="740">
        <v>57.5</v>
      </c>
      <c r="DA24" s="713"/>
      <c r="DB24" s="713"/>
      <c r="DC24" s="743"/>
      <c r="DD24" s="738">
        <v>63640317</v>
      </c>
      <c r="DE24" s="696"/>
      <c r="DF24" s="696"/>
      <c r="DG24" s="696"/>
      <c r="DH24" s="696"/>
      <c r="DI24" s="696"/>
      <c r="DJ24" s="696"/>
      <c r="DK24" s="739"/>
      <c r="DL24" s="738">
        <v>63151555</v>
      </c>
      <c r="DM24" s="696"/>
      <c r="DN24" s="696"/>
      <c r="DO24" s="696"/>
      <c r="DP24" s="696"/>
      <c r="DQ24" s="696"/>
      <c r="DR24" s="696"/>
      <c r="DS24" s="696"/>
      <c r="DT24" s="696"/>
      <c r="DU24" s="696"/>
      <c r="DV24" s="739"/>
      <c r="DW24" s="740">
        <v>62.3</v>
      </c>
      <c r="DX24" s="713"/>
      <c r="DY24" s="713"/>
      <c r="DZ24" s="713"/>
      <c r="EA24" s="713"/>
      <c r="EB24" s="713"/>
      <c r="EC24" s="741"/>
    </row>
    <row r="25" spans="2:133" ht="11.25" customHeight="1" x14ac:dyDescent="0.15">
      <c r="B25" s="637" t="s">
        <v>291</v>
      </c>
      <c r="C25" s="638"/>
      <c r="D25" s="638"/>
      <c r="E25" s="638"/>
      <c r="F25" s="638"/>
      <c r="G25" s="638"/>
      <c r="H25" s="638"/>
      <c r="I25" s="638"/>
      <c r="J25" s="638"/>
      <c r="K25" s="638"/>
      <c r="L25" s="638"/>
      <c r="M25" s="638"/>
      <c r="N25" s="638"/>
      <c r="O25" s="638"/>
      <c r="P25" s="638"/>
      <c r="Q25" s="639"/>
      <c r="R25" s="640" t="s">
        <v>129</v>
      </c>
      <c r="S25" s="641"/>
      <c r="T25" s="641"/>
      <c r="U25" s="641"/>
      <c r="V25" s="641"/>
      <c r="W25" s="641"/>
      <c r="X25" s="641"/>
      <c r="Y25" s="642"/>
      <c r="Z25" s="677" t="s">
        <v>129</v>
      </c>
      <c r="AA25" s="677"/>
      <c r="AB25" s="677"/>
      <c r="AC25" s="677"/>
      <c r="AD25" s="678" t="s">
        <v>129</v>
      </c>
      <c r="AE25" s="678"/>
      <c r="AF25" s="678"/>
      <c r="AG25" s="678"/>
      <c r="AH25" s="678"/>
      <c r="AI25" s="678"/>
      <c r="AJ25" s="678"/>
      <c r="AK25" s="678"/>
      <c r="AL25" s="643" t="s">
        <v>129</v>
      </c>
      <c r="AM25" s="644"/>
      <c r="AN25" s="644"/>
      <c r="AO25" s="679"/>
      <c r="AP25" s="735" t="s">
        <v>292</v>
      </c>
      <c r="AQ25" s="742"/>
      <c r="AR25" s="742"/>
      <c r="AS25" s="742"/>
      <c r="AT25" s="742"/>
      <c r="AU25" s="742"/>
      <c r="AV25" s="742"/>
      <c r="AW25" s="742"/>
      <c r="AX25" s="742"/>
      <c r="AY25" s="742"/>
      <c r="AZ25" s="742"/>
      <c r="BA25" s="742"/>
      <c r="BB25" s="742"/>
      <c r="BC25" s="742"/>
      <c r="BD25" s="742"/>
      <c r="BE25" s="742"/>
      <c r="BF25" s="737"/>
      <c r="BG25" s="640" t="s">
        <v>129</v>
      </c>
      <c r="BH25" s="641"/>
      <c r="BI25" s="641"/>
      <c r="BJ25" s="641"/>
      <c r="BK25" s="641"/>
      <c r="BL25" s="641"/>
      <c r="BM25" s="641"/>
      <c r="BN25" s="642"/>
      <c r="BO25" s="677" t="s">
        <v>129</v>
      </c>
      <c r="BP25" s="677"/>
      <c r="BQ25" s="677"/>
      <c r="BR25" s="677"/>
      <c r="BS25" s="646" t="s">
        <v>129</v>
      </c>
      <c r="BT25" s="641"/>
      <c r="BU25" s="641"/>
      <c r="BV25" s="641"/>
      <c r="BW25" s="641"/>
      <c r="BX25" s="641"/>
      <c r="BY25" s="641"/>
      <c r="BZ25" s="641"/>
      <c r="CA25" s="641"/>
      <c r="CB25" s="684"/>
      <c r="CD25" s="673" t="s">
        <v>293</v>
      </c>
      <c r="CE25" s="674"/>
      <c r="CF25" s="674"/>
      <c r="CG25" s="674"/>
      <c r="CH25" s="674"/>
      <c r="CI25" s="674"/>
      <c r="CJ25" s="674"/>
      <c r="CK25" s="674"/>
      <c r="CL25" s="674"/>
      <c r="CM25" s="674"/>
      <c r="CN25" s="674"/>
      <c r="CO25" s="674"/>
      <c r="CP25" s="674"/>
      <c r="CQ25" s="675"/>
      <c r="CR25" s="640">
        <v>25557595</v>
      </c>
      <c r="CS25" s="659"/>
      <c r="CT25" s="659"/>
      <c r="CU25" s="659"/>
      <c r="CV25" s="659"/>
      <c r="CW25" s="659"/>
      <c r="CX25" s="659"/>
      <c r="CY25" s="660"/>
      <c r="CZ25" s="643">
        <v>12</v>
      </c>
      <c r="DA25" s="661"/>
      <c r="DB25" s="661"/>
      <c r="DC25" s="662"/>
      <c r="DD25" s="646">
        <v>23535739</v>
      </c>
      <c r="DE25" s="659"/>
      <c r="DF25" s="659"/>
      <c r="DG25" s="659"/>
      <c r="DH25" s="659"/>
      <c r="DI25" s="659"/>
      <c r="DJ25" s="659"/>
      <c r="DK25" s="660"/>
      <c r="DL25" s="646">
        <v>23046977</v>
      </c>
      <c r="DM25" s="659"/>
      <c r="DN25" s="659"/>
      <c r="DO25" s="659"/>
      <c r="DP25" s="659"/>
      <c r="DQ25" s="659"/>
      <c r="DR25" s="659"/>
      <c r="DS25" s="659"/>
      <c r="DT25" s="659"/>
      <c r="DU25" s="659"/>
      <c r="DV25" s="660"/>
      <c r="DW25" s="643">
        <v>22.7</v>
      </c>
      <c r="DX25" s="661"/>
      <c r="DY25" s="661"/>
      <c r="DZ25" s="661"/>
      <c r="EA25" s="661"/>
      <c r="EB25" s="661"/>
      <c r="EC25" s="676"/>
    </row>
    <row r="26" spans="2:133" ht="11.25" customHeight="1" x14ac:dyDescent="0.15">
      <c r="B26" s="637" t="s">
        <v>294</v>
      </c>
      <c r="C26" s="638"/>
      <c r="D26" s="638"/>
      <c r="E26" s="638"/>
      <c r="F26" s="638"/>
      <c r="G26" s="638"/>
      <c r="H26" s="638"/>
      <c r="I26" s="638"/>
      <c r="J26" s="638"/>
      <c r="K26" s="638"/>
      <c r="L26" s="638"/>
      <c r="M26" s="638"/>
      <c r="N26" s="638"/>
      <c r="O26" s="638"/>
      <c r="P26" s="638"/>
      <c r="Q26" s="639"/>
      <c r="R26" s="640">
        <v>100706564</v>
      </c>
      <c r="S26" s="641"/>
      <c r="T26" s="641"/>
      <c r="U26" s="641"/>
      <c r="V26" s="641"/>
      <c r="W26" s="641"/>
      <c r="X26" s="641"/>
      <c r="Y26" s="642"/>
      <c r="Z26" s="677">
        <v>46.1</v>
      </c>
      <c r="AA26" s="677"/>
      <c r="AB26" s="677"/>
      <c r="AC26" s="677"/>
      <c r="AD26" s="678">
        <v>95264933</v>
      </c>
      <c r="AE26" s="678"/>
      <c r="AF26" s="678"/>
      <c r="AG26" s="678"/>
      <c r="AH26" s="678"/>
      <c r="AI26" s="678"/>
      <c r="AJ26" s="678"/>
      <c r="AK26" s="678"/>
      <c r="AL26" s="643">
        <v>99.5</v>
      </c>
      <c r="AM26" s="644"/>
      <c r="AN26" s="644"/>
      <c r="AO26" s="679"/>
      <c r="AP26" s="735" t="s">
        <v>295</v>
      </c>
      <c r="AQ26" s="736"/>
      <c r="AR26" s="736"/>
      <c r="AS26" s="736"/>
      <c r="AT26" s="736"/>
      <c r="AU26" s="736"/>
      <c r="AV26" s="736"/>
      <c r="AW26" s="736"/>
      <c r="AX26" s="736"/>
      <c r="AY26" s="736"/>
      <c r="AZ26" s="736"/>
      <c r="BA26" s="736"/>
      <c r="BB26" s="736"/>
      <c r="BC26" s="736"/>
      <c r="BD26" s="736"/>
      <c r="BE26" s="736"/>
      <c r="BF26" s="737"/>
      <c r="BG26" s="640" t="s">
        <v>129</v>
      </c>
      <c r="BH26" s="641"/>
      <c r="BI26" s="641"/>
      <c r="BJ26" s="641"/>
      <c r="BK26" s="641"/>
      <c r="BL26" s="641"/>
      <c r="BM26" s="641"/>
      <c r="BN26" s="642"/>
      <c r="BO26" s="677" t="s">
        <v>129</v>
      </c>
      <c r="BP26" s="677"/>
      <c r="BQ26" s="677"/>
      <c r="BR26" s="677"/>
      <c r="BS26" s="646" t="s">
        <v>129</v>
      </c>
      <c r="BT26" s="641"/>
      <c r="BU26" s="641"/>
      <c r="BV26" s="641"/>
      <c r="BW26" s="641"/>
      <c r="BX26" s="641"/>
      <c r="BY26" s="641"/>
      <c r="BZ26" s="641"/>
      <c r="CA26" s="641"/>
      <c r="CB26" s="684"/>
      <c r="CD26" s="673" t="s">
        <v>296</v>
      </c>
      <c r="CE26" s="674"/>
      <c r="CF26" s="674"/>
      <c r="CG26" s="674"/>
      <c r="CH26" s="674"/>
      <c r="CI26" s="674"/>
      <c r="CJ26" s="674"/>
      <c r="CK26" s="674"/>
      <c r="CL26" s="674"/>
      <c r="CM26" s="674"/>
      <c r="CN26" s="674"/>
      <c r="CO26" s="674"/>
      <c r="CP26" s="674"/>
      <c r="CQ26" s="675"/>
      <c r="CR26" s="640">
        <v>17024587</v>
      </c>
      <c r="CS26" s="641"/>
      <c r="CT26" s="641"/>
      <c r="CU26" s="641"/>
      <c r="CV26" s="641"/>
      <c r="CW26" s="641"/>
      <c r="CX26" s="641"/>
      <c r="CY26" s="642"/>
      <c r="CZ26" s="643">
        <v>8</v>
      </c>
      <c r="DA26" s="661"/>
      <c r="DB26" s="661"/>
      <c r="DC26" s="662"/>
      <c r="DD26" s="646">
        <v>15324452</v>
      </c>
      <c r="DE26" s="641"/>
      <c r="DF26" s="641"/>
      <c r="DG26" s="641"/>
      <c r="DH26" s="641"/>
      <c r="DI26" s="641"/>
      <c r="DJ26" s="641"/>
      <c r="DK26" s="642"/>
      <c r="DL26" s="646" t="s">
        <v>129</v>
      </c>
      <c r="DM26" s="641"/>
      <c r="DN26" s="641"/>
      <c r="DO26" s="641"/>
      <c r="DP26" s="641"/>
      <c r="DQ26" s="641"/>
      <c r="DR26" s="641"/>
      <c r="DS26" s="641"/>
      <c r="DT26" s="641"/>
      <c r="DU26" s="641"/>
      <c r="DV26" s="642"/>
      <c r="DW26" s="643" t="s">
        <v>129</v>
      </c>
      <c r="DX26" s="661"/>
      <c r="DY26" s="661"/>
      <c r="DZ26" s="661"/>
      <c r="EA26" s="661"/>
      <c r="EB26" s="661"/>
      <c r="EC26" s="676"/>
    </row>
    <row r="27" spans="2:133" ht="11.25" customHeight="1" x14ac:dyDescent="0.15">
      <c r="B27" s="637" t="s">
        <v>297</v>
      </c>
      <c r="C27" s="638"/>
      <c r="D27" s="638"/>
      <c r="E27" s="638"/>
      <c r="F27" s="638"/>
      <c r="G27" s="638"/>
      <c r="H27" s="638"/>
      <c r="I27" s="638"/>
      <c r="J27" s="638"/>
      <c r="K27" s="638"/>
      <c r="L27" s="638"/>
      <c r="M27" s="638"/>
      <c r="N27" s="638"/>
      <c r="O27" s="638"/>
      <c r="P27" s="638"/>
      <c r="Q27" s="639"/>
      <c r="R27" s="640">
        <v>56221</v>
      </c>
      <c r="S27" s="641"/>
      <c r="T27" s="641"/>
      <c r="U27" s="641"/>
      <c r="V27" s="641"/>
      <c r="W27" s="641"/>
      <c r="X27" s="641"/>
      <c r="Y27" s="642"/>
      <c r="Z27" s="677">
        <v>0</v>
      </c>
      <c r="AA27" s="677"/>
      <c r="AB27" s="677"/>
      <c r="AC27" s="677"/>
      <c r="AD27" s="678">
        <v>56221</v>
      </c>
      <c r="AE27" s="678"/>
      <c r="AF27" s="678"/>
      <c r="AG27" s="678"/>
      <c r="AH27" s="678"/>
      <c r="AI27" s="678"/>
      <c r="AJ27" s="678"/>
      <c r="AK27" s="678"/>
      <c r="AL27" s="643">
        <v>0.1</v>
      </c>
      <c r="AM27" s="644"/>
      <c r="AN27" s="644"/>
      <c r="AO27" s="679"/>
      <c r="AP27" s="637" t="s">
        <v>298</v>
      </c>
      <c r="AQ27" s="638"/>
      <c r="AR27" s="638"/>
      <c r="AS27" s="638"/>
      <c r="AT27" s="638"/>
      <c r="AU27" s="638"/>
      <c r="AV27" s="638"/>
      <c r="AW27" s="638"/>
      <c r="AX27" s="638"/>
      <c r="AY27" s="638"/>
      <c r="AZ27" s="638"/>
      <c r="BA27" s="638"/>
      <c r="BB27" s="638"/>
      <c r="BC27" s="638"/>
      <c r="BD27" s="638"/>
      <c r="BE27" s="638"/>
      <c r="BF27" s="639"/>
      <c r="BG27" s="640">
        <v>55383112</v>
      </c>
      <c r="BH27" s="641"/>
      <c r="BI27" s="641"/>
      <c r="BJ27" s="641"/>
      <c r="BK27" s="641"/>
      <c r="BL27" s="641"/>
      <c r="BM27" s="641"/>
      <c r="BN27" s="642"/>
      <c r="BO27" s="677">
        <v>100</v>
      </c>
      <c r="BP27" s="677"/>
      <c r="BQ27" s="677"/>
      <c r="BR27" s="677"/>
      <c r="BS27" s="646">
        <v>938875</v>
      </c>
      <c r="BT27" s="641"/>
      <c r="BU27" s="641"/>
      <c r="BV27" s="641"/>
      <c r="BW27" s="641"/>
      <c r="BX27" s="641"/>
      <c r="BY27" s="641"/>
      <c r="BZ27" s="641"/>
      <c r="CA27" s="641"/>
      <c r="CB27" s="684"/>
      <c r="CD27" s="673" t="s">
        <v>299</v>
      </c>
      <c r="CE27" s="674"/>
      <c r="CF27" s="674"/>
      <c r="CG27" s="674"/>
      <c r="CH27" s="674"/>
      <c r="CI27" s="674"/>
      <c r="CJ27" s="674"/>
      <c r="CK27" s="674"/>
      <c r="CL27" s="674"/>
      <c r="CM27" s="674"/>
      <c r="CN27" s="674"/>
      <c r="CO27" s="674"/>
      <c r="CP27" s="674"/>
      <c r="CQ27" s="675"/>
      <c r="CR27" s="640">
        <v>75357582</v>
      </c>
      <c r="CS27" s="659"/>
      <c r="CT27" s="659"/>
      <c r="CU27" s="659"/>
      <c r="CV27" s="659"/>
      <c r="CW27" s="659"/>
      <c r="CX27" s="659"/>
      <c r="CY27" s="660"/>
      <c r="CZ27" s="643">
        <v>35.299999999999997</v>
      </c>
      <c r="DA27" s="661"/>
      <c r="DB27" s="661"/>
      <c r="DC27" s="662"/>
      <c r="DD27" s="646">
        <v>19460292</v>
      </c>
      <c r="DE27" s="659"/>
      <c r="DF27" s="659"/>
      <c r="DG27" s="659"/>
      <c r="DH27" s="659"/>
      <c r="DI27" s="659"/>
      <c r="DJ27" s="659"/>
      <c r="DK27" s="660"/>
      <c r="DL27" s="646">
        <v>19460292</v>
      </c>
      <c r="DM27" s="659"/>
      <c r="DN27" s="659"/>
      <c r="DO27" s="659"/>
      <c r="DP27" s="659"/>
      <c r="DQ27" s="659"/>
      <c r="DR27" s="659"/>
      <c r="DS27" s="659"/>
      <c r="DT27" s="659"/>
      <c r="DU27" s="659"/>
      <c r="DV27" s="660"/>
      <c r="DW27" s="643">
        <v>19.2</v>
      </c>
      <c r="DX27" s="661"/>
      <c r="DY27" s="661"/>
      <c r="DZ27" s="661"/>
      <c r="EA27" s="661"/>
      <c r="EB27" s="661"/>
      <c r="EC27" s="676"/>
    </row>
    <row r="28" spans="2:133" ht="11.25" customHeight="1" x14ac:dyDescent="0.15">
      <c r="B28" s="637" t="s">
        <v>300</v>
      </c>
      <c r="C28" s="638"/>
      <c r="D28" s="638"/>
      <c r="E28" s="638"/>
      <c r="F28" s="638"/>
      <c r="G28" s="638"/>
      <c r="H28" s="638"/>
      <c r="I28" s="638"/>
      <c r="J28" s="638"/>
      <c r="K28" s="638"/>
      <c r="L28" s="638"/>
      <c r="M28" s="638"/>
      <c r="N28" s="638"/>
      <c r="O28" s="638"/>
      <c r="P28" s="638"/>
      <c r="Q28" s="639"/>
      <c r="R28" s="640">
        <v>1895630</v>
      </c>
      <c r="S28" s="641"/>
      <c r="T28" s="641"/>
      <c r="U28" s="641"/>
      <c r="V28" s="641"/>
      <c r="W28" s="641"/>
      <c r="X28" s="641"/>
      <c r="Y28" s="642"/>
      <c r="Z28" s="677">
        <v>0.9</v>
      </c>
      <c r="AA28" s="677"/>
      <c r="AB28" s="677"/>
      <c r="AC28" s="677"/>
      <c r="AD28" s="678" t="s">
        <v>129</v>
      </c>
      <c r="AE28" s="678"/>
      <c r="AF28" s="678"/>
      <c r="AG28" s="678"/>
      <c r="AH28" s="678"/>
      <c r="AI28" s="678"/>
      <c r="AJ28" s="678"/>
      <c r="AK28" s="678"/>
      <c r="AL28" s="643" t="s">
        <v>129</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301</v>
      </c>
      <c r="CE28" s="674"/>
      <c r="CF28" s="674"/>
      <c r="CG28" s="674"/>
      <c r="CH28" s="674"/>
      <c r="CI28" s="674"/>
      <c r="CJ28" s="674"/>
      <c r="CK28" s="674"/>
      <c r="CL28" s="674"/>
      <c r="CM28" s="674"/>
      <c r="CN28" s="674"/>
      <c r="CO28" s="674"/>
      <c r="CP28" s="674"/>
      <c r="CQ28" s="675"/>
      <c r="CR28" s="640">
        <v>21743978</v>
      </c>
      <c r="CS28" s="641"/>
      <c r="CT28" s="641"/>
      <c r="CU28" s="641"/>
      <c r="CV28" s="641"/>
      <c r="CW28" s="641"/>
      <c r="CX28" s="641"/>
      <c r="CY28" s="642"/>
      <c r="CZ28" s="643">
        <v>10.199999999999999</v>
      </c>
      <c r="DA28" s="661"/>
      <c r="DB28" s="661"/>
      <c r="DC28" s="662"/>
      <c r="DD28" s="646">
        <v>20644286</v>
      </c>
      <c r="DE28" s="641"/>
      <c r="DF28" s="641"/>
      <c r="DG28" s="641"/>
      <c r="DH28" s="641"/>
      <c r="DI28" s="641"/>
      <c r="DJ28" s="641"/>
      <c r="DK28" s="642"/>
      <c r="DL28" s="646">
        <v>20644286</v>
      </c>
      <c r="DM28" s="641"/>
      <c r="DN28" s="641"/>
      <c r="DO28" s="641"/>
      <c r="DP28" s="641"/>
      <c r="DQ28" s="641"/>
      <c r="DR28" s="641"/>
      <c r="DS28" s="641"/>
      <c r="DT28" s="641"/>
      <c r="DU28" s="641"/>
      <c r="DV28" s="642"/>
      <c r="DW28" s="643">
        <v>20.399999999999999</v>
      </c>
      <c r="DX28" s="661"/>
      <c r="DY28" s="661"/>
      <c r="DZ28" s="661"/>
      <c r="EA28" s="661"/>
      <c r="EB28" s="661"/>
      <c r="EC28" s="676"/>
    </row>
    <row r="29" spans="2:133" ht="11.25" customHeight="1" x14ac:dyDescent="0.15">
      <c r="B29" s="637" t="s">
        <v>302</v>
      </c>
      <c r="C29" s="638"/>
      <c r="D29" s="638"/>
      <c r="E29" s="638"/>
      <c r="F29" s="638"/>
      <c r="G29" s="638"/>
      <c r="H29" s="638"/>
      <c r="I29" s="638"/>
      <c r="J29" s="638"/>
      <c r="K29" s="638"/>
      <c r="L29" s="638"/>
      <c r="M29" s="638"/>
      <c r="N29" s="638"/>
      <c r="O29" s="638"/>
      <c r="P29" s="638"/>
      <c r="Q29" s="639"/>
      <c r="R29" s="640">
        <v>3499242</v>
      </c>
      <c r="S29" s="641"/>
      <c r="T29" s="641"/>
      <c r="U29" s="641"/>
      <c r="V29" s="641"/>
      <c r="W29" s="641"/>
      <c r="X29" s="641"/>
      <c r="Y29" s="642"/>
      <c r="Z29" s="677">
        <v>1.6</v>
      </c>
      <c r="AA29" s="677"/>
      <c r="AB29" s="677"/>
      <c r="AC29" s="677"/>
      <c r="AD29" s="678">
        <v>202678</v>
      </c>
      <c r="AE29" s="678"/>
      <c r="AF29" s="678"/>
      <c r="AG29" s="678"/>
      <c r="AH29" s="678"/>
      <c r="AI29" s="678"/>
      <c r="AJ29" s="678"/>
      <c r="AK29" s="678"/>
      <c r="AL29" s="643">
        <v>0.2</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303</v>
      </c>
      <c r="CE29" s="730"/>
      <c r="CF29" s="673" t="s">
        <v>70</v>
      </c>
      <c r="CG29" s="674"/>
      <c r="CH29" s="674"/>
      <c r="CI29" s="674"/>
      <c r="CJ29" s="674"/>
      <c r="CK29" s="674"/>
      <c r="CL29" s="674"/>
      <c r="CM29" s="674"/>
      <c r="CN29" s="674"/>
      <c r="CO29" s="674"/>
      <c r="CP29" s="674"/>
      <c r="CQ29" s="675"/>
      <c r="CR29" s="640">
        <v>21743861</v>
      </c>
      <c r="CS29" s="659"/>
      <c r="CT29" s="659"/>
      <c r="CU29" s="659"/>
      <c r="CV29" s="659"/>
      <c r="CW29" s="659"/>
      <c r="CX29" s="659"/>
      <c r="CY29" s="660"/>
      <c r="CZ29" s="643">
        <v>10.199999999999999</v>
      </c>
      <c r="DA29" s="661"/>
      <c r="DB29" s="661"/>
      <c r="DC29" s="662"/>
      <c r="DD29" s="646">
        <v>20644169</v>
      </c>
      <c r="DE29" s="659"/>
      <c r="DF29" s="659"/>
      <c r="DG29" s="659"/>
      <c r="DH29" s="659"/>
      <c r="DI29" s="659"/>
      <c r="DJ29" s="659"/>
      <c r="DK29" s="660"/>
      <c r="DL29" s="646">
        <v>20644169</v>
      </c>
      <c r="DM29" s="659"/>
      <c r="DN29" s="659"/>
      <c r="DO29" s="659"/>
      <c r="DP29" s="659"/>
      <c r="DQ29" s="659"/>
      <c r="DR29" s="659"/>
      <c r="DS29" s="659"/>
      <c r="DT29" s="659"/>
      <c r="DU29" s="659"/>
      <c r="DV29" s="660"/>
      <c r="DW29" s="643">
        <v>20.399999999999999</v>
      </c>
      <c r="DX29" s="661"/>
      <c r="DY29" s="661"/>
      <c r="DZ29" s="661"/>
      <c r="EA29" s="661"/>
      <c r="EB29" s="661"/>
      <c r="EC29" s="676"/>
    </row>
    <row r="30" spans="2:133" ht="11.25" customHeight="1" x14ac:dyDescent="0.15">
      <c r="B30" s="637" t="s">
        <v>304</v>
      </c>
      <c r="C30" s="638"/>
      <c r="D30" s="638"/>
      <c r="E30" s="638"/>
      <c r="F30" s="638"/>
      <c r="G30" s="638"/>
      <c r="H30" s="638"/>
      <c r="I30" s="638"/>
      <c r="J30" s="638"/>
      <c r="K30" s="638"/>
      <c r="L30" s="638"/>
      <c r="M30" s="638"/>
      <c r="N30" s="638"/>
      <c r="O30" s="638"/>
      <c r="P30" s="638"/>
      <c r="Q30" s="639"/>
      <c r="R30" s="640">
        <v>760452</v>
      </c>
      <c r="S30" s="641"/>
      <c r="T30" s="641"/>
      <c r="U30" s="641"/>
      <c r="V30" s="641"/>
      <c r="W30" s="641"/>
      <c r="X30" s="641"/>
      <c r="Y30" s="642"/>
      <c r="Z30" s="677">
        <v>0.3</v>
      </c>
      <c r="AA30" s="677"/>
      <c r="AB30" s="677"/>
      <c r="AC30" s="677"/>
      <c r="AD30" s="678">
        <v>3</v>
      </c>
      <c r="AE30" s="678"/>
      <c r="AF30" s="678"/>
      <c r="AG30" s="678"/>
      <c r="AH30" s="678"/>
      <c r="AI30" s="678"/>
      <c r="AJ30" s="678"/>
      <c r="AK30" s="678"/>
      <c r="AL30" s="643">
        <v>0</v>
      </c>
      <c r="AM30" s="644"/>
      <c r="AN30" s="644"/>
      <c r="AO30" s="679"/>
      <c r="AP30" s="701" t="s">
        <v>222</v>
      </c>
      <c r="AQ30" s="702"/>
      <c r="AR30" s="702"/>
      <c r="AS30" s="702"/>
      <c r="AT30" s="702"/>
      <c r="AU30" s="702"/>
      <c r="AV30" s="702"/>
      <c r="AW30" s="702"/>
      <c r="AX30" s="702"/>
      <c r="AY30" s="702"/>
      <c r="AZ30" s="702"/>
      <c r="BA30" s="702"/>
      <c r="BB30" s="702"/>
      <c r="BC30" s="702"/>
      <c r="BD30" s="702"/>
      <c r="BE30" s="702"/>
      <c r="BF30" s="703"/>
      <c r="BG30" s="701" t="s">
        <v>305</v>
      </c>
      <c r="BH30" s="726"/>
      <c r="BI30" s="726"/>
      <c r="BJ30" s="726"/>
      <c r="BK30" s="726"/>
      <c r="BL30" s="726"/>
      <c r="BM30" s="726"/>
      <c r="BN30" s="726"/>
      <c r="BO30" s="726"/>
      <c r="BP30" s="726"/>
      <c r="BQ30" s="727"/>
      <c r="BR30" s="701" t="s">
        <v>306</v>
      </c>
      <c r="BS30" s="726"/>
      <c r="BT30" s="726"/>
      <c r="BU30" s="726"/>
      <c r="BV30" s="726"/>
      <c r="BW30" s="726"/>
      <c r="BX30" s="726"/>
      <c r="BY30" s="726"/>
      <c r="BZ30" s="726"/>
      <c r="CA30" s="726"/>
      <c r="CB30" s="727"/>
      <c r="CD30" s="731"/>
      <c r="CE30" s="732"/>
      <c r="CF30" s="673" t="s">
        <v>307</v>
      </c>
      <c r="CG30" s="674"/>
      <c r="CH30" s="674"/>
      <c r="CI30" s="674"/>
      <c r="CJ30" s="674"/>
      <c r="CK30" s="674"/>
      <c r="CL30" s="674"/>
      <c r="CM30" s="674"/>
      <c r="CN30" s="674"/>
      <c r="CO30" s="674"/>
      <c r="CP30" s="674"/>
      <c r="CQ30" s="675"/>
      <c r="CR30" s="640">
        <v>20218229</v>
      </c>
      <c r="CS30" s="641"/>
      <c r="CT30" s="641"/>
      <c r="CU30" s="641"/>
      <c r="CV30" s="641"/>
      <c r="CW30" s="641"/>
      <c r="CX30" s="641"/>
      <c r="CY30" s="642"/>
      <c r="CZ30" s="643">
        <v>9.5</v>
      </c>
      <c r="DA30" s="661"/>
      <c r="DB30" s="661"/>
      <c r="DC30" s="662"/>
      <c r="DD30" s="646">
        <v>19249239</v>
      </c>
      <c r="DE30" s="641"/>
      <c r="DF30" s="641"/>
      <c r="DG30" s="641"/>
      <c r="DH30" s="641"/>
      <c r="DI30" s="641"/>
      <c r="DJ30" s="641"/>
      <c r="DK30" s="642"/>
      <c r="DL30" s="646">
        <v>19249239</v>
      </c>
      <c r="DM30" s="641"/>
      <c r="DN30" s="641"/>
      <c r="DO30" s="641"/>
      <c r="DP30" s="641"/>
      <c r="DQ30" s="641"/>
      <c r="DR30" s="641"/>
      <c r="DS30" s="641"/>
      <c r="DT30" s="641"/>
      <c r="DU30" s="641"/>
      <c r="DV30" s="642"/>
      <c r="DW30" s="643">
        <v>19</v>
      </c>
      <c r="DX30" s="661"/>
      <c r="DY30" s="661"/>
      <c r="DZ30" s="661"/>
      <c r="EA30" s="661"/>
      <c r="EB30" s="661"/>
      <c r="EC30" s="676"/>
    </row>
    <row r="31" spans="2:133" ht="11.25" customHeight="1" x14ac:dyDescent="0.15">
      <c r="B31" s="637" t="s">
        <v>308</v>
      </c>
      <c r="C31" s="638"/>
      <c r="D31" s="638"/>
      <c r="E31" s="638"/>
      <c r="F31" s="638"/>
      <c r="G31" s="638"/>
      <c r="H31" s="638"/>
      <c r="I31" s="638"/>
      <c r="J31" s="638"/>
      <c r="K31" s="638"/>
      <c r="L31" s="638"/>
      <c r="M31" s="638"/>
      <c r="N31" s="638"/>
      <c r="O31" s="638"/>
      <c r="P31" s="638"/>
      <c r="Q31" s="639"/>
      <c r="R31" s="640">
        <v>56773654</v>
      </c>
      <c r="S31" s="641"/>
      <c r="T31" s="641"/>
      <c r="U31" s="641"/>
      <c r="V31" s="641"/>
      <c r="W31" s="641"/>
      <c r="X31" s="641"/>
      <c r="Y31" s="642"/>
      <c r="Z31" s="677">
        <v>26</v>
      </c>
      <c r="AA31" s="677"/>
      <c r="AB31" s="677"/>
      <c r="AC31" s="677"/>
      <c r="AD31" s="678" t="s">
        <v>129</v>
      </c>
      <c r="AE31" s="678"/>
      <c r="AF31" s="678"/>
      <c r="AG31" s="678"/>
      <c r="AH31" s="678"/>
      <c r="AI31" s="678"/>
      <c r="AJ31" s="678"/>
      <c r="AK31" s="678"/>
      <c r="AL31" s="643" t="s">
        <v>129</v>
      </c>
      <c r="AM31" s="644"/>
      <c r="AN31" s="644"/>
      <c r="AO31" s="679"/>
      <c r="AP31" s="715" t="s">
        <v>309</v>
      </c>
      <c r="AQ31" s="716"/>
      <c r="AR31" s="716"/>
      <c r="AS31" s="716"/>
      <c r="AT31" s="721" t="s">
        <v>310</v>
      </c>
      <c r="AU31" s="231"/>
      <c r="AV31" s="231"/>
      <c r="AW31" s="231"/>
      <c r="AX31" s="708" t="s">
        <v>188</v>
      </c>
      <c r="AY31" s="709"/>
      <c r="AZ31" s="709"/>
      <c r="BA31" s="709"/>
      <c r="BB31" s="709"/>
      <c r="BC31" s="709"/>
      <c r="BD31" s="709"/>
      <c r="BE31" s="709"/>
      <c r="BF31" s="710"/>
      <c r="BG31" s="711">
        <v>99.1</v>
      </c>
      <c r="BH31" s="712"/>
      <c r="BI31" s="712"/>
      <c r="BJ31" s="712"/>
      <c r="BK31" s="712"/>
      <c r="BL31" s="712"/>
      <c r="BM31" s="713">
        <v>97.6</v>
      </c>
      <c r="BN31" s="712"/>
      <c r="BO31" s="712"/>
      <c r="BP31" s="712"/>
      <c r="BQ31" s="714"/>
      <c r="BR31" s="711">
        <v>99.2</v>
      </c>
      <c r="BS31" s="712"/>
      <c r="BT31" s="712"/>
      <c r="BU31" s="712"/>
      <c r="BV31" s="712"/>
      <c r="BW31" s="712"/>
      <c r="BX31" s="713">
        <v>97.5</v>
      </c>
      <c r="BY31" s="712"/>
      <c r="BZ31" s="712"/>
      <c r="CA31" s="712"/>
      <c r="CB31" s="714"/>
      <c r="CD31" s="731"/>
      <c r="CE31" s="732"/>
      <c r="CF31" s="673" t="s">
        <v>311</v>
      </c>
      <c r="CG31" s="674"/>
      <c r="CH31" s="674"/>
      <c r="CI31" s="674"/>
      <c r="CJ31" s="674"/>
      <c r="CK31" s="674"/>
      <c r="CL31" s="674"/>
      <c r="CM31" s="674"/>
      <c r="CN31" s="674"/>
      <c r="CO31" s="674"/>
      <c r="CP31" s="674"/>
      <c r="CQ31" s="675"/>
      <c r="CR31" s="640">
        <v>1525632</v>
      </c>
      <c r="CS31" s="659"/>
      <c r="CT31" s="659"/>
      <c r="CU31" s="659"/>
      <c r="CV31" s="659"/>
      <c r="CW31" s="659"/>
      <c r="CX31" s="659"/>
      <c r="CY31" s="660"/>
      <c r="CZ31" s="643">
        <v>0.7</v>
      </c>
      <c r="DA31" s="661"/>
      <c r="DB31" s="661"/>
      <c r="DC31" s="662"/>
      <c r="DD31" s="646">
        <v>1394930</v>
      </c>
      <c r="DE31" s="659"/>
      <c r="DF31" s="659"/>
      <c r="DG31" s="659"/>
      <c r="DH31" s="659"/>
      <c r="DI31" s="659"/>
      <c r="DJ31" s="659"/>
      <c r="DK31" s="660"/>
      <c r="DL31" s="646">
        <v>1394930</v>
      </c>
      <c r="DM31" s="659"/>
      <c r="DN31" s="659"/>
      <c r="DO31" s="659"/>
      <c r="DP31" s="659"/>
      <c r="DQ31" s="659"/>
      <c r="DR31" s="659"/>
      <c r="DS31" s="659"/>
      <c r="DT31" s="659"/>
      <c r="DU31" s="659"/>
      <c r="DV31" s="660"/>
      <c r="DW31" s="643">
        <v>1.4</v>
      </c>
      <c r="DX31" s="661"/>
      <c r="DY31" s="661"/>
      <c r="DZ31" s="661"/>
      <c r="EA31" s="661"/>
      <c r="EB31" s="661"/>
      <c r="EC31" s="676"/>
    </row>
    <row r="32" spans="2:133" ht="11.25" customHeight="1" x14ac:dyDescent="0.15">
      <c r="B32" s="704" t="s">
        <v>312</v>
      </c>
      <c r="C32" s="705"/>
      <c r="D32" s="705"/>
      <c r="E32" s="705"/>
      <c r="F32" s="705"/>
      <c r="G32" s="705"/>
      <c r="H32" s="705"/>
      <c r="I32" s="705"/>
      <c r="J32" s="705"/>
      <c r="K32" s="705"/>
      <c r="L32" s="705"/>
      <c r="M32" s="705"/>
      <c r="N32" s="705"/>
      <c r="O32" s="705"/>
      <c r="P32" s="705"/>
      <c r="Q32" s="706"/>
      <c r="R32" s="640">
        <v>300</v>
      </c>
      <c r="S32" s="641"/>
      <c r="T32" s="641"/>
      <c r="U32" s="641"/>
      <c r="V32" s="641"/>
      <c r="W32" s="641"/>
      <c r="X32" s="641"/>
      <c r="Y32" s="642"/>
      <c r="Z32" s="677">
        <v>0</v>
      </c>
      <c r="AA32" s="677"/>
      <c r="AB32" s="677"/>
      <c r="AC32" s="677"/>
      <c r="AD32" s="678">
        <v>300</v>
      </c>
      <c r="AE32" s="678"/>
      <c r="AF32" s="678"/>
      <c r="AG32" s="678"/>
      <c r="AH32" s="678"/>
      <c r="AI32" s="678"/>
      <c r="AJ32" s="678"/>
      <c r="AK32" s="678"/>
      <c r="AL32" s="643">
        <v>0</v>
      </c>
      <c r="AM32" s="644"/>
      <c r="AN32" s="644"/>
      <c r="AO32" s="679"/>
      <c r="AP32" s="717"/>
      <c r="AQ32" s="718"/>
      <c r="AR32" s="718"/>
      <c r="AS32" s="718"/>
      <c r="AT32" s="722"/>
      <c r="AU32" s="230" t="s">
        <v>313</v>
      </c>
      <c r="AV32" s="230"/>
      <c r="AW32" s="230"/>
      <c r="AX32" s="637" t="s">
        <v>314</v>
      </c>
      <c r="AY32" s="638"/>
      <c r="AZ32" s="638"/>
      <c r="BA32" s="638"/>
      <c r="BB32" s="638"/>
      <c r="BC32" s="638"/>
      <c r="BD32" s="638"/>
      <c r="BE32" s="638"/>
      <c r="BF32" s="639"/>
      <c r="BG32" s="724">
        <v>99.1</v>
      </c>
      <c r="BH32" s="659"/>
      <c r="BI32" s="659"/>
      <c r="BJ32" s="659"/>
      <c r="BK32" s="659"/>
      <c r="BL32" s="659"/>
      <c r="BM32" s="644">
        <v>97.9</v>
      </c>
      <c r="BN32" s="725"/>
      <c r="BO32" s="725"/>
      <c r="BP32" s="725"/>
      <c r="BQ32" s="683"/>
      <c r="BR32" s="724">
        <v>99.1</v>
      </c>
      <c r="BS32" s="659"/>
      <c r="BT32" s="659"/>
      <c r="BU32" s="659"/>
      <c r="BV32" s="659"/>
      <c r="BW32" s="659"/>
      <c r="BX32" s="644">
        <v>97.8</v>
      </c>
      <c r="BY32" s="725"/>
      <c r="BZ32" s="725"/>
      <c r="CA32" s="725"/>
      <c r="CB32" s="683"/>
      <c r="CD32" s="733"/>
      <c r="CE32" s="734"/>
      <c r="CF32" s="673" t="s">
        <v>315</v>
      </c>
      <c r="CG32" s="674"/>
      <c r="CH32" s="674"/>
      <c r="CI32" s="674"/>
      <c r="CJ32" s="674"/>
      <c r="CK32" s="674"/>
      <c r="CL32" s="674"/>
      <c r="CM32" s="674"/>
      <c r="CN32" s="674"/>
      <c r="CO32" s="674"/>
      <c r="CP32" s="674"/>
      <c r="CQ32" s="675"/>
      <c r="CR32" s="640">
        <v>117</v>
      </c>
      <c r="CS32" s="641"/>
      <c r="CT32" s="641"/>
      <c r="CU32" s="641"/>
      <c r="CV32" s="641"/>
      <c r="CW32" s="641"/>
      <c r="CX32" s="641"/>
      <c r="CY32" s="642"/>
      <c r="CZ32" s="643">
        <v>0</v>
      </c>
      <c r="DA32" s="661"/>
      <c r="DB32" s="661"/>
      <c r="DC32" s="662"/>
      <c r="DD32" s="646">
        <v>117</v>
      </c>
      <c r="DE32" s="641"/>
      <c r="DF32" s="641"/>
      <c r="DG32" s="641"/>
      <c r="DH32" s="641"/>
      <c r="DI32" s="641"/>
      <c r="DJ32" s="641"/>
      <c r="DK32" s="642"/>
      <c r="DL32" s="646">
        <v>117</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316</v>
      </c>
      <c r="C33" s="638"/>
      <c r="D33" s="638"/>
      <c r="E33" s="638"/>
      <c r="F33" s="638"/>
      <c r="G33" s="638"/>
      <c r="H33" s="638"/>
      <c r="I33" s="638"/>
      <c r="J33" s="638"/>
      <c r="K33" s="638"/>
      <c r="L33" s="638"/>
      <c r="M33" s="638"/>
      <c r="N33" s="638"/>
      <c r="O33" s="638"/>
      <c r="P33" s="638"/>
      <c r="Q33" s="639"/>
      <c r="R33" s="640">
        <v>12718989</v>
      </c>
      <c r="S33" s="641"/>
      <c r="T33" s="641"/>
      <c r="U33" s="641"/>
      <c r="V33" s="641"/>
      <c r="W33" s="641"/>
      <c r="X33" s="641"/>
      <c r="Y33" s="642"/>
      <c r="Z33" s="677">
        <v>5.8</v>
      </c>
      <c r="AA33" s="677"/>
      <c r="AB33" s="677"/>
      <c r="AC33" s="677"/>
      <c r="AD33" s="678" t="s">
        <v>129</v>
      </c>
      <c r="AE33" s="678"/>
      <c r="AF33" s="678"/>
      <c r="AG33" s="678"/>
      <c r="AH33" s="678"/>
      <c r="AI33" s="678"/>
      <c r="AJ33" s="678"/>
      <c r="AK33" s="678"/>
      <c r="AL33" s="643" t="s">
        <v>138</v>
      </c>
      <c r="AM33" s="644"/>
      <c r="AN33" s="644"/>
      <c r="AO33" s="679"/>
      <c r="AP33" s="719"/>
      <c r="AQ33" s="720"/>
      <c r="AR33" s="720"/>
      <c r="AS33" s="720"/>
      <c r="AT33" s="723"/>
      <c r="AU33" s="232"/>
      <c r="AV33" s="232"/>
      <c r="AW33" s="232"/>
      <c r="AX33" s="621" t="s">
        <v>317</v>
      </c>
      <c r="AY33" s="622"/>
      <c r="AZ33" s="622"/>
      <c r="BA33" s="622"/>
      <c r="BB33" s="622"/>
      <c r="BC33" s="622"/>
      <c r="BD33" s="622"/>
      <c r="BE33" s="622"/>
      <c r="BF33" s="623"/>
      <c r="BG33" s="707">
        <v>99</v>
      </c>
      <c r="BH33" s="625"/>
      <c r="BI33" s="625"/>
      <c r="BJ33" s="625"/>
      <c r="BK33" s="625"/>
      <c r="BL33" s="625"/>
      <c r="BM33" s="668">
        <v>96.9</v>
      </c>
      <c r="BN33" s="625"/>
      <c r="BO33" s="625"/>
      <c r="BP33" s="625"/>
      <c r="BQ33" s="689"/>
      <c r="BR33" s="707">
        <v>99.1</v>
      </c>
      <c r="BS33" s="625"/>
      <c r="BT33" s="625"/>
      <c r="BU33" s="625"/>
      <c r="BV33" s="625"/>
      <c r="BW33" s="625"/>
      <c r="BX33" s="668">
        <v>96.8</v>
      </c>
      <c r="BY33" s="625"/>
      <c r="BZ33" s="625"/>
      <c r="CA33" s="625"/>
      <c r="CB33" s="689"/>
      <c r="CD33" s="673" t="s">
        <v>318</v>
      </c>
      <c r="CE33" s="674"/>
      <c r="CF33" s="674"/>
      <c r="CG33" s="674"/>
      <c r="CH33" s="674"/>
      <c r="CI33" s="674"/>
      <c r="CJ33" s="674"/>
      <c r="CK33" s="674"/>
      <c r="CL33" s="674"/>
      <c r="CM33" s="674"/>
      <c r="CN33" s="674"/>
      <c r="CO33" s="674"/>
      <c r="CP33" s="674"/>
      <c r="CQ33" s="675"/>
      <c r="CR33" s="640">
        <v>58401062</v>
      </c>
      <c r="CS33" s="659"/>
      <c r="CT33" s="659"/>
      <c r="CU33" s="659"/>
      <c r="CV33" s="659"/>
      <c r="CW33" s="659"/>
      <c r="CX33" s="659"/>
      <c r="CY33" s="660"/>
      <c r="CZ33" s="643">
        <v>27.4</v>
      </c>
      <c r="DA33" s="661"/>
      <c r="DB33" s="661"/>
      <c r="DC33" s="662"/>
      <c r="DD33" s="646">
        <v>44157120</v>
      </c>
      <c r="DE33" s="659"/>
      <c r="DF33" s="659"/>
      <c r="DG33" s="659"/>
      <c r="DH33" s="659"/>
      <c r="DI33" s="659"/>
      <c r="DJ33" s="659"/>
      <c r="DK33" s="660"/>
      <c r="DL33" s="646">
        <v>35861228</v>
      </c>
      <c r="DM33" s="659"/>
      <c r="DN33" s="659"/>
      <c r="DO33" s="659"/>
      <c r="DP33" s="659"/>
      <c r="DQ33" s="659"/>
      <c r="DR33" s="659"/>
      <c r="DS33" s="659"/>
      <c r="DT33" s="659"/>
      <c r="DU33" s="659"/>
      <c r="DV33" s="660"/>
      <c r="DW33" s="643">
        <v>35.4</v>
      </c>
      <c r="DX33" s="661"/>
      <c r="DY33" s="661"/>
      <c r="DZ33" s="661"/>
      <c r="EA33" s="661"/>
      <c r="EB33" s="661"/>
      <c r="EC33" s="676"/>
    </row>
    <row r="34" spans="2:133" ht="11.25" customHeight="1" x14ac:dyDescent="0.15">
      <c r="B34" s="637" t="s">
        <v>319</v>
      </c>
      <c r="C34" s="638"/>
      <c r="D34" s="638"/>
      <c r="E34" s="638"/>
      <c r="F34" s="638"/>
      <c r="G34" s="638"/>
      <c r="H34" s="638"/>
      <c r="I34" s="638"/>
      <c r="J34" s="638"/>
      <c r="K34" s="638"/>
      <c r="L34" s="638"/>
      <c r="M34" s="638"/>
      <c r="N34" s="638"/>
      <c r="O34" s="638"/>
      <c r="P34" s="638"/>
      <c r="Q34" s="639"/>
      <c r="R34" s="640">
        <v>606969</v>
      </c>
      <c r="S34" s="641"/>
      <c r="T34" s="641"/>
      <c r="U34" s="641"/>
      <c r="V34" s="641"/>
      <c r="W34" s="641"/>
      <c r="X34" s="641"/>
      <c r="Y34" s="642"/>
      <c r="Z34" s="677">
        <v>0.3</v>
      </c>
      <c r="AA34" s="677"/>
      <c r="AB34" s="677"/>
      <c r="AC34" s="677"/>
      <c r="AD34" s="678">
        <v>172521</v>
      </c>
      <c r="AE34" s="678"/>
      <c r="AF34" s="678"/>
      <c r="AG34" s="678"/>
      <c r="AH34" s="678"/>
      <c r="AI34" s="678"/>
      <c r="AJ34" s="678"/>
      <c r="AK34" s="678"/>
      <c r="AL34" s="643">
        <v>0.2</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320</v>
      </c>
      <c r="CE34" s="674"/>
      <c r="CF34" s="674"/>
      <c r="CG34" s="674"/>
      <c r="CH34" s="674"/>
      <c r="CI34" s="674"/>
      <c r="CJ34" s="674"/>
      <c r="CK34" s="674"/>
      <c r="CL34" s="674"/>
      <c r="CM34" s="674"/>
      <c r="CN34" s="674"/>
      <c r="CO34" s="674"/>
      <c r="CP34" s="674"/>
      <c r="CQ34" s="675"/>
      <c r="CR34" s="640">
        <v>20606839</v>
      </c>
      <c r="CS34" s="641"/>
      <c r="CT34" s="641"/>
      <c r="CU34" s="641"/>
      <c r="CV34" s="641"/>
      <c r="CW34" s="641"/>
      <c r="CX34" s="641"/>
      <c r="CY34" s="642"/>
      <c r="CZ34" s="643">
        <v>9.6999999999999993</v>
      </c>
      <c r="DA34" s="661"/>
      <c r="DB34" s="661"/>
      <c r="DC34" s="662"/>
      <c r="DD34" s="646">
        <v>15183751</v>
      </c>
      <c r="DE34" s="641"/>
      <c r="DF34" s="641"/>
      <c r="DG34" s="641"/>
      <c r="DH34" s="641"/>
      <c r="DI34" s="641"/>
      <c r="DJ34" s="641"/>
      <c r="DK34" s="642"/>
      <c r="DL34" s="646">
        <v>13877313</v>
      </c>
      <c r="DM34" s="641"/>
      <c r="DN34" s="641"/>
      <c r="DO34" s="641"/>
      <c r="DP34" s="641"/>
      <c r="DQ34" s="641"/>
      <c r="DR34" s="641"/>
      <c r="DS34" s="641"/>
      <c r="DT34" s="641"/>
      <c r="DU34" s="641"/>
      <c r="DV34" s="642"/>
      <c r="DW34" s="643">
        <v>13.7</v>
      </c>
      <c r="DX34" s="661"/>
      <c r="DY34" s="661"/>
      <c r="DZ34" s="661"/>
      <c r="EA34" s="661"/>
      <c r="EB34" s="661"/>
      <c r="EC34" s="676"/>
    </row>
    <row r="35" spans="2:133" ht="11.25" customHeight="1" x14ac:dyDescent="0.15">
      <c r="B35" s="637" t="s">
        <v>321</v>
      </c>
      <c r="C35" s="638"/>
      <c r="D35" s="638"/>
      <c r="E35" s="638"/>
      <c r="F35" s="638"/>
      <c r="G35" s="638"/>
      <c r="H35" s="638"/>
      <c r="I35" s="638"/>
      <c r="J35" s="638"/>
      <c r="K35" s="638"/>
      <c r="L35" s="638"/>
      <c r="M35" s="638"/>
      <c r="N35" s="638"/>
      <c r="O35" s="638"/>
      <c r="P35" s="638"/>
      <c r="Q35" s="639"/>
      <c r="R35" s="640">
        <v>721070</v>
      </c>
      <c r="S35" s="641"/>
      <c r="T35" s="641"/>
      <c r="U35" s="641"/>
      <c r="V35" s="641"/>
      <c r="W35" s="641"/>
      <c r="X35" s="641"/>
      <c r="Y35" s="642"/>
      <c r="Z35" s="677">
        <v>0.3</v>
      </c>
      <c r="AA35" s="677"/>
      <c r="AB35" s="677"/>
      <c r="AC35" s="677"/>
      <c r="AD35" s="678" t="s">
        <v>129</v>
      </c>
      <c r="AE35" s="678"/>
      <c r="AF35" s="678"/>
      <c r="AG35" s="678"/>
      <c r="AH35" s="678"/>
      <c r="AI35" s="678"/>
      <c r="AJ35" s="678"/>
      <c r="AK35" s="678"/>
      <c r="AL35" s="643" t="s">
        <v>129</v>
      </c>
      <c r="AM35" s="644"/>
      <c r="AN35" s="644"/>
      <c r="AO35" s="679"/>
      <c r="AP35" s="235"/>
      <c r="AQ35" s="701" t="s">
        <v>322</v>
      </c>
      <c r="AR35" s="702"/>
      <c r="AS35" s="702"/>
      <c r="AT35" s="702"/>
      <c r="AU35" s="702"/>
      <c r="AV35" s="702"/>
      <c r="AW35" s="702"/>
      <c r="AX35" s="702"/>
      <c r="AY35" s="702"/>
      <c r="AZ35" s="702"/>
      <c r="BA35" s="702"/>
      <c r="BB35" s="702"/>
      <c r="BC35" s="702"/>
      <c r="BD35" s="702"/>
      <c r="BE35" s="702"/>
      <c r="BF35" s="703"/>
      <c r="BG35" s="701" t="s">
        <v>323</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324</v>
      </c>
      <c r="CE35" s="674"/>
      <c r="CF35" s="674"/>
      <c r="CG35" s="674"/>
      <c r="CH35" s="674"/>
      <c r="CI35" s="674"/>
      <c r="CJ35" s="674"/>
      <c r="CK35" s="674"/>
      <c r="CL35" s="674"/>
      <c r="CM35" s="674"/>
      <c r="CN35" s="674"/>
      <c r="CO35" s="674"/>
      <c r="CP35" s="674"/>
      <c r="CQ35" s="675"/>
      <c r="CR35" s="640">
        <v>1604549</v>
      </c>
      <c r="CS35" s="659"/>
      <c r="CT35" s="659"/>
      <c r="CU35" s="659"/>
      <c r="CV35" s="659"/>
      <c r="CW35" s="659"/>
      <c r="CX35" s="659"/>
      <c r="CY35" s="660"/>
      <c r="CZ35" s="643">
        <v>0.8</v>
      </c>
      <c r="DA35" s="661"/>
      <c r="DB35" s="661"/>
      <c r="DC35" s="662"/>
      <c r="DD35" s="646">
        <v>1350430</v>
      </c>
      <c r="DE35" s="659"/>
      <c r="DF35" s="659"/>
      <c r="DG35" s="659"/>
      <c r="DH35" s="659"/>
      <c r="DI35" s="659"/>
      <c r="DJ35" s="659"/>
      <c r="DK35" s="660"/>
      <c r="DL35" s="646">
        <v>1336570</v>
      </c>
      <c r="DM35" s="659"/>
      <c r="DN35" s="659"/>
      <c r="DO35" s="659"/>
      <c r="DP35" s="659"/>
      <c r="DQ35" s="659"/>
      <c r="DR35" s="659"/>
      <c r="DS35" s="659"/>
      <c r="DT35" s="659"/>
      <c r="DU35" s="659"/>
      <c r="DV35" s="660"/>
      <c r="DW35" s="643">
        <v>1.3</v>
      </c>
      <c r="DX35" s="661"/>
      <c r="DY35" s="661"/>
      <c r="DZ35" s="661"/>
      <c r="EA35" s="661"/>
      <c r="EB35" s="661"/>
      <c r="EC35" s="676"/>
    </row>
    <row r="36" spans="2:133" ht="11.25" customHeight="1" x14ac:dyDescent="0.15">
      <c r="B36" s="637" t="s">
        <v>325</v>
      </c>
      <c r="C36" s="638"/>
      <c r="D36" s="638"/>
      <c r="E36" s="638"/>
      <c r="F36" s="638"/>
      <c r="G36" s="638"/>
      <c r="H36" s="638"/>
      <c r="I36" s="638"/>
      <c r="J36" s="638"/>
      <c r="K36" s="638"/>
      <c r="L36" s="638"/>
      <c r="M36" s="638"/>
      <c r="N36" s="638"/>
      <c r="O36" s="638"/>
      <c r="P36" s="638"/>
      <c r="Q36" s="639"/>
      <c r="R36" s="640">
        <v>4990647</v>
      </c>
      <c r="S36" s="641"/>
      <c r="T36" s="641"/>
      <c r="U36" s="641"/>
      <c r="V36" s="641"/>
      <c r="W36" s="641"/>
      <c r="X36" s="641"/>
      <c r="Y36" s="642"/>
      <c r="Z36" s="677">
        <v>2.2999999999999998</v>
      </c>
      <c r="AA36" s="677"/>
      <c r="AB36" s="677"/>
      <c r="AC36" s="677"/>
      <c r="AD36" s="678" t="s">
        <v>129</v>
      </c>
      <c r="AE36" s="678"/>
      <c r="AF36" s="678"/>
      <c r="AG36" s="678"/>
      <c r="AH36" s="678"/>
      <c r="AI36" s="678"/>
      <c r="AJ36" s="678"/>
      <c r="AK36" s="678"/>
      <c r="AL36" s="643" t="s">
        <v>129</v>
      </c>
      <c r="AM36" s="644"/>
      <c r="AN36" s="644"/>
      <c r="AO36" s="679"/>
      <c r="AP36" s="235"/>
      <c r="AQ36" s="692" t="s">
        <v>326</v>
      </c>
      <c r="AR36" s="693"/>
      <c r="AS36" s="693"/>
      <c r="AT36" s="693"/>
      <c r="AU36" s="693"/>
      <c r="AV36" s="693"/>
      <c r="AW36" s="693"/>
      <c r="AX36" s="693"/>
      <c r="AY36" s="694"/>
      <c r="AZ36" s="695">
        <v>24949034</v>
      </c>
      <c r="BA36" s="696"/>
      <c r="BB36" s="696"/>
      <c r="BC36" s="696"/>
      <c r="BD36" s="696"/>
      <c r="BE36" s="696"/>
      <c r="BF36" s="697"/>
      <c r="BG36" s="698" t="s">
        <v>327</v>
      </c>
      <c r="BH36" s="699"/>
      <c r="BI36" s="699"/>
      <c r="BJ36" s="699"/>
      <c r="BK36" s="699"/>
      <c r="BL36" s="699"/>
      <c r="BM36" s="699"/>
      <c r="BN36" s="699"/>
      <c r="BO36" s="699"/>
      <c r="BP36" s="699"/>
      <c r="BQ36" s="699"/>
      <c r="BR36" s="699"/>
      <c r="BS36" s="699"/>
      <c r="BT36" s="699"/>
      <c r="BU36" s="700"/>
      <c r="BV36" s="695">
        <v>224416</v>
      </c>
      <c r="BW36" s="696"/>
      <c r="BX36" s="696"/>
      <c r="BY36" s="696"/>
      <c r="BZ36" s="696"/>
      <c r="CA36" s="696"/>
      <c r="CB36" s="697"/>
      <c r="CD36" s="673" t="s">
        <v>328</v>
      </c>
      <c r="CE36" s="674"/>
      <c r="CF36" s="674"/>
      <c r="CG36" s="674"/>
      <c r="CH36" s="674"/>
      <c r="CI36" s="674"/>
      <c r="CJ36" s="674"/>
      <c r="CK36" s="674"/>
      <c r="CL36" s="674"/>
      <c r="CM36" s="674"/>
      <c r="CN36" s="674"/>
      <c r="CO36" s="674"/>
      <c r="CP36" s="674"/>
      <c r="CQ36" s="675"/>
      <c r="CR36" s="640">
        <v>10583880</v>
      </c>
      <c r="CS36" s="641"/>
      <c r="CT36" s="641"/>
      <c r="CU36" s="641"/>
      <c r="CV36" s="641"/>
      <c r="CW36" s="641"/>
      <c r="CX36" s="641"/>
      <c r="CY36" s="642"/>
      <c r="CZ36" s="643">
        <v>5</v>
      </c>
      <c r="DA36" s="661"/>
      <c r="DB36" s="661"/>
      <c r="DC36" s="662"/>
      <c r="DD36" s="646">
        <v>7816266</v>
      </c>
      <c r="DE36" s="641"/>
      <c r="DF36" s="641"/>
      <c r="DG36" s="641"/>
      <c r="DH36" s="641"/>
      <c r="DI36" s="641"/>
      <c r="DJ36" s="641"/>
      <c r="DK36" s="642"/>
      <c r="DL36" s="646">
        <v>6516291</v>
      </c>
      <c r="DM36" s="641"/>
      <c r="DN36" s="641"/>
      <c r="DO36" s="641"/>
      <c r="DP36" s="641"/>
      <c r="DQ36" s="641"/>
      <c r="DR36" s="641"/>
      <c r="DS36" s="641"/>
      <c r="DT36" s="641"/>
      <c r="DU36" s="641"/>
      <c r="DV36" s="642"/>
      <c r="DW36" s="643">
        <v>6.4</v>
      </c>
      <c r="DX36" s="661"/>
      <c r="DY36" s="661"/>
      <c r="DZ36" s="661"/>
      <c r="EA36" s="661"/>
      <c r="EB36" s="661"/>
      <c r="EC36" s="676"/>
    </row>
    <row r="37" spans="2:133" ht="11.25" customHeight="1" x14ac:dyDescent="0.15">
      <c r="B37" s="637" t="s">
        <v>329</v>
      </c>
      <c r="C37" s="638"/>
      <c r="D37" s="638"/>
      <c r="E37" s="638"/>
      <c r="F37" s="638"/>
      <c r="G37" s="638"/>
      <c r="H37" s="638"/>
      <c r="I37" s="638"/>
      <c r="J37" s="638"/>
      <c r="K37" s="638"/>
      <c r="L37" s="638"/>
      <c r="M37" s="638"/>
      <c r="N37" s="638"/>
      <c r="O37" s="638"/>
      <c r="P37" s="638"/>
      <c r="Q37" s="639"/>
      <c r="R37" s="640">
        <v>3311818</v>
      </c>
      <c r="S37" s="641"/>
      <c r="T37" s="641"/>
      <c r="U37" s="641"/>
      <c r="V37" s="641"/>
      <c r="W37" s="641"/>
      <c r="X37" s="641"/>
      <c r="Y37" s="642"/>
      <c r="Z37" s="677">
        <v>1.5</v>
      </c>
      <c r="AA37" s="677"/>
      <c r="AB37" s="677"/>
      <c r="AC37" s="677"/>
      <c r="AD37" s="678" t="s">
        <v>138</v>
      </c>
      <c r="AE37" s="678"/>
      <c r="AF37" s="678"/>
      <c r="AG37" s="678"/>
      <c r="AH37" s="678"/>
      <c r="AI37" s="678"/>
      <c r="AJ37" s="678"/>
      <c r="AK37" s="678"/>
      <c r="AL37" s="643" t="s">
        <v>129</v>
      </c>
      <c r="AM37" s="644"/>
      <c r="AN37" s="644"/>
      <c r="AO37" s="679"/>
      <c r="AQ37" s="680" t="s">
        <v>330</v>
      </c>
      <c r="AR37" s="681"/>
      <c r="AS37" s="681"/>
      <c r="AT37" s="681"/>
      <c r="AU37" s="681"/>
      <c r="AV37" s="681"/>
      <c r="AW37" s="681"/>
      <c r="AX37" s="681"/>
      <c r="AY37" s="682"/>
      <c r="AZ37" s="640">
        <v>5031514</v>
      </c>
      <c r="BA37" s="641"/>
      <c r="BB37" s="641"/>
      <c r="BC37" s="641"/>
      <c r="BD37" s="659"/>
      <c r="BE37" s="659"/>
      <c r="BF37" s="683"/>
      <c r="BG37" s="673" t="s">
        <v>331</v>
      </c>
      <c r="BH37" s="674"/>
      <c r="BI37" s="674"/>
      <c r="BJ37" s="674"/>
      <c r="BK37" s="674"/>
      <c r="BL37" s="674"/>
      <c r="BM37" s="674"/>
      <c r="BN37" s="674"/>
      <c r="BO37" s="674"/>
      <c r="BP37" s="674"/>
      <c r="BQ37" s="674"/>
      <c r="BR37" s="674"/>
      <c r="BS37" s="674"/>
      <c r="BT37" s="674"/>
      <c r="BU37" s="675"/>
      <c r="BV37" s="640">
        <v>-588250</v>
      </c>
      <c r="BW37" s="641"/>
      <c r="BX37" s="641"/>
      <c r="BY37" s="641"/>
      <c r="BZ37" s="641"/>
      <c r="CA37" s="641"/>
      <c r="CB37" s="684"/>
      <c r="CD37" s="673" t="s">
        <v>332</v>
      </c>
      <c r="CE37" s="674"/>
      <c r="CF37" s="674"/>
      <c r="CG37" s="674"/>
      <c r="CH37" s="674"/>
      <c r="CI37" s="674"/>
      <c r="CJ37" s="674"/>
      <c r="CK37" s="674"/>
      <c r="CL37" s="674"/>
      <c r="CM37" s="674"/>
      <c r="CN37" s="674"/>
      <c r="CO37" s="674"/>
      <c r="CP37" s="674"/>
      <c r="CQ37" s="675"/>
      <c r="CR37" s="640">
        <v>58362</v>
      </c>
      <c r="CS37" s="659"/>
      <c r="CT37" s="659"/>
      <c r="CU37" s="659"/>
      <c r="CV37" s="659"/>
      <c r="CW37" s="659"/>
      <c r="CX37" s="659"/>
      <c r="CY37" s="660"/>
      <c r="CZ37" s="643">
        <v>0</v>
      </c>
      <c r="DA37" s="661"/>
      <c r="DB37" s="661"/>
      <c r="DC37" s="662"/>
      <c r="DD37" s="646">
        <v>58362</v>
      </c>
      <c r="DE37" s="659"/>
      <c r="DF37" s="659"/>
      <c r="DG37" s="659"/>
      <c r="DH37" s="659"/>
      <c r="DI37" s="659"/>
      <c r="DJ37" s="659"/>
      <c r="DK37" s="660"/>
      <c r="DL37" s="646">
        <v>26262</v>
      </c>
      <c r="DM37" s="659"/>
      <c r="DN37" s="659"/>
      <c r="DO37" s="659"/>
      <c r="DP37" s="659"/>
      <c r="DQ37" s="659"/>
      <c r="DR37" s="659"/>
      <c r="DS37" s="659"/>
      <c r="DT37" s="659"/>
      <c r="DU37" s="659"/>
      <c r="DV37" s="660"/>
      <c r="DW37" s="643">
        <v>0</v>
      </c>
      <c r="DX37" s="661"/>
      <c r="DY37" s="661"/>
      <c r="DZ37" s="661"/>
      <c r="EA37" s="661"/>
      <c r="EB37" s="661"/>
      <c r="EC37" s="676"/>
    </row>
    <row r="38" spans="2:133" ht="11.25" customHeight="1" x14ac:dyDescent="0.15">
      <c r="B38" s="637" t="s">
        <v>333</v>
      </c>
      <c r="C38" s="638"/>
      <c r="D38" s="638"/>
      <c r="E38" s="638"/>
      <c r="F38" s="638"/>
      <c r="G38" s="638"/>
      <c r="H38" s="638"/>
      <c r="I38" s="638"/>
      <c r="J38" s="638"/>
      <c r="K38" s="638"/>
      <c r="L38" s="638"/>
      <c r="M38" s="638"/>
      <c r="N38" s="638"/>
      <c r="O38" s="638"/>
      <c r="P38" s="638"/>
      <c r="Q38" s="639"/>
      <c r="R38" s="640">
        <v>6157956</v>
      </c>
      <c r="S38" s="641"/>
      <c r="T38" s="641"/>
      <c r="U38" s="641"/>
      <c r="V38" s="641"/>
      <c r="W38" s="641"/>
      <c r="X38" s="641"/>
      <c r="Y38" s="642"/>
      <c r="Z38" s="677">
        <v>2.8</v>
      </c>
      <c r="AA38" s="677"/>
      <c r="AB38" s="677"/>
      <c r="AC38" s="677"/>
      <c r="AD38" s="678">
        <v>30509</v>
      </c>
      <c r="AE38" s="678"/>
      <c r="AF38" s="678"/>
      <c r="AG38" s="678"/>
      <c r="AH38" s="678"/>
      <c r="AI38" s="678"/>
      <c r="AJ38" s="678"/>
      <c r="AK38" s="678"/>
      <c r="AL38" s="643">
        <v>0</v>
      </c>
      <c r="AM38" s="644"/>
      <c r="AN38" s="644"/>
      <c r="AO38" s="679"/>
      <c r="AQ38" s="680" t="s">
        <v>334</v>
      </c>
      <c r="AR38" s="681"/>
      <c r="AS38" s="681"/>
      <c r="AT38" s="681"/>
      <c r="AU38" s="681"/>
      <c r="AV38" s="681"/>
      <c r="AW38" s="681"/>
      <c r="AX38" s="681"/>
      <c r="AY38" s="682"/>
      <c r="AZ38" s="640">
        <v>561049</v>
      </c>
      <c r="BA38" s="641"/>
      <c r="BB38" s="641"/>
      <c r="BC38" s="641"/>
      <c r="BD38" s="659"/>
      <c r="BE38" s="659"/>
      <c r="BF38" s="683"/>
      <c r="BG38" s="673" t="s">
        <v>335</v>
      </c>
      <c r="BH38" s="674"/>
      <c r="BI38" s="674"/>
      <c r="BJ38" s="674"/>
      <c r="BK38" s="674"/>
      <c r="BL38" s="674"/>
      <c r="BM38" s="674"/>
      <c r="BN38" s="674"/>
      <c r="BO38" s="674"/>
      <c r="BP38" s="674"/>
      <c r="BQ38" s="674"/>
      <c r="BR38" s="674"/>
      <c r="BS38" s="674"/>
      <c r="BT38" s="674"/>
      <c r="BU38" s="675"/>
      <c r="BV38" s="640">
        <v>62312</v>
      </c>
      <c r="BW38" s="641"/>
      <c r="BX38" s="641"/>
      <c r="BY38" s="641"/>
      <c r="BZ38" s="641"/>
      <c r="CA38" s="641"/>
      <c r="CB38" s="684"/>
      <c r="CD38" s="673" t="s">
        <v>336</v>
      </c>
      <c r="CE38" s="674"/>
      <c r="CF38" s="674"/>
      <c r="CG38" s="674"/>
      <c r="CH38" s="674"/>
      <c r="CI38" s="674"/>
      <c r="CJ38" s="674"/>
      <c r="CK38" s="674"/>
      <c r="CL38" s="674"/>
      <c r="CM38" s="674"/>
      <c r="CN38" s="674"/>
      <c r="CO38" s="674"/>
      <c r="CP38" s="674"/>
      <c r="CQ38" s="675"/>
      <c r="CR38" s="640">
        <v>19719494</v>
      </c>
      <c r="CS38" s="641"/>
      <c r="CT38" s="641"/>
      <c r="CU38" s="641"/>
      <c r="CV38" s="641"/>
      <c r="CW38" s="641"/>
      <c r="CX38" s="641"/>
      <c r="CY38" s="642"/>
      <c r="CZ38" s="643">
        <v>9.1999999999999993</v>
      </c>
      <c r="DA38" s="661"/>
      <c r="DB38" s="661"/>
      <c r="DC38" s="662"/>
      <c r="DD38" s="646">
        <v>16163677</v>
      </c>
      <c r="DE38" s="641"/>
      <c r="DF38" s="641"/>
      <c r="DG38" s="641"/>
      <c r="DH38" s="641"/>
      <c r="DI38" s="641"/>
      <c r="DJ38" s="641"/>
      <c r="DK38" s="642"/>
      <c r="DL38" s="646">
        <v>14127606</v>
      </c>
      <c r="DM38" s="641"/>
      <c r="DN38" s="641"/>
      <c r="DO38" s="641"/>
      <c r="DP38" s="641"/>
      <c r="DQ38" s="641"/>
      <c r="DR38" s="641"/>
      <c r="DS38" s="641"/>
      <c r="DT38" s="641"/>
      <c r="DU38" s="641"/>
      <c r="DV38" s="642"/>
      <c r="DW38" s="643">
        <v>13.9</v>
      </c>
      <c r="DX38" s="661"/>
      <c r="DY38" s="661"/>
      <c r="DZ38" s="661"/>
      <c r="EA38" s="661"/>
      <c r="EB38" s="661"/>
      <c r="EC38" s="676"/>
    </row>
    <row r="39" spans="2:133" ht="11.25" customHeight="1" x14ac:dyDescent="0.15">
      <c r="B39" s="637" t="s">
        <v>337</v>
      </c>
      <c r="C39" s="638"/>
      <c r="D39" s="638"/>
      <c r="E39" s="638"/>
      <c r="F39" s="638"/>
      <c r="G39" s="638"/>
      <c r="H39" s="638"/>
      <c r="I39" s="638"/>
      <c r="J39" s="638"/>
      <c r="K39" s="638"/>
      <c r="L39" s="638"/>
      <c r="M39" s="638"/>
      <c r="N39" s="638"/>
      <c r="O39" s="638"/>
      <c r="P39" s="638"/>
      <c r="Q39" s="639"/>
      <c r="R39" s="640">
        <v>26177092</v>
      </c>
      <c r="S39" s="641"/>
      <c r="T39" s="641"/>
      <c r="U39" s="641"/>
      <c r="V39" s="641"/>
      <c r="W39" s="641"/>
      <c r="X39" s="641"/>
      <c r="Y39" s="642"/>
      <c r="Z39" s="677">
        <v>12</v>
      </c>
      <c r="AA39" s="677"/>
      <c r="AB39" s="677"/>
      <c r="AC39" s="677"/>
      <c r="AD39" s="678" t="s">
        <v>129</v>
      </c>
      <c r="AE39" s="678"/>
      <c r="AF39" s="678"/>
      <c r="AG39" s="678"/>
      <c r="AH39" s="678"/>
      <c r="AI39" s="678"/>
      <c r="AJ39" s="678"/>
      <c r="AK39" s="678"/>
      <c r="AL39" s="643" t="s">
        <v>138</v>
      </c>
      <c r="AM39" s="644"/>
      <c r="AN39" s="644"/>
      <c r="AO39" s="679"/>
      <c r="AQ39" s="680" t="s">
        <v>338</v>
      </c>
      <c r="AR39" s="681"/>
      <c r="AS39" s="681"/>
      <c r="AT39" s="681"/>
      <c r="AU39" s="681"/>
      <c r="AV39" s="681"/>
      <c r="AW39" s="681"/>
      <c r="AX39" s="681"/>
      <c r="AY39" s="682"/>
      <c r="AZ39" s="640">
        <v>37469</v>
      </c>
      <c r="BA39" s="641"/>
      <c r="BB39" s="641"/>
      <c r="BC39" s="641"/>
      <c r="BD39" s="659"/>
      <c r="BE39" s="659"/>
      <c r="BF39" s="683"/>
      <c r="BG39" s="673" t="s">
        <v>339</v>
      </c>
      <c r="BH39" s="674"/>
      <c r="BI39" s="674"/>
      <c r="BJ39" s="674"/>
      <c r="BK39" s="674"/>
      <c r="BL39" s="674"/>
      <c r="BM39" s="674"/>
      <c r="BN39" s="674"/>
      <c r="BO39" s="674"/>
      <c r="BP39" s="674"/>
      <c r="BQ39" s="674"/>
      <c r="BR39" s="674"/>
      <c r="BS39" s="674"/>
      <c r="BT39" s="674"/>
      <c r="BU39" s="675"/>
      <c r="BV39" s="640">
        <v>93695</v>
      </c>
      <c r="BW39" s="641"/>
      <c r="BX39" s="641"/>
      <c r="BY39" s="641"/>
      <c r="BZ39" s="641"/>
      <c r="CA39" s="641"/>
      <c r="CB39" s="684"/>
      <c r="CD39" s="673" t="s">
        <v>340</v>
      </c>
      <c r="CE39" s="674"/>
      <c r="CF39" s="674"/>
      <c r="CG39" s="674"/>
      <c r="CH39" s="674"/>
      <c r="CI39" s="674"/>
      <c r="CJ39" s="674"/>
      <c r="CK39" s="674"/>
      <c r="CL39" s="674"/>
      <c r="CM39" s="674"/>
      <c r="CN39" s="674"/>
      <c r="CO39" s="674"/>
      <c r="CP39" s="674"/>
      <c r="CQ39" s="675"/>
      <c r="CR39" s="640">
        <v>1629293</v>
      </c>
      <c r="CS39" s="659"/>
      <c r="CT39" s="659"/>
      <c r="CU39" s="659"/>
      <c r="CV39" s="659"/>
      <c r="CW39" s="659"/>
      <c r="CX39" s="659"/>
      <c r="CY39" s="660"/>
      <c r="CZ39" s="643">
        <v>0.8</v>
      </c>
      <c r="DA39" s="661"/>
      <c r="DB39" s="661"/>
      <c r="DC39" s="662"/>
      <c r="DD39" s="646">
        <v>1258758</v>
      </c>
      <c r="DE39" s="659"/>
      <c r="DF39" s="659"/>
      <c r="DG39" s="659"/>
      <c r="DH39" s="659"/>
      <c r="DI39" s="659"/>
      <c r="DJ39" s="659"/>
      <c r="DK39" s="660"/>
      <c r="DL39" s="646" t="s">
        <v>138</v>
      </c>
      <c r="DM39" s="659"/>
      <c r="DN39" s="659"/>
      <c r="DO39" s="659"/>
      <c r="DP39" s="659"/>
      <c r="DQ39" s="659"/>
      <c r="DR39" s="659"/>
      <c r="DS39" s="659"/>
      <c r="DT39" s="659"/>
      <c r="DU39" s="659"/>
      <c r="DV39" s="660"/>
      <c r="DW39" s="643" t="s">
        <v>129</v>
      </c>
      <c r="DX39" s="661"/>
      <c r="DY39" s="661"/>
      <c r="DZ39" s="661"/>
      <c r="EA39" s="661"/>
      <c r="EB39" s="661"/>
      <c r="EC39" s="676"/>
    </row>
    <row r="40" spans="2:133" ht="11.25" customHeight="1" x14ac:dyDescent="0.15">
      <c r="B40" s="637" t="s">
        <v>341</v>
      </c>
      <c r="C40" s="638"/>
      <c r="D40" s="638"/>
      <c r="E40" s="638"/>
      <c r="F40" s="638"/>
      <c r="G40" s="638"/>
      <c r="H40" s="638"/>
      <c r="I40" s="638"/>
      <c r="J40" s="638"/>
      <c r="K40" s="638"/>
      <c r="L40" s="638"/>
      <c r="M40" s="638"/>
      <c r="N40" s="638"/>
      <c r="O40" s="638"/>
      <c r="P40" s="638"/>
      <c r="Q40" s="639"/>
      <c r="R40" s="640" t="s">
        <v>129</v>
      </c>
      <c r="S40" s="641"/>
      <c r="T40" s="641"/>
      <c r="U40" s="641"/>
      <c r="V40" s="641"/>
      <c r="W40" s="641"/>
      <c r="X40" s="641"/>
      <c r="Y40" s="642"/>
      <c r="Z40" s="677" t="s">
        <v>129</v>
      </c>
      <c r="AA40" s="677"/>
      <c r="AB40" s="677"/>
      <c r="AC40" s="677"/>
      <c r="AD40" s="678" t="s">
        <v>129</v>
      </c>
      <c r="AE40" s="678"/>
      <c r="AF40" s="678"/>
      <c r="AG40" s="678"/>
      <c r="AH40" s="678"/>
      <c r="AI40" s="678"/>
      <c r="AJ40" s="678"/>
      <c r="AK40" s="678"/>
      <c r="AL40" s="643" t="s">
        <v>129</v>
      </c>
      <c r="AM40" s="644"/>
      <c r="AN40" s="644"/>
      <c r="AO40" s="679"/>
      <c r="AQ40" s="680" t="s">
        <v>342</v>
      </c>
      <c r="AR40" s="681"/>
      <c r="AS40" s="681"/>
      <c r="AT40" s="681"/>
      <c r="AU40" s="681"/>
      <c r="AV40" s="681"/>
      <c r="AW40" s="681"/>
      <c r="AX40" s="681"/>
      <c r="AY40" s="682"/>
      <c r="AZ40" s="640" t="s">
        <v>129</v>
      </c>
      <c r="BA40" s="641"/>
      <c r="BB40" s="641"/>
      <c r="BC40" s="641"/>
      <c r="BD40" s="659"/>
      <c r="BE40" s="659"/>
      <c r="BF40" s="683"/>
      <c r="BG40" s="685" t="s">
        <v>343</v>
      </c>
      <c r="BH40" s="686"/>
      <c r="BI40" s="686"/>
      <c r="BJ40" s="686"/>
      <c r="BK40" s="686"/>
      <c r="BL40" s="236"/>
      <c r="BM40" s="674" t="s">
        <v>344</v>
      </c>
      <c r="BN40" s="674"/>
      <c r="BO40" s="674"/>
      <c r="BP40" s="674"/>
      <c r="BQ40" s="674"/>
      <c r="BR40" s="674"/>
      <c r="BS40" s="674"/>
      <c r="BT40" s="674"/>
      <c r="BU40" s="675"/>
      <c r="BV40" s="640">
        <v>91</v>
      </c>
      <c r="BW40" s="641"/>
      <c r="BX40" s="641"/>
      <c r="BY40" s="641"/>
      <c r="BZ40" s="641"/>
      <c r="CA40" s="641"/>
      <c r="CB40" s="684"/>
      <c r="CD40" s="673" t="s">
        <v>345</v>
      </c>
      <c r="CE40" s="674"/>
      <c r="CF40" s="674"/>
      <c r="CG40" s="674"/>
      <c r="CH40" s="674"/>
      <c r="CI40" s="674"/>
      <c r="CJ40" s="674"/>
      <c r="CK40" s="674"/>
      <c r="CL40" s="674"/>
      <c r="CM40" s="674"/>
      <c r="CN40" s="674"/>
      <c r="CO40" s="674"/>
      <c r="CP40" s="674"/>
      <c r="CQ40" s="675"/>
      <c r="CR40" s="640">
        <v>4257007</v>
      </c>
      <c r="CS40" s="641"/>
      <c r="CT40" s="641"/>
      <c r="CU40" s="641"/>
      <c r="CV40" s="641"/>
      <c r="CW40" s="641"/>
      <c r="CX40" s="641"/>
      <c r="CY40" s="642"/>
      <c r="CZ40" s="643">
        <v>2</v>
      </c>
      <c r="DA40" s="661"/>
      <c r="DB40" s="661"/>
      <c r="DC40" s="662"/>
      <c r="DD40" s="646">
        <v>2384238</v>
      </c>
      <c r="DE40" s="641"/>
      <c r="DF40" s="641"/>
      <c r="DG40" s="641"/>
      <c r="DH40" s="641"/>
      <c r="DI40" s="641"/>
      <c r="DJ40" s="641"/>
      <c r="DK40" s="642"/>
      <c r="DL40" s="646">
        <v>3448</v>
      </c>
      <c r="DM40" s="641"/>
      <c r="DN40" s="641"/>
      <c r="DO40" s="641"/>
      <c r="DP40" s="641"/>
      <c r="DQ40" s="641"/>
      <c r="DR40" s="641"/>
      <c r="DS40" s="641"/>
      <c r="DT40" s="641"/>
      <c r="DU40" s="641"/>
      <c r="DV40" s="642"/>
      <c r="DW40" s="643">
        <v>0</v>
      </c>
      <c r="DX40" s="661"/>
      <c r="DY40" s="661"/>
      <c r="DZ40" s="661"/>
      <c r="EA40" s="661"/>
      <c r="EB40" s="661"/>
      <c r="EC40" s="676"/>
    </row>
    <row r="41" spans="2:133" ht="11.25" customHeight="1" x14ac:dyDescent="0.15">
      <c r="B41" s="637" t="s">
        <v>346</v>
      </c>
      <c r="C41" s="638"/>
      <c r="D41" s="638"/>
      <c r="E41" s="638"/>
      <c r="F41" s="638"/>
      <c r="G41" s="638"/>
      <c r="H41" s="638"/>
      <c r="I41" s="638"/>
      <c r="J41" s="638"/>
      <c r="K41" s="638"/>
      <c r="L41" s="638"/>
      <c r="M41" s="638"/>
      <c r="N41" s="638"/>
      <c r="O41" s="638"/>
      <c r="P41" s="638"/>
      <c r="Q41" s="639"/>
      <c r="R41" s="640">
        <v>5716792</v>
      </c>
      <c r="S41" s="641"/>
      <c r="T41" s="641"/>
      <c r="U41" s="641"/>
      <c r="V41" s="641"/>
      <c r="W41" s="641"/>
      <c r="X41" s="641"/>
      <c r="Y41" s="642"/>
      <c r="Z41" s="677">
        <v>2.6</v>
      </c>
      <c r="AA41" s="677"/>
      <c r="AB41" s="677"/>
      <c r="AC41" s="677"/>
      <c r="AD41" s="678" t="s">
        <v>129</v>
      </c>
      <c r="AE41" s="678"/>
      <c r="AF41" s="678"/>
      <c r="AG41" s="678"/>
      <c r="AH41" s="678"/>
      <c r="AI41" s="678"/>
      <c r="AJ41" s="678"/>
      <c r="AK41" s="678"/>
      <c r="AL41" s="643" t="s">
        <v>129</v>
      </c>
      <c r="AM41" s="644"/>
      <c r="AN41" s="644"/>
      <c r="AO41" s="679"/>
      <c r="AQ41" s="680" t="s">
        <v>347</v>
      </c>
      <c r="AR41" s="681"/>
      <c r="AS41" s="681"/>
      <c r="AT41" s="681"/>
      <c r="AU41" s="681"/>
      <c r="AV41" s="681"/>
      <c r="AW41" s="681"/>
      <c r="AX41" s="681"/>
      <c r="AY41" s="682"/>
      <c r="AZ41" s="640">
        <v>4437133</v>
      </c>
      <c r="BA41" s="641"/>
      <c r="BB41" s="641"/>
      <c r="BC41" s="641"/>
      <c r="BD41" s="659"/>
      <c r="BE41" s="659"/>
      <c r="BF41" s="683"/>
      <c r="BG41" s="685"/>
      <c r="BH41" s="686"/>
      <c r="BI41" s="686"/>
      <c r="BJ41" s="686"/>
      <c r="BK41" s="686"/>
      <c r="BL41" s="236"/>
      <c r="BM41" s="674" t="s">
        <v>348</v>
      </c>
      <c r="BN41" s="674"/>
      <c r="BO41" s="674"/>
      <c r="BP41" s="674"/>
      <c r="BQ41" s="674"/>
      <c r="BR41" s="674"/>
      <c r="BS41" s="674"/>
      <c r="BT41" s="674"/>
      <c r="BU41" s="675"/>
      <c r="BV41" s="640" t="s">
        <v>129</v>
      </c>
      <c r="BW41" s="641"/>
      <c r="BX41" s="641"/>
      <c r="BY41" s="641"/>
      <c r="BZ41" s="641"/>
      <c r="CA41" s="641"/>
      <c r="CB41" s="684"/>
      <c r="CD41" s="673" t="s">
        <v>349</v>
      </c>
      <c r="CE41" s="674"/>
      <c r="CF41" s="674"/>
      <c r="CG41" s="674"/>
      <c r="CH41" s="674"/>
      <c r="CI41" s="674"/>
      <c r="CJ41" s="674"/>
      <c r="CK41" s="674"/>
      <c r="CL41" s="674"/>
      <c r="CM41" s="674"/>
      <c r="CN41" s="674"/>
      <c r="CO41" s="674"/>
      <c r="CP41" s="674"/>
      <c r="CQ41" s="675"/>
      <c r="CR41" s="640" t="s">
        <v>129</v>
      </c>
      <c r="CS41" s="659"/>
      <c r="CT41" s="659"/>
      <c r="CU41" s="659"/>
      <c r="CV41" s="659"/>
      <c r="CW41" s="659"/>
      <c r="CX41" s="659"/>
      <c r="CY41" s="660"/>
      <c r="CZ41" s="643" t="s">
        <v>129</v>
      </c>
      <c r="DA41" s="661"/>
      <c r="DB41" s="661"/>
      <c r="DC41" s="662"/>
      <c r="DD41" s="646" t="s">
        <v>129</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350</v>
      </c>
      <c r="C42" s="622"/>
      <c r="D42" s="622"/>
      <c r="E42" s="622"/>
      <c r="F42" s="622"/>
      <c r="G42" s="622"/>
      <c r="H42" s="622"/>
      <c r="I42" s="622"/>
      <c r="J42" s="622"/>
      <c r="K42" s="622"/>
      <c r="L42" s="622"/>
      <c r="M42" s="622"/>
      <c r="N42" s="622"/>
      <c r="O42" s="622"/>
      <c r="P42" s="622"/>
      <c r="Q42" s="623"/>
      <c r="R42" s="624">
        <v>218376604</v>
      </c>
      <c r="S42" s="663"/>
      <c r="T42" s="663"/>
      <c r="U42" s="663"/>
      <c r="V42" s="663"/>
      <c r="W42" s="663"/>
      <c r="X42" s="663"/>
      <c r="Y42" s="665"/>
      <c r="Z42" s="666">
        <v>100</v>
      </c>
      <c r="AA42" s="666"/>
      <c r="AB42" s="666"/>
      <c r="AC42" s="666"/>
      <c r="AD42" s="667">
        <v>95727165</v>
      </c>
      <c r="AE42" s="667"/>
      <c r="AF42" s="667"/>
      <c r="AG42" s="667"/>
      <c r="AH42" s="667"/>
      <c r="AI42" s="667"/>
      <c r="AJ42" s="667"/>
      <c r="AK42" s="667"/>
      <c r="AL42" s="627">
        <v>100</v>
      </c>
      <c r="AM42" s="668"/>
      <c r="AN42" s="668"/>
      <c r="AO42" s="669"/>
      <c r="AQ42" s="670" t="s">
        <v>351</v>
      </c>
      <c r="AR42" s="671"/>
      <c r="AS42" s="671"/>
      <c r="AT42" s="671"/>
      <c r="AU42" s="671"/>
      <c r="AV42" s="671"/>
      <c r="AW42" s="671"/>
      <c r="AX42" s="671"/>
      <c r="AY42" s="672"/>
      <c r="AZ42" s="624">
        <v>14881869</v>
      </c>
      <c r="BA42" s="663"/>
      <c r="BB42" s="663"/>
      <c r="BC42" s="663"/>
      <c r="BD42" s="625"/>
      <c r="BE42" s="625"/>
      <c r="BF42" s="689"/>
      <c r="BG42" s="687"/>
      <c r="BH42" s="688"/>
      <c r="BI42" s="688"/>
      <c r="BJ42" s="688"/>
      <c r="BK42" s="688"/>
      <c r="BL42" s="237"/>
      <c r="BM42" s="690" t="s">
        <v>352</v>
      </c>
      <c r="BN42" s="690"/>
      <c r="BO42" s="690"/>
      <c r="BP42" s="690"/>
      <c r="BQ42" s="690"/>
      <c r="BR42" s="690"/>
      <c r="BS42" s="690"/>
      <c r="BT42" s="690"/>
      <c r="BU42" s="691"/>
      <c r="BV42" s="624">
        <v>424</v>
      </c>
      <c r="BW42" s="663"/>
      <c r="BX42" s="663"/>
      <c r="BY42" s="663"/>
      <c r="BZ42" s="663"/>
      <c r="CA42" s="663"/>
      <c r="CB42" s="664"/>
      <c r="CD42" s="637" t="s">
        <v>353</v>
      </c>
      <c r="CE42" s="638"/>
      <c r="CF42" s="638"/>
      <c r="CG42" s="638"/>
      <c r="CH42" s="638"/>
      <c r="CI42" s="638"/>
      <c r="CJ42" s="638"/>
      <c r="CK42" s="638"/>
      <c r="CL42" s="638"/>
      <c r="CM42" s="638"/>
      <c r="CN42" s="638"/>
      <c r="CO42" s="638"/>
      <c r="CP42" s="638"/>
      <c r="CQ42" s="639"/>
      <c r="CR42" s="640">
        <v>32162129</v>
      </c>
      <c r="CS42" s="641"/>
      <c r="CT42" s="641"/>
      <c r="CU42" s="641"/>
      <c r="CV42" s="641"/>
      <c r="CW42" s="641"/>
      <c r="CX42" s="641"/>
      <c r="CY42" s="642"/>
      <c r="CZ42" s="643">
        <v>15.1</v>
      </c>
      <c r="DA42" s="644"/>
      <c r="DB42" s="644"/>
      <c r="DC42" s="645"/>
      <c r="DD42" s="646">
        <v>4142444</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354</v>
      </c>
      <c r="CE43" s="638"/>
      <c r="CF43" s="638"/>
      <c r="CG43" s="638"/>
      <c r="CH43" s="638"/>
      <c r="CI43" s="638"/>
      <c r="CJ43" s="638"/>
      <c r="CK43" s="638"/>
      <c r="CL43" s="638"/>
      <c r="CM43" s="638"/>
      <c r="CN43" s="638"/>
      <c r="CO43" s="638"/>
      <c r="CP43" s="638"/>
      <c r="CQ43" s="639"/>
      <c r="CR43" s="640">
        <v>827731</v>
      </c>
      <c r="CS43" s="659"/>
      <c r="CT43" s="659"/>
      <c r="CU43" s="659"/>
      <c r="CV43" s="659"/>
      <c r="CW43" s="659"/>
      <c r="CX43" s="659"/>
      <c r="CY43" s="660"/>
      <c r="CZ43" s="643">
        <v>0.4</v>
      </c>
      <c r="DA43" s="661"/>
      <c r="DB43" s="661"/>
      <c r="DC43" s="662"/>
      <c r="DD43" s="646">
        <v>771807</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303</v>
      </c>
      <c r="CE44" s="654"/>
      <c r="CF44" s="637" t="s">
        <v>355</v>
      </c>
      <c r="CG44" s="638"/>
      <c r="CH44" s="638"/>
      <c r="CI44" s="638"/>
      <c r="CJ44" s="638"/>
      <c r="CK44" s="638"/>
      <c r="CL44" s="638"/>
      <c r="CM44" s="638"/>
      <c r="CN44" s="638"/>
      <c r="CO44" s="638"/>
      <c r="CP44" s="638"/>
      <c r="CQ44" s="639"/>
      <c r="CR44" s="640">
        <v>31966936</v>
      </c>
      <c r="CS44" s="641"/>
      <c r="CT44" s="641"/>
      <c r="CU44" s="641"/>
      <c r="CV44" s="641"/>
      <c r="CW44" s="641"/>
      <c r="CX44" s="641"/>
      <c r="CY44" s="642"/>
      <c r="CZ44" s="643">
        <v>15</v>
      </c>
      <c r="DA44" s="644"/>
      <c r="DB44" s="644"/>
      <c r="DC44" s="645"/>
      <c r="DD44" s="646">
        <v>4129577</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356</v>
      </c>
      <c r="CG45" s="638"/>
      <c r="CH45" s="638"/>
      <c r="CI45" s="638"/>
      <c r="CJ45" s="638"/>
      <c r="CK45" s="638"/>
      <c r="CL45" s="638"/>
      <c r="CM45" s="638"/>
      <c r="CN45" s="638"/>
      <c r="CO45" s="638"/>
      <c r="CP45" s="638"/>
      <c r="CQ45" s="639"/>
      <c r="CR45" s="640">
        <v>13947533</v>
      </c>
      <c r="CS45" s="659"/>
      <c r="CT45" s="659"/>
      <c r="CU45" s="659"/>
      <c r="CV45" s="659"/>
      <c r="CW45" s="659"/>
      <c r="CX45" s="659"/>
      <c r="CY45" s="660"/>
      <c r="CZ45" s="643">
        <v>6.5</v>
      </c>
      <c r="DA45" s="661"/>
      <c r="DB45" s="661"/>
      <c r="DC45" s="662"/>
      <c r="DD45" s="646">
        <v>1073079</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358</v>
      </c>
      <c r="CG46" s="638"/>
      <c r="CH46" s="638"/>
      <c r="CI46" s="638"/>
      <c r="CJ46" s="638"/>
      <c r="CK46" s="638"/>
      <c r="CL46" s="638"/>
      <c r="CM46" s="638"/>
      <c r="CN46" s="638"/>
      <c r="CO46" s="638"/>
      <c r="CP46" s="638"/>
      <c r="CQ46" s="639"/>
      <c r="CR46" s="640">
        <v>14292128</v>
      </c>
      <c r="CS46" s="641"/>
      <c r="CT46" s="641"/>
      <c r="CU46" s="641"/>
      <c r="CV46" s="641"/>
      <c r="CW46" s="641"/>
      <c r="CX46" s="641"/>
      <c r="CY46" s="642"/>
      <c r="CZ46" s="643">
        <v>6.7</v>
      </c>
      <c r="DA46" s="644"/>
      <c r="DB46" s="644"/>
      <c r="DC46" s="645"/>
      <c r="DD46" s="646">
        <v>2770827</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360</v>
      </c>
      <c r="CG47" s="638"/>
      <c r="CH47" s="638"/>
      <c r="CI47" s="638"/>
      <c r="CJ47" s="638"/>
      <c r="CK47" s="638"/>
      <c r="CL47" s="638"/>
      <c r="CM47" s="638"/>
      <c r="CN47" s="638"/>
      <c r="CO47" s="638"/>
      <c r="CP47" s="638"/>
      <c r="CQ47" s="639"/>
      <c r="CR47" s="640">
        <v>195193</v>
      </c>
      <c r="CS47" s="659"/>
      <c r="CT47" s="659"/>
      <c r="CU47" s="659"/>
      <c r="CV47" s="659"/>
      <c r="CW47" s="659"/>
      <c r="CX47" s="659"/>
      <c r="CY47" s="660"/>
      <c r="CZ47" s="643">
        <v>0.1</v>
      </c>
      <c r="DA47" s="661"/>
      <c r="DB47" s="661"/>
      <c r="DC47" s="662"/>
      <c r="DD47" s="646">
        <v>12867</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361</v>
      </c>
      <c r="CD48" s="657"/>
      <c r="CE48" s="658"/>
      <c r="CF48" s="637" t="s">
        <v>362</v>
      </c>
      <c r="CG48" s="638"/>
      <c r="CH48" s="638"/>
      <c r="CI48" s="638"/>
      <c r="CJ48" s="638"/>
      <c r="CK48" s="638"/>
      <c r="CL48" s="638"/>
      <c r="CM48" s="638"/>
      <c r="CN48" s="638"/>
      <c r="CO48" s="638"/>
      <c r="CP48" s="638"/>
      <c r="CQ48" s="639"/>
      <c r="CR48" s="640" t="s">
        <v>129</v>
      </c>
      <c r="CS48" s="641"/>
      <c r="CT48" s="641"/>
      <c r="CU48" s="641"/>
      <c r="CV48" s="641"/>
      <c r="CW48" s="641"/>
      <c r="CX48" s="641"/>
      <c r="CY48" s="642"/>
      <c r="CZ48" s="643" t="s">
        <v>129</v>
      </c>
      <c r="DA48" s="644"/>
      <c r="DB48" s="644"/>
      <c r="DC48" s="645"/>
      <c r="DD48" s="646" t="s">
        <v>363</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364</v>
      </c>
      <c r="CE49" s="622"/>
      <c r="CF49" s="622"/>
      <c r="CG49" s="622"/>
      <c r="CH49" s="622"/>
      <c r="CI49" s="622"/>
      <c r="CJ49" s="622"/>
      <c r="CK49" s="622"/>
      <c r="CL49" s="622"/>
      <c r="CM49" s="622"/>
      <c r="CN49" s="622"/>
      <c r="CO49" s="622"/>
      <c r="CP49" s="622"/>
      <c r="CQ49" s="623"/>
      <c r="CR49" s="624">
        <v>213222346</v>
      </c>
      <c r="CS49" s="625"/>
      <c r="CT49" s="625"/>
      <c r="CU49" s="625"/>
      <c r="CV49" s="625"/>
      <c r="CW49" s="625"/>
      <c r="CX49" s="625"/>
      <c r="CY49" s="626"/>
      <c r="CZ49" s="627">
        <v>100</v>
      </c>
      <c r="DA49" s="628"/>
      <c r="DB49" s="628"/>
      <c r="DC49" s="629"/>
      <c r="DD49" s="630">
        <v>111939881</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c57C4M2aUF43pI7jt49/xeFjXbw3f4oLzLzqLQnUeWjB9Q2yWb5NpfAmve6FvWBg5vkJPBafJT7DtNeqaZD3oQ==" saltValue="wVVkzaWGb6dGVxrtlu0c1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366</v>
      </c>
      <c r="DK2" s="1166"/>
      <c r="DL2" s="1166"/>
      <c r="DM2" s="1166"/>
      <c r="DN2" s="1166"/>
      <c r="DO2" s="1167"/>
      <c r="DP2" s="250"/>
      <c r="DQ2" s="1165" t="s">
        <v>367</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368</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370</v>
      </c>
      <c r="B5" s="1051"/>
      <c r="C5" s="1051"/>
      <c r="D5" s="1051"/>
      <c r="E5" s="1051"/>
      <c r="F5" s="1051"/>
      <c r="G5" s="1051"/>
      <c r="H5" s="1051"/>
      <c r="I5" s="1051"/>
      <c r="J5" s="1051"/>
      <c r="K5" s="1051"/>
      <c r="L5" s="1051"/>
      <c r="M5" s="1051"/>
      <c r="N5" s="1051"/>
      <c r="O5" s="1051"/>
      <c r="P5" s="1052"/>
      <c r="Q5" s="1056" t="s">
        <v>371</v>
      </c>
      <c r="R5" s="1057"/>
      <c r="S5" s="1057"/>
      <c r="T5" s="1057"/>
      <c r="U5" s="1058"/>
      <c r="V5" s="1056" t="s">
        <v>372</v>
      </c>
      <c r="W5" s="1057"/>
      <c r="X5" s="1057"/>
      <c r="Y5" s="1057"/>
      <c r="Z5" s="1058"/>
      <c r="AA5" s="1056" t="s">
        <v>373</v>
      </c>
      <c r="AB5" s="1057"/>
      <c r="AC5" s="1057"/>
      <c r="AD5" s="1057"/>
      <c r="AE5" s="1057"/>
      <c r="AF5" s="1168" t="s">
        <v>374</v>
      </c>
      <c r="AG5" s="1057"/>
      <c r="AH5" s="1057"/>
      <c r="AI5" s="1057"/>
      <c r="AJ5" s="1072"/>
      <c r="AK5" s="1057" t="s">
        <v>375</v>
      </c>
      <c r="AL5" s="1057"/>
      <c r="AM5" s="1057"/>
      <c r="AN5" s="1057"/>
      <c r="AO5" s="1058"/>
      <c r="AP5" s="1056" t="s">
        <v>376</v>
      </c>
      <c r="AQ5" s="1057"/>
      <c r="AR5" s="1057"/>
      <c r="AS5" s="1057"/>
      <c r="AT5" s="1058"/>
      <c r="AU5" s="1056" t="s">
        <v>377</v>
      </c>
      <c r="AV5" s="1057"/>
      <c r="AW5" s="1057"/>
      <c r="AX5" s="1057"/>
      <c r="AY5" s="1072"/>
      <c r="AZ5" s="257"/>
      <c r="BA5" s="257"/>
      <c r="BB5" s="257"/>
      <c r="BC5" s="257"/>
      <c r="BD5" s="257"/>
      <c r="BE5" s="258"/>
      <c r="BF5" s="258"/>
      <c r="BG5" s="258"/>
      <c r="BH5" s="258"/>
      <c r="BI5" s="258"/>
      <c r="BJ5" s="258"/>
      <c r="BK5" s="258"/>
      <c r="BL5" s="258"/>
      <c r="BM5" s="258"/>
      <c r="BN5" s="258"/>
      <c r="BO5" s="258"/>
      <c r="BP5" s="258"/>
      <c r="BQ5" s="1050" t="s">
        <v>378</v>
      </c>
      <c r="BR5" s="1051"/>
      <c r="BS5" s="1051"/>
      <c r="BT5" s="1051"/>
      <c r="BU5" s="1051"/>
      <c r="BV5" s="1051"/>
      <c r="BW5" s="1051"/>
      <c r="BX5" s="1051"/>
      <c r="BY5" s="1051"/>
      <c r="BZ5" s="1051"/>
      <c r="CA5" s="1051"/>
      <c r="CB5" s="1051"/>
      <c r="CC5" s="1051"/>
      <c r="CD5" s="1051"/>
      <c r="CE5" s="1051"/>
      <c r="CF5" s="1051"/>
      <c r="CG5" s="1052"/>
      <c r="CH5" s="1056" t="s">
        <v>379</v>
      </c>
      <c r="CI5" s="1057"/>
      <c r="CJ5" s="1057"/>
      <c r="CK5" s="1057"/>
      <c r="CL5" s="1058"/>
      <c r="CM5" s="1056" t="s">
        <v>380</v>
      </c>
      <c r="CN5" s="1057"/>
      <c r="CO5" s="1057"/>
      <c r="CP5" s="1057"/>
      <c r="CQ5" s="1058"/>
      <c r="CR5" s="1056" t="s">
        <v>381</v>
      </c>
      <c r="CS5" s="1057"/>
      <c r="CT5" s="1057"/>
      <c r="CU5" s="1057"/>
      <c r="CV5" s="1058"/>
      <c r="CW5" s="1056" t="s">
        <v>382</v>
      </c>
      <c r="CX5" s="1057"/>
      <c r="CY5" s="1057"/>
      <c r="CZ5" s="1057"/>
      <c r="DA5" s="1058"/>
      <c r="DB5" s="1056" t="s">
        <v>383</v>
      </c>
      <c r="DC5" s="1057"/>
      <c r="DD5" s="1057"/>
      <c r="DE5" s="1057"/>
      <c r="DF5" s="1058"/>
      <c r="DG5" s="1153" t="s">
        <v>384</v>
      </c>
      <c r="DH5" s="1154"/>
      <c r="DI5" s="1154"/>
      <c r="DJ5" s="1154"/>
      <c r="DK5" s="1155"/>
      <c r="DL5" s="1153" t="s">
        <v>385</v>
      </c>
      <c r="DM5" s="1154"/>
      <c r="DN5" s="1154"/>
      <c r="DO5" s="1154"/>
      <c r="DP5" s="1155"/>
      <c r="DQ5" s="1056" t="s">
        <v>386</v>
      </c>
      <c r="DR5" s="1057"/>
      <c r="DS5" s="1057"/>
      <c r="DT5" s="1057"/>
      <c r="DU5" s="1058"/>
      <c r="DV5" s="1056" t="s">
        <v>377</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387</v>
      </c>
      <c r="C7" s="1106"/>
      <c r="D7" s="1106"/>
      <c r="E7" s="1106"/>
      <c r="F7" s="1106"/>
      <c r="G7" s="1106"/>
      <c r="H7" s="1106"/>
      <c r="I7" s="1106"/>
      <c r="J7" s="1106"/>
      <c r="K7" s="1106"/>
      <c r="L7" s="1106"/>
      <c r="M7" s="1106"/>
      <c r="N7" s="1106"/>
      <c r="O7" s="1106"/>
      <c r="P7" s="1107"/>
      <c r="Q7" s="1159"/>
      <c r="R7" s="1160"/>
      <c r="S7" s="1160"/>
      <c r="T7" s="1160"/>
      <c r="U7" s="1160"/>
      <c r="V7" s="1160"/>
      <c r="W7" s="1160"/>
      <c r="X7" s="1160"/>
      <c r="Y7" s="1160"/>
      <c r="Z7" s="1160"/>
      <c r="AA7" s="1160"/>
      <c r="AB7" s="1160"/>
      <c r="AC7" s="1160"/>
      <c r="AD7" s="1160"/>
      <c r="AE7" s="1161"/>
      <c r="AF7" s="1162">
        <v>3200</v>
      </c>
      <c r="AG7" s="1163"/>
      <c r="AH7" s="1163"/>
      <c r="AI7" s="1163"/>
      <c r="AJ7" s="1164"/>
      <c r="AK7" s="1146"/>
      <c r="AL7" s="1147"/>
      <c r="AM7" s="1147"/>
      <c r="AN7" s="1147"/>
      <c r="AO7" s="1147"/>
      <c r="AP7" s="1147"/>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c r="BT7" s="1151"/>
      <c r="BU7" s="1151"/>
      <c r="BV7" s="1151"/>
      <c r="BW7" s="1151"/>
      <c r="BX7" s="1151"/>
      <c r="BY7" s="1151"/>
      <c r="BZ7" s="1151"/>
      <c r="CA7" s="1151"/>
      <c r="CB7" s="1151"/>
      <c r="CC7" s="1151"/>
      <c r="CD7" s="1151"/>
      <c r="CE7" s="1151"/>
      <c r="CF7" s="1151"/>
      <c r="CG7" s="1152"/>
      <c r="CH7" s="1143"/>
      <c r="CI7" s="1144"/>
      <c r="CJ7" s="1144"/>
      <c r="CK7" s="1144"/>
      <c r="CL7" s="1145"/>
      <c r="CM7" s="1143"/>
      <c r="CN7" s="1144"/>
      <c r="CO7" s="1144"/>
      <c r="CP7" s="1144"/>
      <c r="CQ7" s="1145"/>
      <c r="CR7" s="1143"/>
      <c r="CS7" s="1144"/>
      <c r="CT7" s="1144"/>
      <c r="CU7" s="1144"/>
      <c r="CV7" s="1145"/>
      <c r="CW7" s="1143"/>
      <c r="CX7" s="1144"/>
      <c r="CY7" s="1144"/>
      <c r="CZ7" s="1144"/>
      <c r="DA7" s="1145"/>
      <c r="DB7" s="1143"/>
      <c r="DC7" s="1144"/>
      <c r="DD7" s="1144"/>
      <c r="DE7" s="1144"/>
      <c r="DF7" s="1145"/>
      <c r="DG7" s="1143"/>
      <c r="DH7" s="1144"/>
      <c r="DI7" s="1144"/>
      <c r="DJ7" s="1144"/>
      <c r="DK7" s="1145"/>
      <c r="DL7" s="1143"/>
      <c r="DM7" s="1144"/>
      <c r="DN7" s="1144"/>
      <c r="DO7" s="1144"/>
      <c r="DP7" s="1145"/>
      <c r="DQ7" s="1143"/>
      <c r="DR7" s="1144"/>
      <c r="DS7" s="1144"/>
      <c r="DT7" s="1144"/>
      <c r="DU7" s="1145"/>
      <c r="DV7" s="1170"/>
      <c r="DW7" s="1171"/>
      <c r="DX7" s="1171"/>
      <c r="DY7" s="1171"/>
      <c r="DZ7" s="1172"/>
      <c r="EA7" s="255"/>
    </row>
    <row r="8" spans="1:131" s="256" customFormat="1" ht="26.25" customHeight="1" x14ac:dyDescent="0.15">
      <c r="A8" s="262">
        <v>2</v>
      </c>
      <c r="B8" s="1086" t="s">
        <v>388</v>
      </c>
      <c r="C8" s="1087"/>
      <c r="D8" s="1087"/>
      <c r="E8" s="1087"/>
      <c r="F8" s="1087"/>
      <c r="G8" s="1087"/>
      <c r="H8" s="1087"/>
      <c r="I8" s="1087"/>
      <c r="J8" s="1087"/>
      <c r="K8" s="1087"/>
      <c r="L8" s="1087"/>
      <c r="M8" s="1087"/>
      <c r="N8" s="1087"/>
      <c r="O8" s="1087"/>
      <c r="P8" s="1088"/>
      <c r="Q8" s="1098"/>
      <c r="R8" s="1099"/>
      <c r="S8" s="1099"/>
      <c r="T8" s="1099"/>
      <c r="U8" s="1099"/>
      <c r="V8" s="1099"/>
      <c r="W8" s="1099"/>
      <c r="X8" s="1099"/>
      <c r="Y8" s="1099"/>
      <c r="Z8" s="1099"/>
      <c r="AA8" s="1099"/>
      <c r="AB8" s="1099"/>
      <c r="AC8" s="1099"/>
      <c r="AD8" s="1099"/>
      <c r="AE8" s="1100"/>
      <c r="AF8" s="1092" t="s">
        <v>129</v>
      </c>
      <c r="AG8" s="1093"/>
      <c r="AH8" s="1093"/>
      <c r="AI8" s="1093"/>
      <c r="AJ8" s="1094"/>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86" t="s">
        <v>389</v>
      </c>
      <c r="C9" s="1087"/>
      <c r="D9" s="1087"/>
      <c r="E9" s="1087"/>
      <c r="F9" s="1087"/>
      <c r="G9" s="1087"/>
      <c r="H9" s="1087"/>
      <c r="I9" s="1087"/>
      <c r="J9" s="1087"/>
      <c r="K9" s="1087"/>
      <c r="L9" s="1087"/>
      <c r="M9" s="1087"/>
      <c r="N9" s="1087"/>
      <c r="O9" s="1087"/>
      <c r="P9" s="1088"/>
      <c r="Q9" s="1098"/>
      <c r="R9" s="1099"/>
      <c r="S9" s="1099"/>
      <c r="T9" s="1099"/>
      <c r="U9" s="1099"/>
      <c r="V9" s="1099"/>
      <c r="W9" s="1099"/>
      <c r="X9" s="1099"/>
      <c r="Y9" s="1099"/>
      <c r="Z9" s="1099"/>
      <c r="AA9" s="1099"/>
      <c r="AB9" s="1099"/>
      <c r="AC9" s="1099"/>
      <c r="AD9" s="1099"/>
      <c r="AE9" s="1100"/>
      <c r="AF9" s="1092">
        <v>154</v>
      </c>
      <c r="AG9" s="1093"/>
      <c r="AH9" s="1093"/>
      <c r="AI9" s="1093"/>
      <c r="AJ9" s="1094"/>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86" t="s">
        <v>390</v>
      </c>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t="s">
        <v>391</v>
      </c>
      <c r="AG10" s="1093"/>
      <c r="AH10" s="1093"/>
      <c r="AI10" s="1093"/>
      <c r="AJ10" s="1094"/>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86" t="s">
        <v>392</v>
      </c>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t="s">
        <v>391</v>
      </c>
      <c r="AG11" s="1093"/>
      <c r="AH11" s="1093"/>
      <c r="AI11" s="1093"/>
      <c r="AJ11" s="1094"/>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86"/>
      <c r="C22" s="1087"/>
      <c r="D22" s="1087"/>
      <c r="E22" s="1087"/>
      <c r="F22" s="1087"/>
      <c r="G22" s="1087"/>
      <c r="H22" s="1087"/>
      <c r="I22" s="1087"/>
      <c r="J22" s="1087"/>
      <c r="K22" s="1087"/>
      <c r="L22" s="1087"/>
      <c r="M22" s="1087"/>
      <c r="N22" s="1087"/>
      <c r="O22" s="1087"/>
      <c r="P22" s="1088"/>
      <c r="Q22" s="1136"/>
      <c r="R22" s="1137"/>
      <c r="S22" s="1137"/>
      <c r="T22" s="1137"/>
      <c r="U22" s="1137"/>
      <c r="V22" s="1137"/>
      <c r="W22" s="1137"/>
      <c r="X22" s="1137"/>
      <c r="Y22" s="1137"/>
      <c r="Z22" s="1137"/>
      <c r="AA22" s="1137"/>
      <c r="AB22" s="1137"/>
      <c r="AC22" s="1137"/>
      <c r="AD22" s="1137"/>
      <c r="AE22" s="1138"/>
      <c r="AF22" s="1092"/>
      <c r="AG22" s="1093"/>
      <c r="AH22" s="1093"/>
      <c r="AI22" s="1093"/>
      <c r="AJ22" s="1094"/>
      <c r="AK22" s="1132"/>
      <c r="AL22" s="1133"/>
      <c r="AM22" s="1133"/>
      <c r="AN22" s="1133"/>
      <c r="AO22" s="1133"/>
      <c r="AP22" s="1133"/>
      <c r="AQ22" s="1133"/>
      <c r="AR22" s="1133"/>
      <c r="AS22" s="1133"/>
      <c r="AT22" s="1133"/>
      <c r="AU22" s="1134"/>
      <c r="AV22" s="1134"/>
      <c r="AW22" s="1134"/>
      <c r="AX22" s="1134"/>
      <c r="AY22" s="1135"/>
      <c r="AZ22" s="1084" t="s">
        <v>393</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394</v>
      </c>
      <c r="B23" s="999" t="s">
        <v>395</v>
      </c>
      <c r="C23" s="1000"/>
      <c r="D23" s="1000"/>
      <c r="E23" s="1000"/>
      <c r="F23" s="1000"/>
      <c r="G23" s="1000"/>
      <c r="H23" s="1000"/>
      <c r="I23" s="1000"/>
      <c r="J23" s="1000"/>
      <c r="K23" s="1000"/>
      <c r="L23" s="1000"/>
      <c r="M23" s="1000"/>
      <c r="N23" s="1000"/>
      <c r="O23" s="1000"/>
      <c r="P23" s="1001"/>
      <c r="Q23" s="1123"/>
      <c r="R23" s="1124"/>
      <c r="S23" s="1124"/>
      <c r="T23" s="1124"/>
      <c r="U23" s="1124"/>
      <c r="V23" s="1124"/>
      <c r="W23" s="1124"/>
      <c r="X23" s="1124"/>
      <c r="Y23" s="1124"/>
      <c r="Z23" s="1124"/>
      <c r="AA23" s="1124"/>
      <c r="AB23" s="1124"/>
      <c r="AC23" s="1124"/>
      <c r="AD23" s="1124"/>
      <c r="AE23" s="1125"/>
      <c r="AF23" s="1126">
        <v>3355</v>
      </c>
      <c r="AG23" s="1124"/>
      <c r="AH23" s="1124"/>
      <c r="AI23" s="1124"/>
      <c r="AJ23" s="1127"/>
      <c r="AK23" s="1128"/>
      <c r="AL23" s="1129"/>
      <c r="AM23" s="1129"/>
      <c r="AN23" s="1129"/>
      <c r="AO23" s="1129"/>
      <c r="AP23" s="1124"/>
      <c r="AQ23" s="1124"/>
      <c r="AR23" s="1124"/>
      <c r="AS23" s="1124"/>
      <c r="AT23" s="1124"/>
      <c r="AU23" s="1130"/>
      <c r="AV23" s="1130"/>
      <c r="AW23" s="1130"/>
      <c r="AX23" s="1130"/>
      <c r="AY23" s="1131"/>
      <c r="AZ23" s="1120" t="s">
        <v>129</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396</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397</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370</v>
      </c>
      <c r="B26" s="1051"/>
      <c r="C26" s="1051"/>
      <c r="D26" s="1051"/>
      <c r="E26" s="1051"/>
      <c r="F26" s="1051"/>
      <c r="G26" s="1051"/>
      <c r="H26" s="1051"/>
      <c r="I26" s="1051"/>
      <c r="J26" s="1051"/>
      <c r="K26" s="1051"/>
      <c r="L26" s="1051"/>
      <c r="M26" s="1051"/>
      <c r="N26" s="1051"/>
      <c r="O26" s="1051"/>
      <c r="P26" s="1052"/>
      <c r="Q26" s="1056" t="s">
        <v>398</v>
      </c>
      <c r="R26" s="1057"/>
      <c r="S26" s="1057"/>
      <c r="T26" s="1057"/>
      <c r="U26" s="1058"/>
      <c r="V26" s="1056" t="s">
        <v>399</v>
      </c>
      <c r="W26" s="1057"/>
      <c r="X26" s="1057"/>
      <c r="Y26" s="1057"/>
      <c r="Z26" s="1058"/>
      <c r="AA26" s="1056" t="s">
        <v>400</v>
      </c>
      <c r="AB26" s="1057"/>
      <c r="AC26" s="1057"/>
      <c r="AD26" s="1057"/>
      <c r="AE26" s="1057"/>
      <c r="AF26" s="1114" t="s">
        <v>401</v>
      </c>
      <c r="AG26" s="1063"/>
      <c r="AH26" s="1063"/>
      <c r="AI26" s="1063"/>
      <c r="AJ26" s="1115"/>
      <c r="AK26" s="1057" t="s">
        <v>402</v>
      </c>
      <c r="AL26" s="1057"/>
      <c r="AM26" s="1057"/>
      <c r="AN26" s="1057"/>
      <c r="AO26" s="1058"/>
      <c r="AP26" s="1056" t="s">
        <v>403</v>
      </c>
      <c r="AQ26" s="1057"/>
      <c r="AR26" s="1057"/>
      <c r="AS26" s="1057"/>
      <c r="AT26" s="1058"/>
      <c r="AU26" s="1056" t="s">
        <v>404</v>
      </c>
      <c r="AV26" s="1057"/>
      <c r="AW26" s="1057"/>
      <c r="AX26" s="1057"/>
      <c r="AY26" s="1058"/>
      <c r="AZ26" s="1056" t="s">
        <v>405</v>
      </c>
      <c r="BA26" s="1057"/>
      <c r="BB26" s="1057"/>
      <c r="BC26" s="1057"/>
      <c r="BD26" s="1058"/>
      <c r="BE26" s="1056" t="s">
        <v>377</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406</v>
      </c>
      <c r="C28" s="1106"/>
      <c r="D28" s="1106"/>
      <c r="E28" s="1106"/>
      <c r="F28" s="1106"/>
      <c r="G28" s="1106"/>
      <c r="H28" s="1106"/>
      <c r="I28" s="1106"/>
      <c r="J28" s="1106"/>
      <c r="K28" s="1106"/>
      <c r="L28" s="1106"/>
      <c r="M28" s="1106"/>
      <c r="N28" s="1106"/>
      <c r="O28" s="1106"/>
      <c r="P28" s="1107"/>
      <c r="Q28" s="1108"/>
      <c r="R28" s="1109"/>
      <c r="S28" s="1109"/>
      <c r="T28" s="1109"/>
      <c r="U28" s="1109"/>
      <c r="V28" s="1109"/>
      <c r="W28" s="1109"/>
      <c r="X28" s="1109"/>
      <c r="Y28" s="1109"/>
      <c r="Z28" s="1109"/>
      <c r="AA28" s="1109"/>
      <c r="AB28" s="1109"/>
      <c r="AC28" s="1109"/>
      <c r="AD28" s="1109"/>
      <c r="AE28" s="1110"/>
      <c r="AF28" s="1111">
        <v>224</v>
      </c>
      <c r="AG28" s="1109"/>
      <c r="AH28" s="1109"/>
      <c r="AI28" s="1109"/>
      <c r="AJ28" s="1112"/>
      <c r="AK28" s="1113"/>
      <c r="AL28" s="1101"/>
      <c r="AM28" s="1101"/>
      <c r="AN28" s="1101"/>
      <c r="AO28" s="1101"/>
      <c r="AP28" s="1101"/>
      <c r="AQ28" s="1101"/>
      <c r="AR28" s="1101"/>
      <c r="AS28" s="1101"/>
      <c r="AT28" s="1101"/>
      <c r="AU28" s="1101"/>
      <c r="AV28" s="1101"/>
      <c r="AW28" s="1101"/>
      <c r="AX28" s="1101"/>
      <c r="AY28" s="1101"/>
      <c r="AZ28" s="1102"/>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86" t="s">
        <v>407</v>
      </c>
      <c r="C29" s="1087"/>
      <c r="D29" s="1087"/>
      <c r="E29" s="1087"/>
      <c r="F29" s="1087"/>
      <c r="G29" s="1087"/>
      <c r="H29" s="1087"/>
      <c r="I29" s="1087"/>
      <c r="J29" s="1087"/>
      <c r="K29" s="1087"/>
      <c r="L29" s="1087"/>
      <c r="M29" s="1087"/>
      <c r="N29" s="1087"/>
      <c r="O29" s="1087"/>
      <c r="P29" s="1088"/>
      <c r="Q29" s="1098"/>
      <c r="R29" s="1099"/>
      <c r="S29" s="1099"/>
      <c r="T29" s="1099"/>
      <c r="U29" s="1099"/>
      <c r="V29" s="1099"/>
      <c r="W29" s="1099"/>
      <c r="X29" s="1099"/>
      <c r="Y29" s="1099"/>
      <c r="Z29" s="1099"/>
      <c r="AA29" s="1099"/>
      <c r="AB29" s="1099"/>
      <c r="AC29" s="1099"/>
      <c r="AD29" s="1099"/>
      <c r="AE29" s="1100"/>
      <c r="AF29" s="1092">
        <v>1094</v>
      </c>
      <c r="AG29" s="1093"/>
      <c r="AH29" s="1093"/>
      <c r="AI29" s="1093"/>
      <c r="AJ29" s="1094"/>
      <c r="AK29" s="1035"/>
      <c r="AL29" s="1026"/>
      <c r="AM29" s="1026"/>
      <c r="AN29" s="1026"/>
      <c r="AO29" s="1026"/>
      <c r="AP29" s="1026"/>
      <c r="AQ29" s="1026"/>
      <c r="AR29" s="1026"/>
      <c r="AS29" s="1026"/>
      <c r="AT29" s="1026"/>
      <c r="AU29" s="1026"/>
      <c r="AV29" s="1026"/>
      <c r="AW29" s="1026"/>
      <c r="AX29" s="1026"/>
      <c r="AY29" s="1026"/>
      <c r="AZ29" s="1097"/>
      <c r="BA29" s="1097"/>
      <c r="BB29" s="1097"/>
      <c r="BC29" s="1097"/>
      <c r="BD29" s="1097"/>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86" t="s">
        <v>408</v>
      </c>
      <c r="C30" s="1087"/>
      <c r="D30" s="1087"/>
      <c r="E30" s="1087"/>
      <c r="F30" s="1087"/>
      <c r="G30" s="1087"/>
      <c r="H30" s="1087"/>
      <c r="I30" s="1087"/>
      <c r="J30" s="1087"/>
      <c r="K30" s="1087"/>
      <c r="L30" s="1087"/>
      <c r="M30" s="1087"/>
      <c r="N30" s="1087"/>
      <c r="O30" s="1087"/>
      <c r="P30" s="1088"/>
      <c r="Q30" s="1098"/>
      <c r="R30" s="1099"/>
      <c r="S30" s="1099"/>
      <c r="T30" s="1099"/>
      <c r="U30" s="1099"/>
      <c r="V30" s="1099"/>
      <c r="W30" s="1099"/>
      <c r="X30" s="1099"/>
      <c r="Y30" s="1099"/>
      <c r="Z30" s="1099"/>
      <c r="AA30" s="1099"/>
      <c r="AB30" s="1099"/>
      <c r="AC30" s="1099"/>
      <c r="AD30" s="1099"/>
      <c r="AE30" s="1100"/>
      <c r="AF30" s="1092">
        <v>61</v>
      </c>
      <c r="AG30" s="1093"/>
      <c r="AH30" s="1093"/>
      <c r="AI30" s="1093"/>
      <c r="AJ30" s="1094"/>
      <c r="AK30" s="1035"/>
      <c r="AL30" s="1026"/>
      <c r="AM30" s="1026"/>
      <c r="AN30" s="1026"/>
      <c r="AO30" s="1026"/>
      <c r="AP30" s="1026"/>
      <c r="AQ30" s="1026"/>
      <c r="AR30" s="1026"/>
      <c r="AS30" s="1026"/>
      <c r="AT30" s="1026"/>
      <c r="AU30" s="1026"/>
      <c r="AV30" s="1026"/>
      <c r="AW30" s="1026"/>
      <c r="AX30" s="1026"/>
      <c r="AY30" s="1026"/>
      <c r="AZ30" s="1097"/>
      <c r="BA30" s="1097"/>
      <c r="BB30" s="1097"/>
      <c r="BC30" s="1097"/>
      <c r="BD30" s="1097"/>
      <c r="BE30" s="1081"/>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86" t="s">
        <v>409</v>
      </c>
      <c r="C31" s="1087"/>
      <c r="D31" s="1087"/>
      <c r="E31" s="1087"/>
      <c r="F31" s="1087"/>
      <c r="G31" s="1087"/>
      <c r="H31" s="1087"/>
      <c r="I31" s="1087"/>
      <c r="J31" s="1087"/>
      <c r="K31" s="1087"/>
      <c r="L31" s="1087"/>
      <c r="M31" s="1087"/>
      <c r="N31" s="1087"/>
      <c r="O31" s="1087"/>
      <c r="P31" s="1088"/>
      <c r="Q31" s="1098"/>
      <c r="R31" s="1099"/>
      <c r="S31" s="1099"/>
      <c r="T31" s="1099"/>
      <c r="U31" s="1099"/>
      <c r="V31" s="1099"/>
      <c r="W31" s="1099"/>
      <c r="X31" s="1099"/>
      <c r="Y31" s="1099"/>
      <c r="Z31" s="1099"/>
      <c r="AA31" s="1099"/>
      <c r="AB31" s="1099"/>
      <c r="AC31" s="1099"/>
      <c r="AD31" s="1099"/>
      <c r="AE31" s="1100"/>
      <c r="AF31" s="1092">
        <v>0</v>
      </c>
      <c r="AG31" s="1093"/>
      <c r="AH31" s="1093"/>
      <c r="AI31" s="1093"/>
      <c r="AJ31" s="1094"/>
      <c r="AK31" s="1035"/>
      <c r="AL31" s="1026"/>
      <c r="AM31" s="1026"/>
      <c r="AN31" s="1026"/>
      <c r="AO31" s="1026"/>
      <c r="AP31" s="1026"/>
      <c r="AQ31" s="1026"/>
      <c r="AR31" s="1026"/>
      <c r="AS31" s="1026"/>
      <c r="AT31" s="1026"/>
      <c r="AU31" s="1026"/>
      <c r="AV31" s="1026"/>
      <c r="AW31" s="1026"/>
      <c r="AX31" s="1026"/>
      <c r="AY31" s="1026"/>
      <c r="AZ31" s="1097"/>
      <c r="BA31" s="1097"/>
      <c r="BB31" s="1097"/>
      <c r="BC31" s="1097"/>
      <c r="BD31" s="1097"/>
      <c r="BE31" s="1081"/>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86" t="s">
        <v>410</v>
      </c>
      <c r="C32" s="1087"/>
      <c r="D32" s="1087"/>
      <c r="E32" s="1087"/>
      <c r="F32" s="1087"/>
      <c r="G32" s="1087"/>
      <c r="H32" s="1087"/>
      <c r="I32" s="1087"/>
      <c r="J32" s="1087"/>
      <c r="K32" s="1087"/>
      <c r="L32" s="1087"/>
      <c r="M32" s="1087"/>
      <c r="N32" s="1087"/>
      <c r="O32" s="1087"/>
      <c r="P32" s="1088"/>
      <c r="Q32" s="1098"/>
      <c r="R32" s="1099"/>
      <c r="S32" s="1099"/>
      <c r="T32" s="1099"/>
      <c r="U32" s="1099"/>
      <c r="V32" s="1099"/>
      <c r="W32" s="1099"/>
      <c r="X32" s="1099"/>
      <c r="Y32" s="1099"/>
      <c r="Z32" s="1099"/>
      <c r="AA32" s="1099"/>
      <c r="AB32" s="1099"/>
      <c r="AC32" s="1099"/>
      <c r="AD32" s="1099"/>
      <c r="AE32" s="1100"/>
      <c r="AF32" s="1092">
        <v>14325</v>
      </c>
      <c r="AG32" s="1093"/>
      <c r="AH32" s="1093"/>
      <c r="AI32" s="1093"/>
      <c r="AJ32" s="1094"/>
      <c r="AK32" s="1035"/>
      <c r="AL32" s="1026"/>
      <c r="AM32" s="1026"/>
      <c r="AN32" s="1026"/>
      <c r="AO32" s="1026"/>
      <c r="AP32" s="1026"/>
      <c r="AQ32" s="1026"/>
      <c r="AR32" s="1026"/>
      <c r="AS32" s="1026"/>
      <c r="AT32" s="1026"/>
      <c r="AU32" s="1026"/>
      <c r="AV32" s="1026"/>
      <c r="AW32" s="1026"/>
      <c r="AX32" s="1026"/>
      <c r="AY32" s="1026"/>
      <c r="AZ32" s="1097"/>
      <c r="BA32" s="1097"/>
      <c r="BB32" s="1097"/>
      <c r="BC32" s="1097"/>
      <c r="BD32" s="1097"/>
      <c r="BE32" s="1081" t="s">
        <v>411</v>
      </c>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86" t="s">
        <v>412</v>
      </c>
      <c r="C33" s="1087"/>
      <c r="D33" s="1087"/>
      <c r="E33" s="1087"/>
      <c r="F33" s="1087"/>
      <c r="G33" s="1087"/>
      <c r="H33" s="1087"/>
      <c r="I33" s="1087"/>
      <c r="J33" s="1087"/>
      <c r="K33" s="1087"/>
      <c r="L33" s="1087"/>
      <c r="M33" s="1087"/>
      <c r="N33" s="1087"/>
      <c r="O33" s="1087"/>
      <c r="P33" s="1088"/>
      <c r="Q33" s="1098"/>
      <c r="R33" s="1099"/>
      <c r="S33" s="1099"/>
      <c r="T33" s="1099"/>
      <c r="U33" s="1099"/>
      <c r="V33" s="1099"/>
      <c r="W33" s="1099"/>
      <c r="X33" s="1099"/>
      <c r="Y33" s="1099"/>
      <c r="Z33" s="1099"/>
      <c r="AA33" s="1099"/>
      <c r="AB33" s="1099"/>
      <c r="AC33" s="1099"/>
      <c r="AD33" s="1099"/>
      <c r="AE33" s="1100"/>
      <c r="AF33" s="1092">
        <v>9453</v>
      </c>
      <c r="AG33" s="1093"/>
      <c r="AH33" s="1093"/>
      <c r="AI33" s="1093"/>
      <c r="AJ33" s="1094"/>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1" t="s">
        <v>411</v>
      </c>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86" t="s">
        <v>413</v>
      </c>
      <c r="C34" s="1087"/>
      <c r="D34" s="1087"/>
      <c r="E34" s="1087"/>
      <c r="F34" s="1087"/>
      <c r="G34" s="1087"/>
      <c r="H34" s="1087"/>
      <c r="I34" s="1087"/>
      <c r="J34" s="1087"/>
      <c r="K34" s="1087"/>
      <c r="L34" s="1087"/>
      <c r="M34" s="1087"/>
      <c r="N34" s="1087"/>
      <c r="O34" s="1087"/>
      <c r="P34" s="1088"/>
      <c r="Q34" s="1098"/>
      <c r="R34" s="1099"/>
      <c r="S34" s="1099"/>
      <c r="T34" s="1099"/>
      <c r="U34" s="1099"/>
      <c r="V34" s="1099"/>
      <c r="W34" s="1099"/>
      <c r="X34" s="1099"/>
      <c r="Y34" s="1099"/>
      <c r="Z34" s="1099"/>
      <c r="AA34" s="1099"/>
      <c r="AB34" s="1099"/>
      <c r="AC34" s="1099"/>
      <c r="AD34" s="1099"/>
      <c r="AE34" s="1100"/>
      <c r="AF34" s="1092">
        <v>-9</v>
      </c>
      <c r="AG34" s="1093"/>
      <c r="AH34" s="1093"/>
      <c r="AI34" s="1093"/>
      <c r="AJ34" s="1094"/>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1" t="s">
        <v>414</v>
      </c>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86" t="s">
        <v>415</v>
      </c>
      <c r="C35" s="1087"/>
      <c r="D35" s="1087"/>
      <c r="E35" s="1087"/>
      <c r="F35" s="1087"/>
      <c r="G35" s="1087"/>
      <c r="H35" s="1087"/>
      <c r="I35" s="1087"/>
      <c r="J35" s="1087"/>
      <c r="K35" s="1087"/>
      <c r="L35" s="1087"/>
      <c r="M35" s="1087"/>
      <c r="N35" s="1087"/>
      <c r="O35" s="1087"/>
      <c r="P35" s="1088"/>
      <c r="Q35" s="1098"/>
      <c r="R35" s="1099"/>
      <c r="S35" s="1099"/>
      <c r="T35" s="1099"/>
      <c r="U35" s="1099"/>
      <c r="V35" s="1099"/>
      <c r="W35" s="1099"/>
      <c r="X35" s="1099"/>
      <c r="Y35" s="1099"/>
      <c r="Z35" s="1099"/>
      <c r="AA35" s="1099"/>
      <c r="AB35" s="1099"/>
      <c r="AC35" s="1099"/>
      <c r="AD35" s="1099"/>
      <c r="AE35" s="1100"/>
      <c r="AF35" s="1092" t="s">
        <v>391</v>
      </c>
      <c r="AG35" s="1093"/>
      <c r="AH35" s="1093"/>
      <c r="AI35" s="1093"/>
      <c r="AJ35" s="1094"/>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1" t="s">
        <v>414</v>
      </c>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86" t="s">
        <v>416</v>
      </c>
      <c r="C36" s="1087"/>
      <c r="D36" s="1087"/>
      <c r="E36" s="1087"/>
      <c r="F36" s="1087"/>
      <c r="G36" s="1087"/>
      <c r="H36" s="1087"/>
      <c r="I36" s="1087"/>
      <c r="J36" s="1087"/>
      <c r="K36" s="1087"/>
      <c r="L36" s="1087"/>
      <c r="M36" s="1087"/>
      <c r="N36" s="1087"/>
      <c r="O36" s="1087"/>
      <c r="P36" s="1088"/>
      <c r="Q36" s="1098"/>
      <c r="R36" s="1099"/>
      <c r="S36" s="1099"/>
      <c r="T36" s="1099"/>
      <c r="U36" s="1099"/>
      <c r="V36" s="1099"/>
      <c r="W36" s="1099"/>
      <c r="X36" s="1099"/>
      <c r="Y36" s="1099"/>
      <c r="Z36" s="1099"/>
      <c r="AA36" s="1099"/>
      <c r="AB36" s="1099"/>
      <c r="AC36" s="1099"/>
      <c r="AD36" s="1099"/>
      <c r="AE36" s="1100"/>
      <c r="AF36" s="1092" t="s">
        <v>391</v>
      </c>
      <c r="AG36" s="1093"/>
      <c r="AH36" s="1093"/>
      <c r="AI36" s="1093"/>
      <c r="AJ36" s="1094"/>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1" t="s">
        <v>414</v>
      </c>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417</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394</v>
      </c>
      <c r="B63" s="999" t="s">
        <v>418</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25149</v>
      </c>
      <c r="AG63" s="1014"/>
      <c r="AH63" s="1014"/>
      <c r="AI63" s="1014"/>
      <c r="AJ63" s="1079"/>
      <c r="AK63" s="1080"/>
      <c r="AL63" s="1018"/>
      <c r="AM63" s="1018"/>
      <c r="AN63" s="1018"/>
      <c r="AO63" s="1018"/>
      <c r="AP63" s="1014"/>
      <c r="AQ63" s="1014"/>
      <c r="AR63" s="1014"/>
      <c r="AS63" s="1014"/>
      <c r="AT63" s="1014"/>
      <c r="AU63" s="1014"/>
      <c r="AV63" s="1014"/>
      <c r="AW63" s="1014"/>
      <c r="AX63" s="1014"/>
      <c r="AY63" s="1014"/>
      <c r="AZ63" s="1074"/>
      <c r="BA63" s="1074"/>
      <c r="BB63" s="1074"/>
      <c r="BC63" s="1074"/>
      <c r="BD63" s="1074"/>
      <c r="BE63" s="1015"/>
      <c r="BF63" s="1015"/>
      <c r="BG63" s="1015"/>
      <c r="BH63" s="1015"/>
      <c r="BI63" s="1016"/>
      <c r="BJ63" s="1075" t="s">
        <v>129</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420</v>
      </c>
      <c r="B66" s="1051"/>
      <c r="C66" s="1051"/>
      <c r="D66" s="1051"/>
      <c r="E66" s="1051"/>
      <c r="F66" s="1051"/>
      <c r="G66" s="1051"/>
      <c r="H66" s="1051"/>
      <c r="I66" s="1051"/>
      <c r="J66" s="1051"/>
      <c r="K66" s="1051"/>
      <c r="L66" s="1051"/>
      <c r="M66" s="1051"/>
      <c r="N66" s="1051"/>
      <c r="O66" s="1051"/>
      <c r="P66" s="1052"/>
      <c r="Q66" s="1056" t="s">
        <v>398</v>
      </c>
      <c r="R66" s="1057"/>
      <c r="S66" s="1057"/>
      <c r="T66" s="1057"/>
      <c r="U66" s="1058"/>
      <c r="V66" s="1056" t="s">
        <v>399</v>
      </c>
      <c r="W66" s="1057"/>
      <c r="X66" s="1057"/>
      <c r="Y66" s="1057"/>
      <c r="Z66" s="1058"/>
      <c r="AA66" s="1056" t="s">
        <v>421</v>
      </c>
      <c r="AB66" s="1057"/>
      <c r="AC66" s="1057"/>
      <c r="AD66" s="1057"/>
      <c r="AE66" s="1058"/>
      <c r="AF66" s="1062" t="s">
        <v>422</v>
      </c>
      <c r="AG66" s="1063"/>
      <c r="AH66" s="1063"/>
      <c r="AI66" s="1063"/>
      <c r="AJ66" s="1064"/>
      <c r="AK66" s="1056" t="s">
        <v>423</v>
      </c>
      <c r="AL66" s="1051"/>
      <c r="AM66" s="1051"/>
      <c r="AN66" s="1051"/>
      <c r="AO66" s="1052"/>
      <c r="AP66" s="1056" t="s">
        <v>424</v>
      </c>
      <c r="AQ66" s="1057"/>
      <c r="AR66" s="1057"/>
      <c r="AS66" s="1057"/>
      <c r="AT66" s="1058"/>
      <c r="AU66" s="1056" t="s">
        <v>425</v>
      </c>
      <c r="AV66" s="1057"/>
      <c r="AW66" s="1057"/>
      <c r="AX66" s="1057"/>
      <c r="AY66" s="1058"/>
      <c r="AZ66" s="1056" t="s">
        <v>377</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c r="C68" s="1041"/>
      <c r="D68" s="1041"/>
      <c r="E68" s="1041"/>
      <c r="F68" s="1041"/>
      <c r="G68" s="1041"/>
      <c r="H68" s="1041"/>
      <c r="I68" s="1041"/>
      <c r="J68" s="1041"/>
      <c r="K68" s="1041"/>
      <c r="L68" s="1041"/>
      <c r="M68" s="1041"/>
      <c r="N68" s="1041"/>
      <c r="O68" s="1041"/>
      <c r="P68" s="1042"/>
      <c r="Q68" s="1043"/>
      <c r="R68" s="1037"/>
      <c r="S68" s="1037"/>
      <c r="T68" s="1037"/>
      <c r="U68" s="1037"/>
      <c r="V68" s="1037"/>
      <c r="W68" s="1037"/>
      <c r="X68" s="1037"/>
      <c r="Y68" s="1037"/>
      <c r="Z68" s="1037"/>
      <c r="AA68" s="1037"/>
      <c r="AB68" s="1037"/>
      <c r="AC68" s="1037"/>
      <c r="AD68" s="1037"/>
      <c r="AE68" s="1037"/>
      <c r="AF68" s="1037"/>
      <c r="AG68" s="1037"/>
      <c r="AH68" s="1037"/>
      <c r="AI68" s="1037"/>
      <c r="AJ68" s="1037"/>
      <c r="AK68" s="1037"/>
      <c r="AL68" s="1037"/>
      <c r="AM68" s="1037"/>
      <c r="AN68" s="1037"/>
      <c r="AO68" s="1037"/>
      <c r="AP68" s="1037"/>
      <c r="AQ68" s="1037"/>
      <c r="AR68" s="1037"/>
      <c r="AS68" s="1037"/>
      <c r="AT68" s="1037"/>
      <c r="AU68" s="1037"/>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c r="C69" s="1030"/>
      <c r="D69" s="1030"/>
      <c r="E69" s="1030"/>
      <c r="F69" s="1030"/>
      <c r="G69" s="1030"/>
      <c r="H69" s="1030"/>
      <c r="I69" s="1030"/>
      <c r="J69" s="1030"/>
      <c r="K69" s="1030"/>
      <c r="L69" s="1030"/>
      <c r="M69" s="1030"/>
      <c r="N69" s="1030"/>
      <c r="O69" s="1030"/>
      <c r="P69" s="1031"/>
      <c r="Q69" s="1032"/>
      <c r="R69" s="1026"/>
      <c r="S69" s="1026"/>
      <c r="T69" s="1026"/>
      <c r="U69" s="1026"/>
      <c r="V69" s="1026"/>
      <c r="W69" s="1026"/>
      <c r="X69" s="1026"/>
      <c r="Y69" s="1026"/>
      <c r="Z69" s="1026"/>
      <c r="AA69" s="1026"/>
      <c r="AB69" s="1026"/>
      <c r="AC69" s="1026"/>
      <c r="AD69" s="1026"/>
      <c r="AE69" s="1026"/>
      <c r="AF69" s="1026"/>
      <c r="AG69" s="1026"/>
      <c r="AH69" s="1026"/>
      <c r="AI69" s="1026"/>
      <c r="AJ69" s="1026"/>
      <c r="AK69" s="1026"/>
      <c r="AL69" s="1026"/>
      <c r="AM69" s="1026"/>
      <c r="AN69" s="1026"/>
      <c r="AO69" s="1026"/>
      <c r="AP69" s="1026"/>
      <c r="AQ69" s="1026"/>
      <c r="AR69" s="1026"/>
      <c r="AS69" s="1026"/>
      <c r="AT69" s="1026"/>
      <c r="AU69" s="1026"/>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c r="C70" s="1030"/>
      <c r="D70" s="1030"/>
      <c r="E70" s="1030"/>
      <c r="F70" s="1030"/>
      <c r="G70" s="1030"/>
      <c r="H70" s="1030"/>
      <c r="I70" s="1030"/>
      <c r="J70" s="1030"/>
      <c r="K70" s="1030"/>
      <c r="L70" s="1030"/>
      <c r="M70" s="1030"/>
      <c r="N70" s="1030"/>
      <c r="O70" s="1030"/>
      <c r="P70" s="1031"/>
      <c r="Q70" s="1032"/>
      <c r="R70" s="1026"/>
      <c r="S70" s="1026"/>
      <c r="T70" s="1026"/>
      <c r="U70" s="1026"/>
      <c r="V70" s="1026"/>
      <c r="W70" s="1026"/>
      <c r="X70" s="1026"/>
      <c r="Y70" s="1026"/>
      <c r="Z70" s="1026"/>
      <c r="AA70" s="1026"/>
      <c r="AB70" s="1026"/>
      <c r="AC70" s="1026"/>
      <c r="AD70" s="1026"/>
      <c r="AE70" s="1026"/>
      <c r="AF70" s="1026"/>
      <c r="AG70" s="1026"/>
      <c r="AH70" s="1026"/>
      <c r="AI70" s="1026"/>
      <c r="AJ70" s="1026"/>
      <c r="AK70" s="1026"/>
      <c r="AL70" s="1026"/>
      <c r="AM70" s="1026"/>
      <c r="AN70" s="1026"/>
      <c r="AO70" s="1026"/>
      <c r="AP70" s="1026"/>
      <c r="AQ70" s="1026"/>
      <c r="AR70" s="1026"/>
      <c r="AS70" s="1026"/>
      <c r="AT70" s="1026"/>
      <c r="AU70" s="1026"/>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c r="C71" s="1030"/>
      <c r="D71" s="1030"/>
      <c r="E71" s="1030"/>
      <c r="F71" s="1030"/>
      <c r="G71" s="1030"/>
      <c r="H71" s="1030"/>
      <c r="I71" s="1030"/>
      <c r="J71" s="1030"/>
      <c r="K71" s="1030"/>
      <c r="L71" s="1030"/>
      <c r="M71" s="1030"/>
      <c r="N71" s="1030"/>
      <c r="O71" s="1030"/>
      <c r="P71" s="1031"/>
      <c r="Q71" s="1032"/>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c r="C72" s="1030"/>
      <c r="D72" s="1030"/>
      <c r="E72" s="1030"/>
      <c r="F72" s="1030"/>
      <c r="G72" s="1030"/>
      <c r="H72" s="1030"/>
      <c r="I72" s="1030"/>
      <c r="J72" s="1030"/>
      <c r="K72" s="1030"/>
      <c r="L72" s="1030"/>
      <c r="M72" s="1030"/>
      <c r="N72" s="1030"/>
      <c r="O72" s="1030"/>
      <c r="P72" s="1031"/>
      <c r="Q72" s="1032"/>
      <c r="R72" s="1026"/>
      <c r="S72" s="1026"/>
      <c r="T72" s="1026"/>
      <c r="U72" s="1026"/>
      <c r="V72" s="1026"/>
      <c r="W72" s="1026"/>
      <c r="X72" s="1026"/>
      <c r="Y72" s="1026"/>
      <c r="Z72" s="1026"/>
      <c r="AA72" s="1026"/>
      <c r="AB72" s="1026"/>
      <c r="AC72" s="1026"/>
      <c r="AD72" s="1026"/>
      <c r="AE72" s="1026"/>
      <c r="AF72" s="1026"/>
      <c r="AG72" s="1026"/>
      <c r="AH72" s="1026"/>
      <c r="AI72" s="1026"/>
      <c r="AJ72" s="1026"/>
      <c r="AK72" s="1026"/>
      <c r="AL72" s="1026"/>
      <c r="AM72" s="1026"/>
      <c r="AN72" s="1026"/>
      <c r="AO72" s="1026"/>
      <c r="AP72" s="1026"/>
      <c r="AQ72" s="1026"/>
      <c r="AR72" s="1026"/>
      <c r="AS72" s="1026"/>
      <c r="AT72" s="1026"/>
      <c r="AU72" s="1026"/>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394</v>
      </c>
      <c r="B88" s="999" t="s">
        <v>426</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999" t="s">
        <v>427</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428</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429</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432</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433</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434</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435</v>
      </c>
      <c r="AB109" s="949"/>
      <c r="AC109" s="949"/>
      <c r="AD109" s="949"/>
      <c r="AE109" s="950"/>
      <c r="AF109" s="951" t="s">
        <v>306</v>
      </c>
      <c r="AG109" s="949"/>
      <c r="AH109" s="949"/>
      <c r="AI109" s="949"/>
      <c r="AJ109" s="950"/>
      <c r="AK109" s="951" t="s">
        <v>305</v>
      </c>
      <c r="AL109" s="949"/>
      <c r="AM109" s="949"/>
      <c r="AN109" s="949"/>
      <c r="AO109" s="950"/>
      <c r="AP109" s="951" t="s">
        <v>436</v>
      </c>
      <c r="AQ109" s="949"/>
      <c r="AR109" s="949"/>
      <c r="AS109" s="949"/>
      <c r="AT109" s="980"/>
      <c r="AU109" s="948" t="s">
        <v>434</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435</v>
      </c>
      <c r="BR109" s="949"/>
      <c r="BS109" s="949"/>
      <c r="BT109" s="949"/>
      <c r="BU109" s="950"/>
      <c r="BV109" s="951" t="s">
        <v>306</v>
      </c>
      <c r="BW109" s="949"/>
      <c r="BX109" s="949"/>
      <c r="BY109" s="949"/>
      <c r="BZ109" s="950"/>
      <c r="CA109" s="951" t="s">
        <v>305</v>
      </c>
      <c r="CB109" s="949"/>
      <c r="CC109" s="949"/>
      <c r="CD109" s="949"/>
      <c r="CE109" s="950"/>
      <c r="CF109" s="987" t="s">
        <v>436</v>
      </c>
      <c r="CG109" s="987"/>
      <c r="CH109" s="987"/>
      <c r="CI109" s="987"/>
      <c r="CJ109" s="987"/>
      <c r="CK109" s="951" t="s">
        <v>437</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435</v>
      </c>
      <c r="DH109" s="949"/>
      <c r="DI109" s="949"/>
      <c r="DJ109" s="949"/>
      <c r="DK109" s="950"/>
      <c r="DL109" s="951" t="s">
        <v>306</v>
      </c>
      <c r="DM109" s="949"/>
      <c r="DN109" s="949"/>
      <c r="DO109" s="949"/>
      <c r="DP109" s="950"/>
      <c r="DQ109" s="951" t="s">
        <v>305</v>
      </c>
      <c r="DR109" s="949"/>
      <c r="DS109" s="949"/>
      <c r="DT109" s="949"/>
      <c r="DU109" s="950"/>
      <c r="DV109" s="951" t="s">
        <v>436</v>
      </c>
      <c r="DW109" s="949"/>
      <c r="DX109" s="949"/>
      <c r="DY109" s="949"/>
      <c r="DZ109" s="980"/>
    </row>
    <row r="110" spans="1:131" s="247" customFormat="1" ht="26.25" customHeight="1" x14ac:dyDescent="0.15">
      <c r="A110" s="851" t="s">
        <v>438</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23491668</v>
      </c>
      <c r="AB110" s="942"/>
      <c r="AC110" s="942"/>
      <c r="AD110" s="942"/>
      <c r="AE110" s="943"/>
      <c r="AF110" s="944">
        <v>23604479</v>
      </c>
      <c r="AG110" s="942"/>
      <c r="AH110" s="942"/>
      <c r="AI110" s="942"/>
      <c r="AJ110" s="943"/>
      <c r="AK110" s="944">
        <v>22130613</v>
      </c>
      <c r="AL110" s="942"/>
      <c r="AM110" s="942"/>
      <c r="AN110" s="942"/>
      <c r="AO110" s="943"/>
      <c r="AP110" s="945">
        <v>26.7</v>
      </c>
      <c r="AQ110" s="946"/>
      <c r="AR110" s="946"/>
      <c r="AS110" s="946"/>
      <c r="AT110" s="947"/>
      <c r="AU110" s="981" t="s">
        <v>73</v>
      </c>
      <c r="AV110" s="982"/>
      <c r="AW110" s="982"/>
      <c r="AX110" s="982"/>
      <c r="AY110" s="982"/>
      <c r="AZ110" s="907" t="s">
        <v>439</v>
      </c>
      <c r="BA110" s="852"/>
      <c r="BB110" s="852"/>
      <c r="BC110" s="852"/>
      <c r="BD110" s="852"/>
      <c r="BE110" s="852"/>
      <c r="BF110" s="852"/>
      <c r="BG110" s="852"/>
      <c r="BH110" s="852"/>
      <c r="BI110" s="852"/>
      <c r="BJ110" s="852"/>
      <c r="BK110" s="852"/>
      <c r="BL110" s="852"/>
      <c r="BM110" s="852"/>
      <c r="BN110" s="852"/>
      <c r="BO110" s="852"/>
      <c r="BP110" s="853"/>
      <c r="BQ110" s="908">
        <v>262007622</v>
      </c>
      <c r="BR110" s="889"/>
      <c r="BS110" s="889"/>
      <c r="BT110" s="889"/>
      <c r="BU110" s="889"/>
      <c r="BV110" s="889">
        <v>261846005</v>
      </c>
      <c r="BW110" s="889"/>
      <c r="BX110" s="889"/>
      <c r="BY110" s="889"/>
      <c r="BZ110" s="889"/>
      <c r="CA110" s="889">
        <v>267543258</v>
      </c>
      <c r="CB110" s="889"/>
      <c r="CC110" s="889"/>
      <c r="CD110" s="889"/>
      <c r="CE110" s="889"/>
      <c r="CF110" s="913">
        <v>323.2</v>
      </c>
      <c r="CG110" s="914"/>
      <c r="CH110" s="914"/>
      <c r="CI110" s="914"/>
      <c r="CJ110" s="914"/>
      <c r="CK110" s="977" t="s">
        <v>440</v>
      </c>
      <c r="CL110" s="863"/>
      <c r="CM110" s="938" t="s">
        <v>441</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v>254945</v>
      </c>
      <c r="DH110" s="889"/>
      <c r="DI110" s="889"/>
      <c r="DJ110" s="889"/>
      <c r="DK110" s="889"/>
      <c r="DL110" s="889">
        <v>199026</v>
      </c>
      <c r="DM110" s="889"/>
      <c r="DN110" s="889"/>
      <c r="DO110" s="889"/>
      <c r="DP110" s="889"/>
      <c r="DQ110" s="889">
        <v>144086</v>
      </c>
      <c r="DR110" s="889"/>
      <c r="DS110" s="889"/>
      <c r="DT110" s="889"/>
      <c r="DU110" s="889"/>
      <c r="DV110" s="890">
        <v>0.2</v>
      </c>
      <c r="DW110" s="890"/>
      <c r="DX110" s="890"/>
      <c r="DY110" s="890"/>
      <c r="DZ110" s="891"/>
    </row>
    <row r="111" spans="1:131" s="247" customFormat="1" ht="26.25" customHeight="1" x14ac:dyDescent="0.15">
      <c r="A111" s="818" t="s">
        <v>442</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129</v>
      </c>
      <c r="AB111" s="970"/>
      <c r="AC111" s="970"/>
      <c r="AD111" s="970"/>
      <c r="AE111" s="971"/>
      <c r="AF111" s="972" t="s">
        <v>443</v>
      </c>
      <c r="AG111" s="970"/>
      <c r="AH111" s="970"/>
      <c r="AI111" s="970"/>
      <c r="AJ111" s="971"/>
      <c r="AK111" s="972" t="s">
        <v>443</v>
      </c>
      <c r="AL111" s="970"/>
      <c r="AM111" s="970"/>
      <c r="AN111" s="970"/>
      <c r="AO111" s="971"/>
      <c r="AP111" s="973" t="s">
        <v>443</v>
      </c>
      <c r="AQ111" s="974"/>
      <c r="AR111" s="974"/>
      <c r="AS111" s="974"/>
      <c r="AT111" s="975"/>
      <c r="AU111" s="983"/>
      <c r="AV111" s="984"/>
      <c r="AW111" s="984"/>
      <c r="AX111" s="984"/>
      <c r="AY111" s="984"/>
      <c r="AZ111" s="859" t="s">
        <v>444</v>
      </c>
      <c r="BA111" s="794"/>
      <c r="BB111" s="794"/>
      <c r="BC111" s="794"/>
      <c r="BD111" s="794"/>
      <c r="BE111" s="794"/>
      <c r="BF111" s="794"/>
      <c r="BG111" s="794"/>
      <c r="BH111" s="794"/>
      <c r="BI111" s="794"/>
      <c r="BJ111" s="794"/>
      <c r="BK111" s="794"/>
      <c r="BL111" s="794"/>
      <c r="BM111" s="794"/>
      <c r="BN111" s="794"/>
      <c r="BO111" s="794"/>
      <c r="BP111" s="795"/>
      <c r="BQ111" s="860">
        <v>254945</v>
      </c>
      <c r="BR111" s="861"/>
      <c r="BS111" s="861"/>
      <c r="BT111" s="861"/>
      <c r="BU111" s="861"/>
      <c r="BV111" s="861">
        <v>199026</v>
      </c>
      <c r="BW111" s="861"/>
      <c r="BX111" s="861"/>
      <c r="BY111" s="861"/>
      <c r="BZ111" s="861"/>
      <c r="CA111" s="861">
        <v>144086</v>
      </c>
      <c r="CB111" s="861"/>
      <c r="CC111" s="861"/>
      <c r="CD111" s="861"/>
      <c r="CE111" s="861"/>
      <c r="CF111" s="922">
        <v>0.2</v>
      </c>
      <c r="CG111" s="923"/>
      <c r="CH111" s="923"/>
      <c r="CI111" s="923"/>
      <c r="CJ111" s="923"/>
      <c r="CK111" s="978"/>
      <c r="CL111" s="865"/>
      <c r="CM111" s="868" t="s">
        <v>445</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391</v>
      </c>
      <c r="DH111" s="861"/>
      <c r="DI111" s="861"/>
      <c r="DJ111" s="861"/>
      <c r="DK111" s="861"/>
      <c r="DL111" s="861" t="s">
        <v>129</v>
      </c>
      <c r="DM111" s="861"/>
      <c r="DN111" s="861"/>
      <c r="DO111" s="861"/>
      <c r="DP111" s="861"/>
      <c r="DQ111" s="861" t="s">
        <v>129</v>
      </c>
      <c r="DR111" s="861"/>
      <c r="DS111" s="861"/>
      <c r="DT111" s="861"/>
      <c r="DU111" s="861"/>
      <c r="DV111" s="838" t="s">
        <v>129</v>
      </c>
      <c r="DW111" s="838"/>
      <c r="DX111" s="838"/>
      <c r="DY111" s="838"/>
      <c r="DZ111" s="839"/>
    </row>
    <row r="112" spans="1:131" s="247" customFormat="1" ht="26.25" customHeight="1" x14ac:dyDescent="0.15">
      <c r="A112" s="963" t="s">
        <v>446</v>
      </c>
      <c r="B112" s="964"/>
      <c r="C112" s="794" t="s">
        <v>447</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129</v>
      </c>
      <c r="AB112" s="824"/>
      <c r="AC112" s="824"/>
      <c r="AD112" s="824"/>
      <c r="AE112" s="825"/>
      <c r="AF112" s="826" t="s">
        <v>443</v>
      </c>
      <c r="AG112" s="824"/>
      <c r="AH112" s="824"/>
      <c r="AI112" s="824"/>
      <c r="AJ112" s="825"/>
      <c r="AK112" s="826" t="s">
        <v>443</v>
      </c>
      <c r="AL112" s="824"/>
      <c r="AM112" s="824"/>
      <c r="AN112" s="824"/>
      <c r="AO112" s="825"/>
      <c r="AP112" s="871" t="s">
        <v>443</v>
      </c>
      <c r="AQ112" s="872"/>
      <c r="AR112" s="872"/>
      <c r="AS112" s="872"/>
      <c r="AT112" s="873"/>
      <c r="AU112" s="983"/>
      <c r="AV112" s="984"/>
      <c r="AW112" s="984"/>
      <c r="AX112" s="984"/>
      <c r="AY112" s="984"/>
      <c r="AZ112" s="859" t="s">
        <v>448</v>
      </c>
      <c r="BA112" s="794"/>
      <c r="BB112" s="794"/>
      <c r="BC112" s="794"/>
      <c r="BD112" s="794"/>
      <c r="BE112" s="794"/>
      <c r="BF112" s="794"/>
      <c r="BG112" s="794"/>
      <c r="BH112" s="794"/>
      <c r="BI112" s="794"/>
      <c r="BJ112" s="794"/>
      <c r="BK112" s="794"/>
      <c r="BL112" s="794"/>
      <c r="BM112" s="794"/>
      <c r="BN112" s="794"/>
      <c r="BO112" s="794"/>
      <c r="BP112" s="795"/>
      <c r="BQ112" s="860">
        <v>46571113</v>
      </c>
      <c r="BR112" s="861"/>
      <c r="BS112" s="861"/>
      <c r="BT112" s="861"/>
      <c r="BU112" s="861"/>
      <c r="BV112" s="861">
        <v>44921768</v>
      </c>
      <c r="BW112" s="861"/>
      <c r="BX112" s="861"/>
      <c r="BY112" s="861"/>
      <c r="BZ112" s="861"/>
      <c r="CA112" s="861">
        <v>42718399</v>
      </c>
      <c r="CB112" s="861"/>
      <c r="CC112" s="861"/>
      <c r="CD112" s="861"/>
      <c r="CE112" s="861"/>
      <c r="CF112" s="922">
        <v>51.6</v>
      </c>
      <c r="CG112" s="923"/>
      <c r="CH112" s="923"/>
      <c r="CI112" s="923"/>
      <c r="CJ112" s="923"/>
      <c r="CK112" s="978"/>
      <c r="CL112" s="865"/>
      <c r="CM112" s="868" t="s">
        <v>449</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443</v>
      </c>
      <c r="DH112" s="861"/>
      <c r="DI112" s="861"/>
      <c r="DJ112" s="861"/>
      <c r="DK112" s="861"/>
      <c r="DL112" s="861" t="s">
        <v>391</v>
      </c>
      <c r="DM112" s="861"/>
      <c r="DN112" s="861"/>
      <c r="DO112" s="861"/>
      <c r="DP112" s="861"/>
      <c r="DQ112" s="861" t="s">
        <v>391</v>
      </c>
      <c r="DR112" s="861"/>
      <c r="DS112" s="861"/>
      <c r="DT112" s="861"/>
      <c r="DU112" s="861"/>
      <c r="DV112" s="838" t="s">
        <v>391</v>
      </c>
      <c r="DW112" s="838"/>
      <c r="DX112" s="838"/>
      <c r="DY112" s="838"/>
      <c r="DZ112" s="839"/>
    </row>
    <row r="113" spans="1:130" s="247" customFormat="1" ht="26.25" customHeight="1" x14ac:dyDescent="0.15">
      <c r="A113" s="965"/>
      <c r="B113" s="966"/>
      <c r="C113" s="794" t="s">
        <v>450</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5127434</v>
      </c>
      <c r="AB113" s="970"/>
      <c r="AC113" s="970"/>
      <c r="AD113" s="970"/>
      <c r="AE113" s="971"/>
      <c r="AF113" s="972">
        <v>5002406</v>
      </c>
      <c r="AG113" s="970"/>
      <c r="AH113" s="970"/>
      <c r="AI113" s="970"/>
      <c r="AJ113" s="971"/>
      <c r="AK113" s="972">
        <v>4967478</v>
      </c>
      <c r="AL113" s="970"/>
      <c r="AM113" s="970"/>
      <c r="AN113" s="970"/>
      <c r="AO113" s="971"/>
      <c r="AP113" s="973">
        <v>6</v>
      </c>
      <c r="AQ113" s="974"/>
      <c r="AR113" s="974"/>
      <c r="AS113" s="974"/>
      <c r="AT113" s="975"/>
      <c r="AU113" s="983"/>
      <c r="AV113" s="984"/>
      <c r="AW113" s="984"/>
      <c r="AX113" s="984"/>
      <c r="AY113" s="984"/>
      <c r="AZ113" s="859" t="s">
        <v>451</v>
      </c>
      <c r="BA113" s="794"/>
      <c r="BB113" s="794"/>
      <c r="BC113" s="794"/>
      <c r="BD113" s="794"/>
      <c r="BE113" s="794"/>
      <c r="BF113" s="794"/>
      <c r="BG113" s="794"/>
      <c r="BH113" s="794"/>
      <c r="BI113" s="794"/>
      <c r="BJ113" s="794"/>
      <c r="BK113" s="794"/>
      <c r="BL113" s="794"/>
      <c r="BM113" s="794"/>
      <c r="BN113" s="794"/>
      <c r="BO113" s="794"/>
      <c r="BP113" s="795"/>
      <c r="BQ113" s="860" t="s">
        <v>129</v>
      </c>
      <c r="BR113" s="861"/>
      <c r="BS113" s="861"/>
      <c r="BT113" s="861"/>
      <c r="BU113" s="861"/>
      <c r="BV113" s="861" t="s">
        <v>443</v>
      </c>
      <c r="BW113" s="861"/>
      <c r="BX113" s="861"/>
      <c r="BY113" s="861"/>
      <c r="BZ113" s="861"/>
      <c r="CA113" s="861" t="s">
        <v>443</v>
      </c>
      <c r="CB113" s="861"/>
      <c r="CC113" s="861"/>
      <c r="CD113" s="861"/>
      <c r="CE113" s="861"/>
      <c r="CF113" s="922" t="s">
        <v>391</v>
      </c>
      <c r="CG113" s="923"/>
      <c r="CH113" s="923"/>
      <c r="CI113" s="923"/>
      <c r="CJ113" s="923"/>
      <c r="CK113" s="978"/>
      <c r="CL113" s="865"/>
      <c r="CM113" s="868" t="s">
        <v>452</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129</v>
      </c>
      <c r="DH113" s="824"/>
      <c r="DI113" s="824"/>
      <c r="DJ113" s="824"/>
      <c r="DK113" s="825"/>
      <c r="DL113" s="826" t="s">
        <v>443</v>
      </c>
      <c r="DM113" s="824"/>
      <c r="DN113" s="824"/>
      <c r="DO113" s="824"/>
      <c r="DP113" s="825"/>
      <c r="DQ113" s="826" t="s">
        <v>443</v>
      </c>
      <c r="DR113" s="824"/>
      <c r="DS113" s="824"/>
      <c r="DT113" s="824"/>
      <c r="DU113" s="825"/>
      <c r="DV113" s="871" t="s">
        <v>129</v>
      </c>
      <c r="DW113" s="872"/>
      <c r="DX113" s="872"/>
      <c r="DY113" s="872"/>
      <c r="DZ113" s="873"/>
    </row>
    <row r="114" spans="1:130" s="247" customFormat="1" ht="26.25" customHeight="1" x14ac:dyDescent="0.15">
      <c r="A114" s="965"/>
      <c r="B114" s="966"/>
      <c r="C114" s="794" t="s">
        <v>453</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t="s">
        <v>443</v>
      </c>
      <c r="AB114" s="824"/>
      <c r="AC114" s="824"/>
      <c r="AD114" s="824"/>
      <c r="AE114" s="825"/>
      <c r="AF114" s="826" t="s">
        <v>129</v>
      </c>
      <c r="AG114" s="824"/>
      <c r="AH114" s="824"/>
      <c r="AI114" s="824"/>
      <c r="AJ114" s="825"/>
      <c r="AK114" s="826" t="s">
        <v>443</v>
      </c>
      <c r="AL114" s="824"/>
      <c r="AM114" s="824"/>
      <c r="AN114" s="824"/>
      <c r="AO114" s="825"/>
      <c r="AP114" s="871" t="s">
        <v>129</v>
      </c>
      <c r="AQ114" s="872"/>
      <c r="AR114" s="872"/>
      <c r="AS114" s="872"/>
      <c r="AT114" s="873"/>
      <c r="AU114" s="983"/>
      <c r="AV114" s="984"/>
      <c r="AW114" s="984"/>
      <c r="AX114" s="984"/>
      <c r="AY114" s="984"/>
      <c r="AZ114" s="859" t="s">
        <v>454</v>
      </c>
      <c r="BA114" s="794"/>
      <c r="BB114" s="794"/>
      <c r="BC114" s="794"/>
      <c r="BD114" s="794"/>
      <c r="BE114" s="794"/>
      <c r="BF114" s="794"/>
      <c r="BG114" s="794"/>
      <c r="BH114" s="794"/>
      <c r="BI114" s="794"/>
      <c r="BJ114" s="794"/>
      <c r="BK114" s="794"/>
      <c r="BL114" s="794"/>
      <c r="BM114" s="794"/>
      <c r="BN114" s="794"/>
      <c r="BO114" s="794"/>
      <c r="BP114" s="795"/>
      <c r="BQ114" s="860">
        <v>20041181</v>
      </c>
      <c r="BR114" s="861"/>
      <c r="BS114" s="861"/>
      <c r="BT114" s="861"/>
      <c r="BU114" s="861"/>
      <c r="BV114" s="861">
        <v>17158832</v>
      </c>
      <c r="BW114" s="861"/>
      <c r="BX114" s="861"/>
      <c r="BY114" s="861"/>
      <c r="BZ114" s="861"/>
      <c r="CA114" s="861">
        <v>16399480</v>
      </c>
      <c r="CB114" s="861"/>
      <c r="CC114" s="861"/>
      <c r="CD114" s="861"/>
      <c r="CE114" s="861"/>
      <c r="CF114" s="922">
        <v>19.8</v>
      </c>
      <c r="CG114" s="923"/>
      <c r="CH114" s="923"/>
      <c r="CI114" s="923"/>
      <c r="CJ114" s="923"/>
      <c r="CK114" s="978"/>
      <c r="CL114" s="865"/>
      <c r="CM114" s="868" t="s">
        <v>455</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443</v>
      </c>
      <c r="DH114" s="824"/>
      <c r="DI114" s="824"/>
      <c r="DJ114" s="824"/>
      <c r="DK114" s="825"/>
      <c r="DL114" s="826" t="s">
        <v>129</v>
      </c>
      <c r="DM114" s="824"/>
      <c r="DN114" s="824"/>
      <c r="DO114" s="824"/>
      <c r="DP114" s="825"/>
      <c r="DQ114" s="826" t="s">
        <v>391</v>
      </c>
      <c r="DR114" s="824"/>
      <c r="DS114" s="824"/>
      <c r="DT114" s="824"/>
      <c r="DU114" s="825"/>
      <c r="DV114" s="871" t="s">
        <v>443</v>
      </c>
      <c r="DW114" s="872"/>
      <c r="DX114" s="872"/>
      <c r="DY114" s="872"/>
      <c r="DZ114" s="873"/>
    </row>
    <row r="115" spans="1:130" s="247" customFormat="1" ht="26.25" customHeight="1" x14ac:dyDescent="0.15">
      <c r="A115" s="965"/>
      <c r="B115" s="966"/>
      <c r="C115" s="794" t="s">
        <v>456</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67455</v>
      </c>
      <c r="AB115" s="970"/>
      <c r="AC115" s="970"/>
      <c r="AD115" s="970"/>
      <c r="AE115" s="971"/>
      <c r="AF115" s="972">
        <v>59785</v>
      </c>
      <c r="AG115" s="970"/>
      <c r="AH115" s="970"/>
      <c r="AI115" s="970"/>
      <c r="AJ115" s="971"/>
      <c r="AK115" s="972">
        <v>59906</v>
      </c>
      <c r="AL115" s="970"/>
      <c r="AM115" s="970"/>
      <c r="AN115" s="970"/>
      <c r="AO115" s="971"/>
      <c r="AP115" s="973">
        <v>0.1</v>
      </c>
      <c r="AQ115" s="974"/>
      <c r="AR115" s="974"/>
      <c r="AS115" s="974"/>
      <c r="AT115" s="975"/>
      <c r="AU115" s="983"/>
      <c r="AV115" s="984"/>
      <c r="AW115" s="984"/>
      <c r="AX115" s="984"/>
      <c r="AY115" s="984"/>
      <c r="AZ115" s="859" t="s">
        <v>457</v>
      </c>
      <c r="BA115" s="794"/>
      <c r="BB115" s="794"/>
      <c r="BC115" s="794"/>
      <c r="BD115" s="794"/>
      <c r="BE115" s="794"/>
      <c r="BF115" s="794"/>
      <c r="BG115" s="794"/>
      <c r="BH115" s="794"/>
      <c r="BI115" s="794"/>
      <c r="BJ115" s="794"/>
      <c r="BK115" s="794"/>
      <c r="BL115" s="794"/>
      <c r="BM115" s="794"/>
      <c r="BN115" s="794"/>
      <c r="BO115" s="794"/>
      <c r="BP115" s="795"/>
      <c r="BQ115" s="860">
        <v>2141517</v>
      </c>
      <c r="BR115" s="861"/>
      <c r="BS115" s="861"/>
      <c r="BT115" s="861"/>
      <c r="BU115" s="861"/>
      <c r="BV115" s="861">
        <v>2129399</v>
      </c>
      <c r="BW115" s="861"/>
      <c r="BX115" s="861"/>
      <c r="BY115" s="861"/>
      <c r="BZ115" s="861"/>
      <c r="CA115" s="861">
        <v>2498683</v>
      </c>
      <c r="CB115" s="861"/>
      <c r="CC115" s="861"/>
      <c r="CD115" s="861"/>
      <c r="CE115" s="861"/>
      <c r="CF115" s="922">
        <v>3</v>
      </c>
      <c r="CG115" s="923"/>
      <c r="CH115" s="923"/>
      <c r="CI115" s="923"/>
      <c r="CJ115" s="923"/>
      <c r="CK115" s="978"/>
      <c r="CL115" s="865"/>
      <c r="CM115" s="859" t="s">
        <v>458</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443</v>
      </c>
      <c r="DH115" s="824"/>
      <c r="DI115" s="824"/>
      <c r="DJ115" s="824"/>
      <c r="DK115" s="825"/>
      <c r="DL115" s="826" t="s">
        <v>129</v>
      </c>
      <c r="DM115" s="824"/>
      <c r="DN115" s="824"/>
      <c r="DO115" s="824"/>
      <c r="DP115" s="825"/>
      <c r="DQ115" s="826" t="s">
        <v>443</v>
      </c>
      <c r="DR115" s="824"/>
      <c r="DS115" s="824"/>
      <c r="DT115" s="824"/>
      <c r="DU115" s="825"/>
      <c r="DV115" s="871" t="s">
        <v>443</v>
      </c>
      <c r="DW115" s="872"/>
      <c r="DX115" s="872"/>
      <c r="DY115" s="872"/>
      <c r="DZ115" s="873"/>
    </row>
    <row r="116" spans="1:130" s="247" customFormat="1" ht="26.25" customHeight="1" x14ac:dyDescent="0.15">
      <c r="A116" s="967"/>
      <c r="B116" s="968"/>
      <c r="C116" s="927" t="s">
        <v>459</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570</v>
      </c>
      <c r="AB116" s="824"/>
      <c r="AC116" s="824"/>
      <c r="AD116" s="824"/>
      <c r="AE116" s="825"/>
      <c r="AF116" s="826">
        <v>88</v>
      </c>
      <c r="AG116" s="824"/>
      <c r="AH116" s="824"/>
      <c r="AI116" s="824"/>
      <c r="AJ116" s="825"/>
      <c r="AK116" s="826">
        <v>117</v>
      </c>
      <c r="AL116" s="824"/>
      <c r="AM116" s="824"/>
      <c r="AN116" s="824"/>
      <c r="AO116" s="825"/>
      <c r="AP116" s="871">
        <v>0</v>
      </c>
      <c r="AQ116" s="872"/>
      <c r="AR116" s="872"/>
      <c r="AS116" s="872"/>
      <c r="AT116" s="873"/>
      <c r="AU116" s="983"/>
      <c r="AV116" s="984"/>
      <c r="AW116" s="984"/>
      <c r="AX116" s="984"/>
      <c r="AY116" s="984"/>
      <c r="AZ116" s="910" t="s">
        <v>460</v>
      </c>
      <c r="BA116" s="911"/>
      <c r="BB116" s="911"/>
      <c r="BC116" s="911"/>
      <c r="BD116" s="911"/>
      <c r="BE116" s="911"/>
      <c r="BF116" s="911"/>
      <c r="BG116" s="911"/>
      <c r="BH116" s="911"/>
      <c r="BI116" s="911"/>
      <c r="BJ116" s="911"/>
      <c r="BK116" s="911"/>
      <c r="BL116" s="911"/>
      <c r="BM116" s="911"/>
      <c r="BN116" s="911"/>
      <c r="BO116" s="911"/>
      <c r="BP116" s="912"/>
      <c r="BQ116" s="860" t="s">
        <v>443</v>
      </c>
      <c r="BR116" s="861"/>
      <c r="BS116" s="861"/>
      <c r="BT116" s="861"/>
      <c r="BU116" s="861"/>
      <c r="BV116" s="861" t="s">
        <v>443</v>
      </c>
      <c r="BW116" s="861"/>
      <c r="BX116" s="861"/>
      <c r="BY116" s="861"/>
      <c r="BZ116" s="861"/>
      <c r="CA116" s="861" t="s">
        <v>129</v>
      </c>
      <c r="CB116" s="861"/>
      <c r="CC116" s="861"/>
      <c r="CD116" s="861"/>
      <c r="CE116" s="861"/>
      <c r="CF116" s="922" t="s">
        <v>443</v>
      </c>
      <c r="CG116" s="923"/>
      <c r="CH116" s="923"/>
      <c r="CI116" s="923"/>
      <c r="CJ116" s="923"/>
      <c r="CK116" s="978"/>
      <c r="CL116" s="865"/>
      <c r="CM116" s="868" t="s">
        <v>461</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443</v>
      </c>
      <c r="DH116" s="824"/>
      <c r="DI116" s="824"/>
      <c r="DJ116" s="824"/>
      <c r="DK116" s="825"/>
      <c r="DL116" s="826" t="s">
        <v>129</v>
      </c>
      <c r="DM116" s="824"/>
      <c r="DN116" s="824"/>
      <c r="DO116" s="824"/>
      <c r="DP116" s="825"/>
      <c r="DQ116" s="826" t="s">
        <v>391</v>
      </c>
      <c r="DR116" s="824"/>
      <c r="DS116" s="824"/>
      <c r="DT116" s="824"/>
      <c r="DU116" s="825"/>
      <c r="DV116" s="871" t="s">
        <v>129</v>
      </c>
      <c r="DW116" s="872"/>
      <c r="DX116" s="872"/>
      <c r="DY116" s="872"/>
      <c r="DZ116" s="873"/>
    </row>
    <row r="117" spans="1:130" s="247" customFormat="1" ht="26.25" customHeight="1" x14ac:dyDescent="0.15">
      <c r="A117" s="948" t="s">
        <v>188</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462</v>
      </c>
      <c r="Z117" s="950"/>
      <c r="AA117" s="955">
        <v>28687127</v>
      </c>
      <c r="AB117" s="956"/>
      <c r="AC117" s="956"/>
      <c r="AD117" s="956"/>
      <c r="AE117" s="957"/>
      <c r="AF117" s="958">
        <v>28666758</v>
      </c>
      <c r="AG117" s="956"/>
      <c r="AH117" s="956"/>
      <c r="AI117" s="956"/>
      <c r="AJ117" s="957"/>
      <c r="AK117" s="958">
        <v>27158114</v>
      </c>
      <c r="AL117" s="956"/>
      <c r="AM117" s="956"/>
      <c r="AN117" s="956"/>
      <c r="AO117" s="957"/>
      <c r="AP117" s="959"/>
      <c r="AQ117" s="960"/>
      <c r="AR117" s="960"/>
      <c r="AS117" s="960"/>
      <c r="AT117" s="961"/>
      <c r="AU117" s="983"/>
      <c r="AV117" s="984"/>
      <c r="AW117" s="984"/>
      <c r="AX117" s="984"/>
      <c r="AY117" s="984"/>
      <c r="AZ117" s="910" t="s">
        <v>463</v>
      </c>
      <c r="BA117" s="911"/>
      <c r="BB117" s="911"/>
      <c r="BC117" s="911"/>
      <c r="BD117" s="911"/>
      <c r="BE117" s="911"/>
      <c r="BF117" s="911"/>
      <c r="BG117" s="911"/>
      <c r="BH117" s="911"/>
      <c r="BI117" s="911"/>
      <c r="BJ117" s="911"/>
      <c r="BK117" s="911"/>
      <c r="BL117" s="911"/>
      <c r="BM117" s="911"/>
      <c r="BN117" s="911"/>
      <c r="BO117" s="911"/>
      <c r="BP117" s="912"/>
      <c r="BQ117" s="860" t="s">
        <v>464</v>
      </c>
      <c r="BR117" s="861"/>
      <c r="BS117" s="861"/>
      <c r="BT117" s="861"/>
      <c r="BU117" s="861"/>
      <c r="BV117" s="861" t="s">
        <v>465</v>
      </c>
      <c r="BW117" s="861"/>
      <c r="BX117" s="861"/>
      <c r="BY117" s="861"/>
      <c r="BZ117" s="861"/>
      <c r="CA117" s="861" t="s">
        <v>464</v>
      </c>
      <c r="CB117" s="861"/>
      <c r="CC117" s="861"/>
      <c r="CD117" s="861"/>
      <c r="CE117" s="861"/>
      <c r="CF117" s="922" t="s">
        <v>464</v>
      </c>
      <c r="CG117" s="923"/>
      <c r="CH117" s="923"/>
      <c r="CI117" s="923"/>
      <c r="CJ117" s="923"/>
      <c r="CK117" s="978"/>
      <c r="CL117" s="865"/>
      <c r="CM117" s="868" t="s">
        <v>466</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464</v>
      </c>
      <c r="DH117" s="824"/>
      <c r="DI117" s="824"/>
      <c r="DJ117" s="824"/>
      <c r="DK117" s="825"/>
      <c r="DL117" s="826" t="s">
        <v>467</v>
      </c>
      <c r="DM117" s="824"/>
      <c r="DN117" s="824"/>
      <c r="DO117" s="824"/>
      <c r="DP117" s="825"/>
      <c r="DQ117" s="826" t="s">
        <v>464</v>
      </c>
      <c r="DR117" s="824"/>
      <c r="DS117" s="824"/>
      <c r="DT117" s="824"/>
      <c r="DU117" s="825"/>
      <c r="DV117" s="871" t="s">
        <v>464</v>
      </c>
      <c r="DW117" s="872"/>
      <c r="DX117" s="872"/>
      <c r="DY117" s="872"/>
      <c r="DZ117" s="873"/>
    </row>
    <row r="118" spans="1:130" s="247" customFormat="1" ht="26.25" customHeight="1" x14ac:dyDescent="0.15">
      <c r="A118" s="948" t="s">
        <v>437</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435</v>
      </c>
      <c r="AB118" s="949"/>
      <c r="AC118" s="949"/>
      <c r="AD118" s="949"/>
      <c r="AE118" s="950"/>
      <c r="AF118" s="951" t="s">
        <v>306</v>
      </c>
      <c r="AG118" s="949"/>
      <c r="AH118" s="949"/>
      <c r="AI118" s="949"/>
      <c r="AJ118" s="950"/>
      <c r="AK118" s="951" t="s">
        <v>305</v>
      </c>
      <c r="AL118" s="949"/>
      <c r="AM118" s="949"/>
      <c r="AN118" s="949"/>
      <c r="AO118" s="950"/>
      <c r="AP118" s="952" t="s">
        <v>436</v>
      </c>
      <c r="AQ118" s="953"/>
      <c r="AR118" s="953"/>
      <c r="AS118" s="953"/>
      <c r="AT118" s="954"/>
      <c r="AU118" s="983"/>
      <c r="AV118" s="984"/>
      <c r="AW118" s="984"/>
      <c r="AX118" s="984"/>
      <c r="AY118" s="984"/>
      <c r="AZ118" s="926" t="s">
        <v>468</v>
      </c>
      <c r="BA118" s="927"/>
      <c r="BB118" s="927"/>
      <c r="BC118" s="927"/>
      <c r="BD118" s="927"/>
      <c r="BE118" s="927"/>
      <c r="BF118" s="927"/>
      <c r="BG118" s="927"/>
      <c r="BH118" s="927"/>
      <c r="BI118" s="927"/>
      <c r="BJ118" s="927"/>
      <c r="BK118" s="927"/>
      <c r="BL118" s="927"/>
      <c r="BM118" s="927"/>
      <c r="BN118" s="927"/>
      <c r="BO118" s="927"/>
      <c r="BP118" s="928"/>
      <c r="BQ118" s="929" t="s">
        <v>467</v>
      </c>
      <c r="BR118" s="892"/>
      <c r="BS118" s="892"/>
      <c r="BT118" s="892"/>
      <c r="BU118" s="892"/>
      <c r="BV118" s="892" t="s">
        <v>467</v>
      </c>
      <c r="BW118" s="892"/>
      <c r="BX118" s="892"/>
      <c r="BY118" s="892"/>
      <c r="BZ118" s="892"/>
      <c r="CA118" s="892" t="s">
        <v>467</v>
      </c>
      <c r="CB118" s="892"/>
      <c r="CC118" s="892"/>
      <c r="CD118" s="892"/>
      <c r="CE118" s="892"/>
      <c r="CF118" s="922" t="s">
        <v>467</v>
      </c>
      <c r="CG118" s="923"/>
      <c r="CH118" s="923"/>
      <c r="CI118" s="923"/>
      <c r="CJ118" s="923"/>
      <c r="CK118" s="978"/>
      <c r="CL118" s="865"/>
      <c r="CM118" s="868" t="s">
        <v>469</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467</v>
      </c>
      <c r="DH118" s="824"/>
      <c r="DI118" s="824"/>
      <c r="DJ118" s="824"/>
      <c r="DK118" s="825"/>
      <c r="DL118" s="826" t="s">
        <v>467</v>
      </c>
      <c r="DM118" s="824"/>
      <c r="DN118" s="824"/>
      <c r="DO118" s="824"/>
      <c r="DP118" s="825"/>
      <c r="DQ118" s="826" t="s">
        <v>467</v>
      </c>
      <c r="DR118" s="824"/>
      <c r="DS118" s="824"/>
      <c r="DT118" s="824"/>
      <c r="DU118" s="825"/>
      <c r="DV118" s="871" t="s">
        <v>467</v>
      </c>
      <c r="DW118" s="872"/>
      <c r="DX118" s="872"/>
      <c r="DY118" s="872"/>
      <c r="DZ118" s="873"/>
    </row>
    <row r="119" spans="1:130" s="247" customFormat="1" ht="26.25" customHeight="1" x14ac:dyDescent="0.15">
      <c r="A119" s="862" t="s">
        <v>440</v>
      </c>
      <c r="B119" s="863"/>
      <c r="C119" s="938" t="s">
        <v>441</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v>64187</v>
      </c>
      <c r="AB119" s="942"/>
      <c r="AC119" s="942"/>
      <c r="AD119" s="942"/>
      <c r="AE119" s="943"/>
      <c r="AF119" s="944">
        <v>57580</v>
      </c>
      <c r="AG119" s="942"/>
      <c r="AH119" s="942"/>
      <c r="AI119" s="942"/>
      <c r="AJ119" s="943"/>
      <c r="AK119" s="944">
        <v>57599</v>
      </c>
      <c r="AL119" s="942"/>
      <c r="AM119" s="942"/>
      <c r="AN119" s="942"/>
      <c r="AO119" s="943"/>
      <c r="AP119" s="945">
        <v>0.1</v>
      </c>
      <c r="AQ119" s="946"/>
      <c r="AR119" s="946"/>
      <c r="AS119" s="946"/>
      <c r="AT119" s="947"/>
      <c r="AU119" s="985"/>
      <c r="AV119" s="986"/>
      <c r="AW119" s="986"/>
      <c r="AX119" s="986"/>
      <c r="AY119" s="986"/>
      <c r="AZ119" s="278" t="s">
        <v>188</v>
      </c>
      <c r="BA119" s="278"/>
      <c r="BB119" s="278"/>
      <c r="BC119" s="278"/>
      <c r="BD119" s="278"/>
      <c r="BE119" s="278"/>
      <c r="BF119" s="278"/>
      <c r="BG119" s="278"/>
      <c r="BH119" s="278"/>
      <c r="BI119" s="278"/>
      <c r="BJ119" s="278"/>
      <c r="BK119" s="278"/>
      <c r="BL119" s="278"/>
      <c r="BM119" s="278"/>
      <c r="BN119" s="278"/>
      <c r="BO119" s="924" t="s">
        <v>470</v>
      </c>
      <c r="BP119" s="925"/>
      <c r="BQ119" s="929">
        <v>331016378</v>
      </c>
      <c r="BR119" s="892"/>
      <c r="BS119" s="892"/>
      <c r="BT119" s="892"/>
      <c r="BU119" s="892"/>
      <c r="BV119" s="892">
        <v>326255030</v>
      </c>
      <c r="BW119" s="892"/>
      <c r="BX119" s="892"/>
      <c r="BY119" s="892"/>
      <c r="BZ119" s="892"/>
      <c r="CA119" s="892">
        <v>329303906</v>
      </c>
      <c r="CB119" s="892"/>
      <c r="CC119" s="892"/>
      <c r="CD119" s="892"/>
      <c r="CE119" s="892"/>
      <c r="CF119" s="790"/>
      <c r="CG119" s="791"/>
      <c r="CH119" s="791"/>
      <c r="CI119" s="791"/>
      <c r="CJ119" s="881"/>
      <c r="CK119" s="979"/>
      <c r="CL119" s="867"/>
      <c r="CM119" s="885" t="s">
        <v>471</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472</v>
      </c>
      <c r="DH119" s="807"/>
      <c r="DI119" s="807"/>
      <c r="DJ119" s="807"/>
      <c r="DK119" s="808"/>
      <c r="DL119" s="809" t="s">
        <v>472</v>
      </c>
      <c r="DM119" s="807"/>
      <c r="DN119" s="807"/>
      <c r="DO119" s="807"/>
      <c r="DP119" s="808"/>
      <c r="DQ119" s="809" t="s">
        <v>129</v>
      </c>
      <c r="DR119" s="807"/>
      <c r="DS119" s="807"/>
      <c r="DT119" s="807"/>
      <c r="DU119" s="808"/>
      <c r="DV119" s="895" t="s">
        <v>465</v>
      </c>
      <c r="DW119" s="896"/>
      <c r="DX119" s="896"/>
      <c r="DY119" s="896"/>
      <c r="DZ119" s="897"/>
    </row>
    <row r="120" spans="1:130" s="247" customFormat="1" ht="26.25" customHeight="1" x14ac:dyDescent="0.15">
      <c r="A120" s="864"/>
      <c r="B120" s="865"/>
      <c r="C120" s="868" t="s">
        <v>445</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473</v>
      </c>
      <c r="AB120" s="824"/>
      <c r="AC120" s="824"/>
      <c r="AD120" s="824"/>
      <c r="AE120" s="825"/>
      <c r="AF120" s="826" t="s">
        <v>473</v>
      </c>
      <c r="AG120" s="824"/>
      <c r="AH120" s="824"/>
      <c r="AI120" s="824"/>
      <c r="AJ120" s="825"/>
      <c r="AK120" s="826" t="s">
        <v>474</v>
      </c>
      <c r="AL120" s="824"/>
      <c r="AM120" s="824"/>
      <c r="AN120" s="824"/>
      <c r="AO120" s="825"/>
      <c r="AP120" s="871" t="s">
        <v>474</v>
      </c>
      <c r="AQ120" s="872"/>
      <c r="AR120" s="872"/>
      <c r="AS120" s="872"/>
      <c r="AT120" s="873"/>
      <c r="AU120" s="930" t="s">
        <v>475</v>
      </c>
      <c r="AV120" s="931"/>
      <c r="AW120" s="931"/>
      <c r="AX120" s="931"/>
      <c r="AY120" s="932"/>
      <c r="AZ120" s="907" t="s">
        <v>476</v>
      </c>
      <c r="BA120" s="852"/>
      <c r="BB120" s="852"/>
      <c r="BC120" s="852"/>
      <c r="BD120" s="852"/>
      <c r="BE120" s="852"/>
      <c r="BF120" s="852"/>
      <c r="BG120" s="852"/>
      <c r="BH120" s="852"/>
      <c r="BI120" s="852"/>
      <c r="BJ120" s="852"/>
      <c r="BK120" s="852"/>
      <c r="BL120" s="852"/>
      <c r="BM120" s="852"/>
      <c r="BN120" s="852"/>
      <c r="BO120" s="852"/>
      <c r="BP120" s="853"/>
      <c r="BQ120" s="908">
        <v>49305265</v>
      </c>
      <c r="BR120" s="889"/>
      <c r="BS120" s="889"/>
      <c r="BT120" s="889"/>
      <c r="BU120" s="889"/>
      <c r="BV120" s="889">
        <v>50020106</v>
      </c>
      <c r="BW120" s="889"/>
      <c r="BX120" s="889"/>
      <c r="BY120" s="889"/>
      <c r="BZ120" s="889"/>
      <c r="CA120" s="889">
        <v>47953505</v>
      </c>
      <c r="CB120" s="889"/>
      <c r="CC120" s="889"/>
      <c r="CD120" s="889"/>
      <c r="CE120" s="889"/>
      <c r="CF120" s="913">
        <v>57.9</v>
      </c>
      <c r="CG120" s="914"/>
      <c r="CH120" s="914"/>
      <c r="CI120" s="914"/>
      <c r="CJ120" s="914"/>
      <c r="CK120" s="915" t="s">
        <v>477</v>
      </c>
      <c r="CL120" s="899"/>
      <c r="CM120" s="899"/>
      <c r="CN120" s="899"/>
      <c r="CO120" s="900"/>
      <c r="CP120" s="919" t="s">
        <v>478</v>
      </c>
      <c r="CQ120" s="920"/>
      <c r="CR120" s="920"/>
      <c r="CS120" s="920"/>
      <c r="CT120" s="920"/>
      <c r="CU120" s="920"/>
      <c r="CV120" s="920"/>
      <c r="CW120" s="920"/>
      <c r="CX120" s="920"/>
      <c r="CY120" s="920"/>
      <c r="CZ120" s="920"/>
      <c r="DA120" s="920"/>
      <c r="DB120" s="920"/>
      <c r="DC120" s="920"/>
      <c r="DD120" s="920"/>
      <c r="DE120" s="920"/>
      <c r="DF120" s="921"/>
      <c r="DG120" s="908">
        <v>42447963</v>
      </c>
      <c r="DH120" s="889"/>
      <c r="DI120" s="889"/>
      <c r="DJ120" s="889"/>
      <c r="DK120" s="889"/>
      <c r="DL120" s="889">
        <v>41019382</v>
      </c>
      <c r="DM120" s="889"/>
      <c r="DN120" s="889"/>
      <c r="DO120" s="889"/>
      <c r="DP120" s="889"/>
      <c r="DQ120" s="889">
        <v>39240205</v>
      </c>
      <c r="DR120" s="889"/>
      <c r="DS120" s="889"/>
      <c r="DT120" s="889"/>
      <c r="DU120" s="889"/>
      <c r="DV120" s="890">
        <v>47.4</v>
      </c>
      <c r="DW120" s="890"/>
      <c r="DX120" s="890"/>
      <c r="DY120" s="890"/>
      <c r="DZ120" s="891"/>
    </row>
    <row r="121" spans="1:130" s="247" customFormat="1" ht="26.25" customHeight="1" x14ac:dyDescent="0.15">
      <c r="A121" s="864"/>
      <c r="B121" s="865"/>
      <c r="C121" s="910" t="s">
        <v>479</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474</v>
      </c>
      <c r="AB121" s="824"/>
      <c r="AC121" s="824"/>
      <c r="AD121" s="824"/>
      <c r="AE121" s="825"/>
      <c r="AF121" s="826" t="s">
        <v>465</v>
      </c>
      <c r="AG121" s="824"/>
      <c r="AH121" s="824"/>
      <c r="AI121" s="824"/>
      <c r="AJ121" s="825"/>
      <c r="AK121" s="826" t="s">
        <v>480</v>
      </c>
      <c r="AL121" s="824"/>
      <c r="AM121" s="824"/>
      <c r="AN121" s="824"/>
      <c r="AO121" s="825"/>
      <c r="AP121" s="871" t="s">
        <v>481</v>
      </c>
      <c r="AQ121" s="872"/>
      <c r="AR121" s="872"/>
      <c r="AS121" s="872"/>
      <c r="AT121" s="873"/>
      <c r="AU121" s="933"/>
      <c r="AV121" s="934"/>
      <c r="AW121" s="934"/>
      <c r="AX121" s="934"/>
      <c r="AY121" s="935"/>
      <c r="AZ121" s="859" t="s">
        <v>482</v>
      </c>
      <c r="BA121" s="794"/>
      <c r="BB121" s="794"/>
      <c r="BC121" s="794"/>
      <c r="BD121" s="794"/>
      <c r="BE121" s="794"/>
      <c r="BF121" s="794"/>
      <c r="BG121" s="794"/>
      <c r="BH121" s="794"/>
      <c r="BI121" s="794"/>
      <c r="BJ121" s="794"/>
      <c r="BK121" s="794"/>
      <c r="BL121" s="794"/>
      <c r="BM121" s="794"/>
      <c r="BN121" s="794"/>
      <c r="BO121" s="794"/>
      <c r="BP121" s="795"/>
      <c r="BQ121" s="860">
        <v>35416531</v>
      </c>
      <c r="BR121" s="861"/>
      <c r="BS121" s="861"/>
      <c r="BT121" s="861"/>
      <c r="BU121" s="861"/>
      <c r="BV121" s="861">
        <v>38120137</v>
      </c>
      <c r="BW121" s="861"/>
      <c r="BX121" s="861"/>
      <c r="BY121" s="861"/>
      <c r="BZ121" s="861"/>
      <c r="CA121" s="861">
        <v>35702357</v>
      </c>
      <c r="CB121" s="861"/>
      <c r="CC121" s="861"/>
      <c r="CD121" s="861"/>
      <c r="CE121" s="861"/>
      <c r="CF121" s="922">
        <v>43.1</v>
      </c>
      <c r="CG121" s="923"/>
      <c r="CH121" s="923"/>
      <c r="CI121" s="923"/>
      <c r="CJ121" s="923"/>
      <c r="CK121" s="916"/>
      <c r="CL121" s="902"/>
      <c r="CM121" s="902"/>
      <c r="CN121" s="902"/>
      <c r="CO121" s="903"/>
      <c r="CP121" s="882" t="s">
        <v>483</v>
      </c>
      <c r="CQ121" s="883"/>
      <c r="CR121" s="883"/>
      <c r="CS121" s="883"/>
      <c r="CT121" s="883"/>
      <c r="CU121" s="883"/>
      <c r="CV121" s="883"/>
      <c r="CW121" s="883"/>
      <c r="CX121" s="883"/>
      <c r="CY121" s="883"/>
      <c r="CZ121" s="883"/>
      <c r="DA121" s="883"/>
      <c r="DB121" s="883"/>
      <c r="DC121" s="883"/>
      <c r="DD121" s="883"/>
      <c r="DE121" s="883"/>
      <c r="DF121" s="884"/>
      <c r="DG121" s="860">
        <v>2154244</v>
      </c>
      <c r="DH121" s="861"/>
      <c r="DI121" s="861"/>
      <c r="DJ121" s="861"/>
      <c r="DK121" s="861"/>
      <c r="DL121" s="861">
        <v>1982297</v>
      </c>
      <c r="DM121" s="861"/>
      <c r="DN121" s="861"/>
      <c r="DO121" s="861"/>
      <c r="DP121" s="861"/>
      <c r="DQ121" s="861">
        <v>1695722</v>
      </c>
      <c r="DR121" s="861"/>
      <c r="DS121" s="861"/>
      <c r="DT121" s="861"/>
      <c r="DU121" s="861"/>
      <c r="DV121" s="838">
        <v>2</v>
      </c>
      <c r="DW121" s="838"/>
      <c r="DX121" s="838"/>
      <c r="DY121" s="838"/>
      <c r="DZ121" s="839"/>
    </row>
    <row r="122" spans="1:130" s="247" customFormat="1" ht="26.25" customHeight="1" x14ac:dyDescent="0.15">
      <c r="A122" s="864"/>
      <c r="B122" s="865"/>
      <c r="C122" s="868" t="s">
        <v>455</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484</v>
      </c>
      <c r="AB122" s="824"/>
      <c r="AC122" s="824"/>
      <c r="AD122" s="824"/>
      <c r="AE122" s="825"/>
      <c r="AF122" s="826" t="s">
        <v>480</v>
      </c>
      <c r="AG122" s="824"/>
      <c r="AH122" s="824"/>
      <c r="AI122" s="824"/>
      <c r="AJ122" s="825"/>
      <c r="AK122" s="826" t="s">
        <v>472</v>
      </c>
      <c r="AL122" s="824"/>
      <c r="AM122" s="824"/>
      <c r="AN122" s="824"/>
      <c r="AO122" s="825"/>
      <c r="AP122" s="871" t="s">
        <v>485</v>
      </c>
      <c r="AQ122" s="872"/>
      <c r="AR122" s="872"/>
      <c r="AS122" s="872"/>
      <c r="AT122" s="873"/>
      <c r="AU122" s="933"/>
      <c r="AV122" s="934"/>
      <c r="AW122" s="934"/>
      <c r="AX122" s="934"/>
      <c r="AY122" s="935"/>
      <c r="AZ122" s="926" t="s">
        <v>486</v>
      </c>
      <c r="BA122" s="927"/>
      <c r="BB122" s="927"/>
      <c r="BC122" s="927"/>
      <c r="BD122" s="927"/>
      <c r="BE122" s="927"/>
      <c r="BF122" s="927"/>
      <c r="BG122" s="927"/>
      <c r="BH122" s="927"/>
      <c r="BI122" s="927"/>
      <c r="BJ122" s="927"/>
      <c r="BK122" s="927"/>
      <c r="BL122" s="927"/>
      <c r="BM122" s="927"/>
      <c r="BN122" s="927"/>
      <c r="BO122" s="927"/>
      <c r="BP122" s="928"/>
      <c r="BQ122" s="929">
        <v>181752265</v>
      </c>
      <c r="BR122" s="892"/>
      <c r="BS122" s="892"/>
      <c r="BT122" s="892"/>
      <c r="BU122" s="892"/>
      <c r="BV122" s="892">
        <v>180289542</v>
      </c>
      <c r="BW122" s="892"/>
      <c r="BX122" s="892"/>
      <c r="BY122" s="892"/>
      <c r="BZ122" s="892"/>
      <c r="CA122" s="892">
        <v>177141098</v>
      </c>
      <c r="CB122" s="892"/>
      <c r="CC122" s="892"/>
      <c r="CD122" s="892"/>
      <c r="CE122" s="892"/>
      <c r="CF122" s="893">
        <v>214</v>
      </c>
      <c r="CG122" s="894"/>
      <c r="CH122" s="894"/>
      <c r="CI122" s="894"/>
      <c r="CJ122" s="894"/>
      <c r="CK122" s="916"/>
      <c r="CL122" s="902"/>
      <c r="CM122" s="902"/>
      <c r="CN122" s="902"/>
      <c r="CO122" s="903"/>
      <c r="CP122" s="882" t="s">
        <v>487</v>
      </c>
      <c r="CQ122" s="883"/>
      <c r="CR122" s="883"/>
      <c r="CS122" s="883"/>
      <c r="CT122" s="883"/>
      <c r="CU122" s="883"/>
      <c r="CV122" s="883"/>
      <c r="CW122" s="883"/>
      <c r="CX122" s="883"/>
      <c r="CY122" s="883"/>
      <c r="CZ122" s="883"/>
      <c r="DA122" s="883"/>
      <c r="DB122" s="883"/>
      <c r="DC122" s="883"/>
      <c r="DD122" s="883"/>
      <c r="DE122" s="883"/>
      <c r="DF122" s="884"/>
      <c r="DG122" s="860">
        <v>1756250</v>
      </c>
      <c r="DH122" s="861"/>
      <c r="DI122" s="861"/>
      <c r="DJ122" s="861"/>
      <c r="DK122" s="861"/>
      <c r="DL122" s="861">
        <v>1797190</v>
      </c>
      <c r="DM122" s="861"/>
      <c r="DN122" s="861"/>
      <c r="DO122" s="861"/>
      <c r="DP122" s="861"/>
      <c r="DQ122" s="861">
        <v>1640966</v>
      </c>
      <c r="DR122" s="861"/>
      <c r="DS122" s="861"/>
      <c r="DT122" s="861"/>
      <c r="DU122" s="861"/>
      <c r="DV122" s="838">
        <v>2</v>
      </c>
      <c r="DW122" s="838"/>
      <c r="DX122" s="838"/>
      <c r="DY122" s="838"/>
      <c r="DZ122" s="839"/>
    </row>
    <row r="123" spans="1:130" s="247" customFormat="1" ht="26.25" customHeight="1" x14ac:dyDescent="0.15">
      <c r="A123" s="864"/>
      <c r="B123" s="865"/>
      <c r="C123" s="868" t="s">
        <v>461</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485</v>
      </c>
      <c r="AB123" s="824"/>
      <c r="AC123" s="824"/>
      <c r="AD123" s="824"/>
      <c r="AE123" s="825"/>
      <c r="AF123" s="826" t="s">
        <v>465</v>
      </c>
      <c r="AG123" s="824"/>
      <c r="AH123" s="824"/>
      <c r="AI123" s="824"/>
      <c r="AJ123" s="825"/>
      <c r="AK123" s="826" t="s">
        <v>488</v>
      </c>
      <c r="AL123" s="824"/>
      <c r="AM123" s="824"/>
      <c r="AN123" s="824"/>
      <c r="AO123" s="825"/>
      <c r="AP123" s="871" t="s">
        <v>489</v>
      </c>
      <c r="AQ123" s="872"/>
      <c r="AR123" s="872"/>
      <c r="AS123" s="872"/>
      <c r="AT123" s="873"/>
      <c r="AU123" s="936"/>
      <c r="AV123" s="937"/>
      <c r="AW123" s="937"/>
      <c r="AX123" s="937"/>
      <c r="AY123" s="937"/>
      <c r="AZ123" s="278" t="s">
        <v>188</v>
      </c>
      <c r="BA123" s="278"/>
      <c r="BB123" s="278"/>
      <c r="BC123" s="278"/>
      <c r="BD123" s="278"/>
      <c r="BE123" s="278"/>
      <c r="BF123" s="278"/>
      <c r="BG123" s="278"/>
      <c r="BH123" s="278"/>
      <c r="BI123" s="278"/>
      <c r="BJ123" s="278"/>
      <c r="BK123" s="278"/>
      <c r="BL123" s="278"/>
      <c r="BM123" s="278"/>
      <c r="BN123" s="278"/>
      <c r="BO123" s="924" t="s">
        <v>490</v>
      </c>
      <c r="BP123" s="925"/>
      <c r="BQ123" s="879">
        <v>266474061</v>
      </c>
      <c r="BR123" s="880"/>
      <c r="BS123" s="880"/>
      <c r="BT123" s="880"/>
      <c r="BU123" s="880"/>
      <c r="BV123" s="880">
        <v>268429785</v>
      </c>
      <c r="BW123" s="880"/>
      <c r="BX123" s="880"/>
      <c r="BY123" s="880"/>
      <c r="BZ123" s="880"/>
      <c r="CA123" s="880">
        <v>260796960</v>
      </c>
      <c r="CB123" s="880"/>
      <c r="CC123" s="880"/>
      <c r="CD123" s="880"/>
      <c r="CE123" s="880"/>
      <c r="CF123" s="790"/>
      <c r="CG123" s="791"/>
      <c r="CH123" s="791"/>
      <c r="CI123" s="791"/>
      <c r="CJ123" s="881"/>
      <c r="CK123" s="916"/>
      <c r="CL123" s="902"/>
      <c r="CM123" s="902"/>
      <c r="CN123" s="902"/>
      <c r="CO123" s="903"/>
      <c r="CP123" s="882" t="s">
        <v>491</v>
      </c>
      <c r="CQ123" s="883"/>
      <c r="CR123" s="883"/>
      <c r="CS123" s="883"/>
      <c r="CT123" s="883"/>
      <c r="CU123" s="883"/>
      <c r="CV123" s="883"/>
      <c r="CW123" s="883"/>
      <c r="CX123" s="883"/>
      <c r="CY123" s="883"/>
      <c r="CZ123" s="883"/>
      <c r="DA123" s="883"/>
      <c r="DB123" s="883"/>
      <c r="DC123" s="883"/>
      <c r="DD123" s="883"/>
      <c r="DE123" s="883"/>
      <c r="DF123" s="884"/>
      <c r="DG123" s="823">
        <v>128523</v>
      </c>
      <c r="DH123" s="824"/>
      <c r="DI123" s="824"/>
      <c r="DJ123" s="824"/>
      <c r="DK123" s="825"/>
      <c r="DL123" s="826">
        <v>111650</v>
      </c>
      <c r="DM123" s="824"/>
      <c r="DN123" s="824"/>
      <c r="DO123" s="824"/>
      <c r="DP123" s="825"/>
      <c r="DQ123" s="826">
        <v>132928</v>
      </c>
      <c r="DR123" s="824"/>
      <c r="DS123" s="824"/>
      <c r="DT123" s="824"/>
      <c r="DU123" s="825"/>
      <c r="DV123" s="871">
        <v>0.2</v>
      </c>
      <c r="DW123" s="872"/>
      <c r="DX123" s="872"/>
      <c r="DY123" s="872"/>
      <c r="DZ123" s="873"/>
    </row>
    <row r="124" spans="1:130" s="247" customFormat="1" ht="26.25" customHeight="1" thickBot="1" x14ac:dyDescent="0.2">
      <c r="A124" s="864"/>
      <c r="B124" s="865"/>
      <c r="C124" s="868" t="s">
        <v>466</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465</v>
      </c>
      <c r="AB124" s="824"/>
      <c r="AC124" s="824"/>
      <c r="AD124" s="824"/>
      <c r="AE124" s="825"/>
      <c r="AF124" s="826" t="s">
        <v>492</v>
      </c>
      <c r="AG124" s="824"/>
      <c r="AH124" s="824"/>
      <c r="AI124" s="824"/>
      <c r="AJ124" s="825"/>
      <c r="AK124" s="826" t="s">
        <v>391</v>
      </c>
      <c r="AL124" s="824"/>
      <c r="AM124" s="824"/>
      <c r="AN124" s="824"/>
      <c r="AO124" s="825"/>
      <c r="AP124" s="871" t="s">
        <v>473</v>
      </c>
      <c r="AQ124" s="872"/>
      <c r="AR124" s="872"/>
      <c r="AS124" s="872"/>
      <c r="AT124" s="873"/>
      <c r="AU124" s="874" t="s">
        <v>493</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77</v>
      </c>
      <c r="BR124" s="878"/>
      <c r="BS124" s="878"/>
      <c r="BT124" s="878"/>
      <c r="BU124" s="878"/>
      <c r="BV124" s="878">
        <v>69.5</v>
      </c>
      <c r="BW124" s="878"/>
      <c r="BX124" s="878"/>
      <c r="BY124" s="878"/>
      <c r="BZ124" s="878"/>
      <c r="CA124" s="878">
        <v>82.7</v>
      </c>
      <c r="CB124" s="878"/>
      <c r="CC124" s="878"/>
      <c r="CD124" s="878"/>
      <c r="CE124" s="878"/>
      <c r="CF124" s="768"/>
      <c r="CG124" s="769"/>
      <c r="CH124" s="769"/>
      <c r="CI124" s="769"/>
      <c r="CJ124" s="909"/>
      <c r="CK124" s="917"/>
      <c r="CL124" s="917"/>
      <c r="CM124" s="917"/>
      <c r="CN124" s="917"/>
      <c r="CO124" s="918"/>
      <c r="CP124" s="882" t="s">
        <v>494</v>
      </c>
      <c r="CQ124" s="883"/>
      <c r="CR124" s="883"/>
      <c r="CS124" s="883"/>
      <c r="CT124" s="883"/>
      <c r="CU124" s="883"/>
      <c r="CV124" s="883"/>
      <c r="CW124" s="883"/>
      <c r="CX124" s="883"/>
      <c r="CY124" s="883"/>
      <c r="CZ124" s="883"/>
      <c r="DA124" s="883"/>
      <c r="DB124" s="883"/>
      <c r="DC124" s="883"/>
      <c r="DD124" s="883"/>
      <c r="DE124" s="883"/>
      <c r="DF124" s="884"/>
      <c r="DG124" s="806">
        <v>83862</v>
      </c>
      <c r="DH124" s="807"/>
      <c r="DI124" s="807"/>
      <c r="DJ124" s="807"/>
      <c r="DK124" s="808"/>
      <c r="DL124" s="809">
        <v>11249</v>
      </c>
      <c r="DM124" s="807"/>
      <c r="DN124" s="807"/>
      <c r="DO124" s="807"/>
      <c r="DP124" s="808"/>
      <c r="DQ124" s="809">
        <v>8578</v>
      </c>
      <c r="DR124" s="807"/>
      <c r="DS124" s="807"/>
      <c r="DT124" s="807"/>
      <c r="DU124" s="808"/>
      <c r="DV124" s="895">
        <v>0</v>
      </c>
      <c r="DW124" s="896"/>
      <c r="DX124" s="896"/>
      <c r="DY124" s="896"/>
      <c r="DZ124" s="897"/>
    </row>
    <row r="125" spans="1:130" s="247" customFormat="1" ht="26.25" customHeight="1" x14ac:dyDescent="0.15">
      <c r="A125" s="864"/>
      <c r="B125" s="865"/>
      <c r="C125" s="868" t="s">
        <v>469</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480</v>
      </c>
      <c r="AB125" s="824"/>
      <c r="AC125" s="824"/>
      <c r="AD125" s="824"/>
      <c r="AE125" s="825"/>
      <c r="AF125" s="826" t="s">
        <v>472</v>
      </c>
      <c r="AG125" s="824"/>
      <c r="AH125" s="824"/>
      <c r="AI125" s="824"/>
      <c r="AJ125" s="825"/>
      <c r="AK125" s="826" t="s">
        <v>474</v>
      </c>
      <c r="AL125" s="824"/>
      <c r="AM125" s="824"/>
      <c r="AN125" s="824"/>
      <c r="AO125" s="825"/>
      <c r="AP125" s="871" t="s">
        <v>492</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495</v>
      </c>
      <c r="CL125" s="899"/>
      <c r="CM125" s="899"/>
      <c r="CN125" s="899"/>
      <c r="CO125" s="900"/>
      <c r="CP125" s="907" t="s">
        <v>496</v>
      </c>
      <c r="CQ125" s="852"/>
      <c r="CR125" s="852"/>
      <c r="CS125" s="852"/>
      <c r="CT125" s="852"/>
      <c r="CU125" s="852"/>
      <c r="CV125" s="852"/>
      <c r="CW125" s="852"/>
      <c r="CX125" s="852"/>
      <c r="CY125" s="852"/>
      <c r="CZ125" s="852"/>
      <c r="DA125" s="852"/>
      <c r="DB125" s="852"/>
      <c r="DC125" s="852"/>
      <c r="DD125" s="852"/>
      <c r="DE125" s="852"/>
      <c r="DF125" s="853"/>
      <c r="DG125" s="908" t="s">
        <v>467</v>
      </c>
      <c r="DH125" s="889"/>
      <c r="DI125" s="889"/>
      <c r="DJ125" s="889"/>
      <c r="DK125" s="889"/>
      <c r="DL125" s="889" t="s">
        <v>484</v>
      </c>
      <c r="DM125" s="889"/>
      <c r="DN125" s="889"/>
      <c r="DO125" s="889"/>
      <c r="DP125" s="889"/>
      <c r="DQ125" s="889" t="s">
        <v>474</v>
      </c>
      <c r="DR125" s="889"/>
      <c r="DS125" s="889"/>
      <c r="DT125" s="889"/>
      <c r="DU125" s="889"/>
      <c r="DV125" s="890" t="s">
        <v>485</v>
      </c>
      <c r="DW125" s="890"/>
      <c r="DX125" s="890"/>
      <c r="DY125" s="890"/>
      <c r="DZ125" s="891"/>
    </row>
    <row r="126" spans="1:130" s="247" customFormat="1" ht="26.25" customHeight="1" thickBot="1" x14ac:dyDescent="0.2">
      <c r="A126" s="864"/>
      <c r="B126" s="865"/>
      <c r="C126" s="868" t="s">
        <v>471</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472</v>
      </c>
      <c r="AB126" s="824"/>
      <c r="AC126" s="824"/>
      <c r="AD126" s="824"/>
      <c r="AE126" s="825"/>
      <c r="AF126" s="826" t="s">
        <v>467</v>
      </c>
      <c r="AG126" s="824"/>
      <c r="AH126" s="824"/>
      <c r="AI126" s="824"/>
      <c r="AJ126" s="825"/>
      <c r="AK126" s="826" t="s">
        <v>480</v>
      </c>
      <c r="AL126" s="824"/>
      <c r="AM126" s="824"/>
      <c r="AN126" s="824"/>
      <c r="AO126" s="825"/>
      <c r="AP126" s="871" t="s">
        <v>492</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497</v>
      </c>
      <c r="CQ126" s="794"/>
      <c r="CR126" s="794"/>
      <c r="CS126" s="794"/>
      <c r="CT126" s="794"/>
      <c r="CU126" s="794"/>
      <c r="CV126" s="794"/>
      <c r="CW126" s="794"/>
      <c r="CX126" s="794"/>
      <c r="CY126" s="794"/>
      <c r="CZ126" s="794"/>
      <c r="DA126" s="794"/>
      <c r="DB126" s="794"/>
      <c r="DC126" s="794"/>
      <c r="DD126" s="794"/>
      <c r="DE126" s="794"/>
      <c r="DF126" s="795"/>
      <c r="DG126" s="860" t="s">
        <v>480</v>
      </c>
      <c r="DH126" s="861"/>
      <c r="DI126" s="861"/>
      <c r="DJ126" s="861"/>
      <c r="DK126" s="861"/>
      <c r="DL126" s="861" t="s">
        <v>472</v>
      </c>
      <c r="DM126" s="861"/>
      <c r="DN126" s="861"/>
      <c r="DO126" s="861"/>
      <c r="DP126" s="861"/>
      <c r="DQ126" s="861" t="s">
        <v>473</v>
      </c>
      <c r="DR126" s="861"/>
      <c r="DS126" s="861"/>
      <c r="DT126" s="861"/>
      <c r="DU126" s="861"/>
      <c r="DV126" s="838" t="s">
        <v>391</v>
      </c>
      <c r="DW126" s="838"/>
      <c r="DX126" s="838"/>
      <c r="DY126" s="838"/>
      <c r="DZ126" s="839"/>
    </row>
    <row r="127" spans="1:130" s="247" customFormat="1" ht="26.25" customHeight="1" x14ac:dyDescent="0.15">
      <c r="A127" s="866"/>
      <c r="B127" s="867"/>
      <c r="C127" s="885" t="s">
        <v>498</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3268</v>
      </c>
      <c r="AB127" s="824"/>
      <c r="AC127" s="824"/>
      <c r="AD127" s="824"/>
      <c r="AE127" s="825"/>
      <c r="AF127" s="826">
        <v>2205</v>
      </c>
      <c r="AG127" s="824"/>
      <c r="AH127" s="824"/>
      <c r="AI127" s="824"/>
      <c r="AJ127" s="825"/>
      <c r="AK127" s="826">
        <v>2307</v>
      </c>
      <c r="AL127" s="824"/>
      <c r="AM127" s="824"/>
      <c r="AN127" s="824"/>
      <c r="AO127" s="825"/>
      <c r="AP127" s="871">
        <v>0</v>
      </c>
      <c r="AQ127" s="872"/>
      <c r="AR127" s="872"/>
      <c r="AS127" s="872"/>
      <c r="AT127" s="873"/>
      <c r="AU127" s="283"/>
      <c r="AV127" s="283"/>
      <c r="AW127" s="283"/>
      <c r="AX127" s="888" t="s">
        <v>499</v>
      </c>
      <c r="AY127" s="856"/>
      <c r="AZ127" s="856"/>
      <c r="BA127" s="856"/>
      <c r="BB127" s="856"/>
      <c r="BC127" s="856"/>
      <c r="BD127" s="856"/>
      <c r="BE127" s="857"/>
      <c r="BF127" s="855" t="s">
        <v>500</v>
      </c>
      <c r="BG127" s="856"/>
      <c r="BH127" s="856"/>
      <c r="BI127" s="856"/>
      <c r="BJ127" s="856"/>
      <c r="BK127" s="856"/>
      <c r="BL127" s="857"/>
      <c r="BM127" s="855" t="s">
        <v>501</v>
      </c>
      <c r="BN127" s="856"/>
      <c r="BO127" s="856"/>
      <c r="BP127" s="856"/>
      <c r="BQ127" s="856"/>
      <c r="BR127" s="856"/>
      <c r="BS127" s="857"/>
      <c r="BT127" s="855" t="s">
        <v>502</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503</v>
      </c>
      <c r="CQ127" s="794"/>
      <c r="CR127" s="794"/>
      <c r="CS127" s="794"/>
      <c r="CT127" s="794"/>
      <c r="CU127" s="794"/>
      <c r="CV127" s="794"/>
      <c r="CW127" s="794"/>
      <c r="CX127" s="794"/>
      <c r="CY127" s="794"/>
      <c r="CZ127" s="794"/>
      <c r="DA127" s="794"/>
      <c r="DB127" s="794"/>
      <c r="DC127" s="794"/>
      <c r="DD127" s="794"/>
      <c r="DE127" s="794"/>
      <c r="DF127" s="795"/>
      <c r="DG127" s="860">
        <v>2104095</v>
      </c>
      <c r="DH127" s="861"/>
      <c r="DI127" s="861"/>
      <c r="DJ127" s="861"/>
      <c r="DK127" s="861"/>
      <c r="DL127" s="861">
        <v>2100911</v>
      </c>
      <c r="DM127" s="861"/>
      <c r="DN127" s="861"/>
      <c r="DO127" s="861"/>
      <c r="DP127" s="861"/>
      <c r="DQ127" s="861">
        <v>2472146</v>
      </c>
      <c r="DR127" s="861"/>
      <c r="DS127" s="861"/>
      <c r="DT127" s="861"/>
      <c r="DU127" s="861"/>
      <c r="DV127" s="838">
        <v>3</v>
      </c>
      <c r="DW127" s="838"/>
      <c r="DX127" s="838"/>
      <c r="DY127" s="838"/>
      <c r="DZ127" s="839"/>
    </row>
    <row r="128" spans="1:130" s="247" customFormat="1" ht="26.25" customHeight="1" thickBot="1" x14ac:dyDescent="0.2">
      <c r="A128" s="840" t="s">
        <v>504</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505</v>
      </c>
      <c r="X128" s="842"/>
      <c r="Y128" s="842"/>
      <c r="Z128" s="843"/>
      <c r="AA128" s="844">
        <v>5919836</v>
      </c>
      <c r="AB128" s="845"/>
      <c r="AC128" s="845"/>
      <c r="AD128" s="845"/>
      <c r="AE128" s="846"/>
      <c r="AF128" s="847">
        <v>5609930</v>
      </c>
      <c r="AG128" s="845"/>
      <c r="AH128" s="845"/>
      <c r="AI128" s="845"/>
      <c r="AJ128" s="846"/>
      <c r="AK128" s="847">
        <v>4609254</v>
      </c>
      <c r="AL128" s="845"/>
      <c r="AM128" s="845"/>
      <c r="AN128" s="845"/>
      <c r="AO128" s="846"/>
      <c r="AP128" s="848"/>
      <c r="AQ128" s="849"/>
      <c r="AR128" s="849"/>
      <c r="AS128" s="849"/>
      <c r="AT128" s="850"/>
      <c r="AU128" s="283"/>
      <c r="AV128" s="283"/>
      <c r="AW128" s="283"/>
      <c r="AX128" s="851" t="s">
        <v>506</v>
      </c>
      <c r="AY128" s="852"/>
      <c r="AZ128" s="852"/>
      <c r="BA128" s="852"/>
      <c r="BB128" s="852"/>
      <c r="BC128" s="852"/>
      <c r="BD128" s="852"/>
      <c r="BE128" s="853"/>
      <c r="BF128" s="830" t="s">
        <v>467</v>
      </c>
      <c r="BG128" s="831"/>
      <c r="BH128" s="831"/>
      <c r="BI128" s="831"/>
      <c r="BJ128" s="831"/>
      <c r="BK128" s="831"/>
      <c r="BL128" s="854"/>
      <c r="BM128" s="830">
        <v>11.25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507</v>
      </c>
      <c r="CQ128" s="772"/>
      <c r="CR128" s="772"/>
      <c r="CS128" s="772"/>
      <c r="CT128" s="772"/>
      <c r="CU128" s="772"/>
      <c r="CV128" s="772"/>
      <c r="CW128" s="772"/>
      <c r="CX128" s="772"/>
      <c r="CY128" s="772"/>
      <c r="CZ128" s="772"/>
      <c r="DA128" s="772"/>
      <c r="DB128" s="772"/>
      <c r="DC128" s="772"/>
      <c r="DD128" s="772"/>
      <c r="DE128" s="772"/>
      <c r="DF128" s="773"/>
      <c r="DG128" s="834">
        <v>37422</v>
      </c>
      <c r="DH128" s="835"/>
      <c r="DI128" s="835"/>
      <c r="DJ128" s="835"/>
      <c r="DK128" s="835"/>
      <c r="DL128" s="835">
        <v>28488</v>
      </c>
      <c r="DM128" s="835"/>
      <c r="DN128" s="835"/>
      <c r="DO128" s="835"/>
      <c r="DP128" s="835"/>
      <c r="DQ128" s="835">
        <v>26537</v>
      </c>
      <c r="DR128" s="835"/>
      <c r="DS128" s="835"/>
      <c r="DT128" s="835"/>
      <c r="DU128" s="835"/>
      <c r="DV128" s="836">
        <v>0</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508</v>
      </c>
      <c r="X129" s="821"/>
      <c r="Y129" s="821"/>
      <c r="Z129" s="822"/>
      <c r="AA129" s="823">
        <v>100097096</v>
      </c>
      <c r="AB129" s="824"/>
      <c r="AC129" s="824"/>
      <c r="AD129" s="824"/>
      <c r="AE129" s="825"/>
      <c r="AF129" s="826">
        <v>99391617</v>
      </c>
      <c r="AG129" s="824"/>
      <c r="AH129" s="824"/>
      <c r="AI129" s="824"/>
      <c r="AJ129" s="825"/>
      <c r="AK129" s="826">
        <v>98722898</v>
      </c>
      <c r="AL129" s="824"/>
      <c r="AM129" s="824"/>
      <c r="AN129" s="824"/>
      <c r="AO129" s="825"/>
      <c r="AP129" s="827"/>
      <c r="AQ129" s="828"/>
      <c r="AR129" s="828"/>
      <c r="AS129" s="828"/>
      <c r="AT129" s="829"/>
      <c r="AU129" s="285"/>
      <c r="AV129" s="285"/>
      <c r="AW129" s="285"/>
      <c r="AX129" s="793" t="s">
        <v>509</v>
      </c>
      <c r="AY129" s="794"/>
      <c r="AZ129" s="794"/>
      <c r="BA129" s="794"/>
      <c r="BB129" s="794"/>
      <c r="BC129" s="794"/>
      <c r="BD129" s="794"/>
      <c r="BE129" s="795"/>
      <c r="BF129" s="813" t="s">
        <v>484</v>
      </c>
      <c r="BG129" s="814"/>
      <c r="BH129" s="814"/>
      <c r="BI129" s="814"/>
      <c r="BJ129" s="814"/>
      <c r="BK129" s="814"/>
      <c r="BL129" s="815"/>
      <c r="BM129" s="813">
        <v>16.25</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510</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511</v>
      </c>
      <c r="X130" s="821"/>
      <c r="Y130" s="821"/>
      <c r="Z130" s="822"/>
      <c r="AA130" s="823">
        <v>16340226</v>
      </c>
      <c r="AB130" s="824"/>
      <c r="AC130" s="824"/>
      <c r="AD130" s="824"/>
      <c r="AE130" s="825"/>
      <c r="AF130" s="826">
        <v>16261558</v>
      </c>
      <c r="AG130" s="824"/>
      <c r="AH130" s="824"/>
      <c r="AI130" s="824"/>
      <c r="AJ130" s="825"/>
      <c r="AK130" s="826">
        <v>15951710</v>
      </c>
      <c r="AL130" s="824"/>
      <c r="AM130" s="824"/>
      <c r="AN130" s="824"/>
      <c r="AO130" s="825"/>
      <c r="AP130" s="827"/>
      <c r="AQ130" s="828"/>
      <c r="AR130" s="828"/>
      <c r="AS130" s="828"/>
      <c r="AT130" s="829"/>
      <c r="AU130" s="285"/>
      <c r="AV130" s="285"/>
      <c r="AW130" s="285"/>
      <c r="AX130" s="793" t="s">
        <v>512</v>
      </c>
      <c r="AY130" s="794"/>
      <c r="AZ130" s="794"/>
      <c r="BA130" s="794"/>
      <c r="BB130" s="794"/>
      <c r="BC130" s="794"/>
      <c r="BD130" s="794"/>
      <c r="BE130" s="795"/>
      <c r="BF130" s="796">
        <v>7.9</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513</v>
      </c>
      <c r="X131" s="804"/>
      <c r="Y131" s="804"/>
      <c r="Z131" s="805"/>
      <c r="AA131" s="806">
        <v>83756870</v>
      </c>
      <c r="AB131" s="807"/>
      <c r="AC131" s="807"/>
      <c r="AD131" s="807"/>
      <c r="AE131" s="808"/>
      <c r="AF131" s="809">
        <v>83130059</v>
      </c>
      <c r="AG131" s="807"/>
      <c r="AH131" s="807"/>
      <c r="AI131" s="807"/>
      <c r="AJ131" s="808"/>
      <c r="AK131" s="809">
        <v>82771188</v>
      </c>
      <c r="AL131" s="807"/>
      <c r="AM131" s="807"/>
      <c r="AN131" s="807"/>
      <c r="AO131" s="808"/>
      <c r="AP131" s="810"/>
      <c r="AQ131" s="811"/>
      <c r="AR131" s="811"/>
      <c r="AS131" s="811"/>
      <c r="AT131" s="812"/>
      <c r="AU131" s="285"/>
      <c r="AV131" s="285"/>
      <c r="AW131" s="285"/>
      <c r="AX131" s="771" t="s">
        <v>514</v>
      </c>
      <c r="AY131" s="772"/>
      <c r="AZ131" s="772"/>
      <c r="BA131" s="772"/>
      <c r="BB131" s="772"/>
      <c r="BC131" s="772"/>
      <c r="BD131" s="772"/>
      <c r="BE131" s="773"/>
      <c r="BF131" s="774">
        <v>82.7</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515</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516</v>
      </c>
      <c r="W132" s="784"/>
      <c r="X132" s="784"/>
      <c r="Y132" s="784"/>
      <c r="Z132" s="785"/>
      <c r="AA132" s="786">
        <v>7.673478008</v>
      </c>
      <c r="AB132" s="787"/>
      <c r="AC132" s="787"/>
      <c r="AD132" s="787"/>
      <c r="AE132" s="788"/>
      <c r="AF132" s="789">
        <v>8.1742634150000004</v>
      </c>
      <c r="AG132" s="787"/>
      <c r="AH132" s="787"/>
      <c r="AI132" s="787"/>
      <c r="AJ132" s="788"/>
      <c r="AK132" s="789">
        <v>7.9703454880000004</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517</v>
      </c>
      <c r="W133" s="763"/>
      <c r="X133" s="763"/>
      <c r="Y133" s="763"/>
      <c r="Z133" s="764"/>
      <c r="AA133" s="765">
        <v>7.1</v>
      </c>
      <c r="AB133" s="766"/>
      <c r="AC133" s="766"/>
      <c r="AD133" s="766"/>
      <c r="AE133" s="767"/>
      <c r="AF133" s="765">
        <v>7.6</v>
      </c>
      <c r="AG133" s="766"/>
      <c r="AH133" s="766"/>
      <c r="AI133" s="766"/>
      <c r="AJ133" s="767"/>
      <c r="AK133" s="765">
        <v>7.9</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hCDhV/lfbuq46vgqdgMcRqaCF6PD9ABHCm+6AXjJ0mk8zRIvw6m83EhxvHWTyZKo/FbtWZZgnH9or+eRTMjgMg==" saltValue="TZB+803UXvNCxpWLgHfuj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abSelected="1" view="pageBreakPreview" topLeftCell="F1" zoomScaleNormal="85" zoomScaleSheetLayoutView="100" workbookViewId="0">
      <selection activeCell="BG32" sqref="BG32"/>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ytBxflV8Un9Fh+UXCtU6K8GUGZg6CekOU8jvMdoBPQiItGQVVHXApWAnvHPaODl4oGuGdOMzGUpWFRBnyFnGHA==" saltValue="fJcp9FhNea9zOrocnTt5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G64" sqref="G64"/>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HK8LL0ErVrqQvhaoOxQDlBffJv1ZRcZqmfRnhssRHWyjtzHBraao7rzRHfk+umKsNupSPGOr6LN3VNz+GjQhA==" saltValue="ZSDHzV6gYcAccs1EY1oYI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G64" sqref="G64"/>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521</v>
      </c>
      <c r="AP7" s="304"/>
      <c r="AQ7" s="305" t="s">
        <v>522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523</v>
      </c>
      <c r="AQ8" s="311" t="s">
        <v>524</v>
      </c>
      <c r="AR8" s="312" t="s">
        <v>525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526</v>
      </c>
      <c r="AL9" s="1193"/>
      <c r="AM9" s="1193"/>
      <c r="AN9" s="1194"/>
      <c r="AO9" s="313">
        <v>25557595</v>
      </c>
      <c r="AP9" s="313">
        <v>61377</v>
      </c>
      <c r="AQ9" s="314">
        <v>58073</v>
      </c>
      <c r="AR9" s="315">
        <v>5.7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527</v>
      </c>
      <c r="AL10" s="1193"/>
      <c r="AM10" s="1193"/>
      <c r="AN10" s="1194"/>
      <c r="AO10" s="316">
        <v>304071</v>
      </c>
      <c r="AP10" s="316">
        <v>730</v>
      </c>
      <c r="AQ10" s="317">
        <v>2762</v>
      </c>
      <c r="AR10" s="318">
        <v>-73.599999999999994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528</v>
      </c>
      <c r="AL11" s="1193"/>
      <c r="AM11" s="1193"/>
      <c r="AN11" s="1194"/>
      <c r="AO11" s="316">
        <v>1576</v>
      </c>
      <c r="AP11" s="316">
        <v>4</v>
      </c>
      <c r="AQ11" s="317">
        <v>1714</v>
      </c>
      <c r="AR11" s="318">
        <v>-99.8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529</v>
      </c>
      <c r="AL12" s="1193"/>
      <c r="AM12" s="1193"/>
      <c r="AN12" s="1194"/>
      <c r="AO12" s="316">
        <v>38648</v>
      </c>
      <c r="AP12" s="316">
        <v>93</v>
      </c>
      <c r="AQ12" s="317">
        <v>632</v>
      </c>
      <c r="AR12" s="318">
        <v>-85.3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530</v>
      </c>
      <c r="AL13" s="1193"/>
      <c r="AM13" s="1193"/>
      <c r="AN13" s="1194"/>
      <c r="AO13" s="316">
        <v>4564</v>
      </c>
      <c r="AP13" s="316">
        <v>11</v>
      </c>
      <c r="AQ13" s="317">
        <v>9</v>
      </c>
      <c r="AR13" s="318">
        <v>22.2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531</v>
      </c>
      <c r="AL14" s="1193"/>
      <c r="AM14" s="1193"/>
      <c r="AN14" s="1194"/>
      <c r="AO14" s="316">
        <v>534803</v>
      </c>
      <c r="AP14" s="316">
        <v>1284</v>
      </c>
      <c r="AQ14" s="317">
        <v>1980</v>
      </c>
      <c r="AR14" s="318">
        <v>-35.200000000000003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532</v>
      </c>
      <c r="AL15" s="1193"/>
      <c r="AM15" s="1193"/>
      <c r="AN15" s="1194"/>
      <c r="AO15" s="316">
        <v>827731</v>
      </c>
      <c r="AP15" s="316">
        <v>1988</v>
      </c>
      <c r="AQ15" s="317">
        <v>1379</v>
      </c>
      <c r="AR15" s="318">
        <v>44.2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533</v>
      </c>
      <c r="AL16" s="1196"/>
      <c r="AM16" s="1196"/>
      <c r="AN16" s="1197"/>
      <c r="AO16" s="316">
        <v>-1849846</v>
      </c>
      <c r="AP16" s="316">
        <v>-4442</v>
      </c>
      <c r="AQ16" s="317">
        <v>-3914</v>
      </c>
      <c r="AR16" s="318">
        <v>13.5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188</v>
      </c>
      <c r="AL17" s="1196"/>
      <c r="AM17" s="1196"/>
      <c r="AN17" s="1197"/>
      <c r="AO17" s="316">
        <v>25419142</v>
      </c>
      <c r="AP17" s="316">
        <v>61044</v>
      </c>
      <c r="AQ17" s="317">
        <v>62636</v>
      </c>
      <c r="AR17" s="318">
        <v>-2.5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535</v>
      </c>
      <c r="AP20" s="324" t="s">
        <v>536</v>
      </c>
      <c r="AQ20" s="325" t="s">
        <v>537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538</v>
      </c>
      <c r="AL21" s="1190"/>
      <c r="AM21" s="1190"/>
      <c r="AN21" s="1191"/>
      <c r="AO21" s="328">
        <v>6.77</v>
      </c>
      <c r="AP21" s="329">
        <v>6.32</v>
      </c>
      <c r="AQ21" s="330">
        <v>0.45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539</v>
      </c>
      <c r="AL22" s="1190"/>
      <c r="AM22" s="1190"/>
      <c r="AN22" s="1191"/>
      <c r="AO22" s="333">
        <v>98.2</v>
      </c>
      <c r="AP22" s="334">
        <v>99.9</v>
      </c>
      <c r="AQ22" s="335">
        <v>-1.7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521</v>
      </c>
      <c r="AP30" s="304"/>
      <c r="AQ30" s="305" t="s">
        <v>522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523</v>
      </c>
      <c r="AQ31" s="311" t="s">
        <v>524</v>
      </c>
      <c r="AR31" s="312" t="s">
        <v>525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543</v>
      </c>
      <c r="AL32" s="1181"/>
      <c r="AM32" s="1181"/>
      <c r="AN32" s="1182"/>
      <c r="AO32" s="343">
        <v>22130613</v>
      </c>
      <c r="AP32" s="343">
        <v>53147</v>
      </c>
      <c r="AQ32" s="344">
        <v>36995</v>
      </c>
      <c r="AR32" s="345">
        <v>43.7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544</v>
      </c>
      <c r="AL33" s="1181"/>
      <c r="AM33" s="1181"/>
      <c r="AN33" s="1182"/>
      <c r="AO33" s="343" t="s">
        <v>545</v>
      </c>
      <c r="AP33" s="343" t="s">
        <v>545</v>
      </c>
      <c r="AQ33" s="344">
        <v>3</v>
      </c>
      <c r="AR33" s="345" t="s">
        <v>545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546</v>
      </c>
      <c r="AL34" s="1181"/>
      <c r="AM34" s="1181"/>
      <c r="AN34" s="1182"/>
      <c r="AO34" s="343" t="s">
        <v>545</v>
      </c>
      <c r="AP34" s="343" t="s">
        <v>545</v>
      </c>
      <c r="AQ34" s="344">
        <v>81</v>
      </c>
      <c r="AR34" s="345" t="s">
        <v>545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547</v>
      </c>
      <c r="AL35" s="1181"/>
      <c r="AM35" s="1181"/>
      <c r="AN35" s="1182"/>
      <c r="AO35" s="343">
        <v>4967478</v>
      </c>
      <c r="AP35" s="343">
        <v>11929</v>
      </c>
      <c r="AQ35" s="344">
        <v>8919</v>
      </c>
      <c r="AR35" s="345">
        <v>33.700000000000003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548</v>
      </c>
      <c r="AL36" s="1181"/>
      <c r="AM36" s="1181"/>
      <c r="AN36" s="1182"/>
      <c r="AO36" s="343" t="s">
        <v>545</v>
      </c>
      <c r="AP36" s="343" t="s">
        <v>545</v>
      </c>
      <c r="AQ36" s="344">
        <v>380</v>
      </c>
      <c r="AR36" s="345" t="s">
        <v>545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549</v>
      </c>
      <c r="AL37" s="1181"/>
      <c r="AM37" s="1181"/>
      <c r="AN37" s="1182"/>
      <c r="AO37" s="343">
        <v>59906</v>
      </c>
      <c r="AP37" s="343">
        <v>144</v>
      </c>
      <c r="AQ37" s="344">
        <v>886</v>
      </c>
      <c r="AR37" s="345">
        <v>-83.7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550</v>
      </c>
      <c r="AL38" s="1184"/>
      <c r="AM38" s="1184"/>
      <c r="AN38" s="1185"/>
      <c r="AO38" s="346">
        <v>117</v>
      </c>
      <c r="AP38" s="346">
        <v>0</v>
      </c>
      <c r="AQ38" s="347">
        <v>1</v>
      </c>
      <c r="AR38" s="335">
        <v>-100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551</v>
      </c>
      <c r="AL39" s="1184"/>
      <c r="AM39" s="1184"/>
      <c r="AN39" s="1185"/>
      <c r="AO39" s="343">
        <v>-4609254</v>
      </c>
      <c r="AP39" s="343">
        <v>-11069</v>
      </c>
      <c r="AQ39" s="344">
        <v>-8108</v>
      </c>
      <c r="AR39" s="345">
        <v>36.5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552</v>
      </c>
      <c r="AL40" s="1181"/>
      <c r="AM40" s="1181"/>
      <c r="AN40" s="1182"/>
      <c r="AO40" s="343">
        <v>-15951710</v>
      </c>
      <c r="AP40" s="343">
        <v>-38308</v>
      </c>
      <c r="AQ40" s="344">
        <v>-28743</v>
      </c>
      <c r="AR40" s="345">
        <v>33.299999999999997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298</v>
      </c>
      <c r="AL41" s="1187"/>
      <c r="AM41" s="1187"/>
      <c r="AN41" s="1188"/>
      <c r="AO41" s="343">
        <v>6597150</v>
      </c>
      <c r="AP41" s="343">
        <v>15843</v>
      </c>
      <c r="AQ41" s="344">
        <v>10414</v>
      </c>
      <c r="AR41" s="345">
        <v>52.1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521</v>
      </c>
      <c r="AN49" s="1175" t="s">
        <v>556</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557</v>
      </c>
      <c r="AO50" s="360" t="s">
        <v>558</v>
      </c>
      <c r="AP50" s="361" t="s">
        <v>559</v>
      </c>
      <c r="AQ50" s="362" t="s">
        <v>560</v>
      </c>
      <c r="AR50" s="363" t="s">
        <v>561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562</v>
      </c>
      <c r="AL51" s="356"/>
      <c r="AM51" s="364">
        <v>23066341</v>
      </c>
      <c r="AN51" s="365">
        <v>52962</v>
      </c>
      <c r="AO51" s="366">
        <v>-15.1</v>
      </c>
      <c r="AP51" s="367">
        <v>50880</v>
      </c>
      <c r="AQ51" s="368">
        <v>-1.4</v>
      </c>
      <c r="AR51" s="369">
        <v>-13.7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563</v>
      </c>
      <c r="AM52" s="372">
        <v>12779192</v>
      </c>
      <c r="AN52" s="373">
        <v>29342</v>
      </c>
      <c r="AO52" s="374">
        <v>-25.5</v>
      </c>
      <c r="AP52" s="375">
        <v>27819</v>
      </c>
      <c r="AQ52" s="376">
        <v>7.5</v>
      </c>
      <c r="AR52" s="377">
        <v>-33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564</v>
      </c>
      <c r="AL53" s="356"/>
      <c r="AM53" s="364">
        <v>18803374</v>
      </c>
      <c r="AN53" s="365">
        <v>43517</v>
      </c>
      <c r="AO53" s="366">
        <v>-17.8</v>
      </c>
      <c r="AP53" s="367">
        <v>46395</v>
      </c>
      <c r="AQ53" s="368">
        <v>-8.8000000000000007</v>
      </c>
      <c r="AR53" s="369">
        <v>-9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563</v>
      </c>
      <c r="AM54" s="372">
        <v>9847897</v>
      </c>
      <c r="AN54" s="373">
        <v>22791</v>
      </c>
      <c r="AO54" s="374">
        <v>-22.3</v>
      </c>
      <c r="AP54" s="375">
        <v>26304</v>
      </c>
      <c r="AQ54" s="376">
        <v>-5.4</v>
      </c>
      <c r="AR54" s="377">
        <v>-16.899999999999999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565</v>
      </c>
      <c r="AL55" s="356"/>
      <c r="AM55" s="364">
        <v>20682934</v>
      </c>
      <c r="AN55" s="365">
        <v>48480</v>
      </c>
      <c r="AO55" s="366">
        <v>11.4</v>
      </c>
      <c r="AP55" s="367">
        <v>48088</v>
      </c>
      <c r="AQ55" s="368">
        <v>3.6</v>
      </c>
      <c r="AR55" s="369">
        <v>7.8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563</v>
      </c>
      <c r="AM56" s="372">
        <v>8011306</v>
      </c>
      <c r="AN56" s="373">
        <v>18778</v>
      </c>
      <c r="AO56" s="374">
        <v>-17.600000000000001</v>
      </c>
      <c r="AP56" s="375">
        <v>25183</v>
      </c>
      <c r="AQ56" s="376">
        <v>-4.3</v>
      </c>
      <c r="AR56" s="377">
        <v>-13.3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566</v>
      </c>
      <c r="AL57" s="356"/>
      <c r="AM57" s="364">
        <v>19413727</v>
      </c>
      <c r="AN57" s="365">
        <v>46026</v>
      </c>
      <c r="AO57" s="366">
        <v>-5.0999999999999996</v>
      </c>
      <c r="AP57" s="367">
        <v>46457</v>
      </c>
      <c r="AQ57" s="368">
        <v>-3.4</v>
      </c>
      <c r="AR57" s="369">
        <v>-1.7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563</v>
      </c>
      <c r="AM58" s="372">
        <v>7015770</v>
      </c>
      <c r="AN58" s="373">
        <v>16633</v>
      </c>
      <c r="AO58" s="374">
        <v>-11.4</v>
      </c>
      <c r="AP58" s="375">
        <v>24020</v>
      </c>
      <c r="AQ58" s="376">
        <v>-4.5999999999999996</v>
      </c>
      <c r="AR58" s="377">
        <v>-6.8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567</v>
      </c>
      <c r="AL59" s="356"/>
      <c r="AM59" s="364">
        <v>31966936</v>
      </c>
      <c r="AN59" s="365">
        <v>76769</v>
      </c>
      <c r="AO59" s="366">
        <v>66.8</v>
      </c>
      <c r="AP59" s="367">
        <v>51849</v>
      </c>
      <c r="AQ59" s="368">
        <v>11.6</v>
      </c>
      <c r="AR59" s="369">
        <v>55.2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563</v>
      </c>
      <c r="AM60" s="372">
        <v>14292128</v>
      </c>
      <c r="AN60" s="373">
        <v>34323</v>
      </c>
      <c r="AO60" s="374">
        <v>106.4</v>
      </c>
      <c r="AP60" s="375">
        <v>26326</v>
      </c>
      <c r="AQ60" s="376">
        <v>9.6</v>
      </c>
      <c r="AR60" s="377">
        <v>96.8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568</v>
      </c>
      <c r="AL61" s="378"/>
      <c r="AM61" s="379">
        <v>22786662</v>
      </c>
      <c r="AN61" s="380">
        <v>53551</v>
      </c>
      <c r="AO61" s="381">
        <v>8</v>
      </c>
      <c r="AP61" s="382">
        <v>48734</v>
      </c>
      <c r="AQ61" s="383">
        <v>0.3</v>
      </c>
      <c r="AR61" s="369">
        <v>7.7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563</v>
      </c>
      <c r="AM62" s="372">
        <v>10389259</v>
      </c>
      <c r="AN62" s="373">
        <v>24373</v>
      </c>
      <c r="AO62" s="374">
        <v>5.9</v>
      </c>
      <c r="AP62" s="375">
        <v>25930</v>
      </c>
      <c r="AQ62" s="376">
        <v>0.6</v>
      </c>
      <c r="AR62" s="377">
        <v>5.3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D3cK41PXZ2fcNBuMFog/vrEkovFH8LyfyDb20TkvWyJngoGsfx1fcVdkaRKvBBRYRIu9Cf8uIGylNd6NqY8qYA==" saltValue="MbXuT2GtraTSAUTXeq9L3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O76" zoomScaleNormal="100" zoomScaleSheetLayoutView="55" workbookViewId="0">
      <selection activeCell="AE62" sqref="AE62"/>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570</v>
      </c>
    </row>
    <row r="120" spans="125:125" ht="13.5" hidden="1" customHeight="1" x14ac:dyDescent="0.15"/>
    <row r="121" spans="125:125" ht="13.5" hidden="1" customHeight="1" x14ac:dyDescent="0.15">
      <c r="DU121" s="291"/>
    </row>
  </sheetData>
  <sheetProtection algorithmName="SHA-512" hashValue="v/nHkMzkn4vrDdfMBzsMZf1z9uZwOpYB+rOA3w1M4sEoBR+FmmnbqXrlMJsVNQsNh30Mi2X6jjrw5qW5KG3XCw==" saltValue="gzIOaLPChYt+r4G0TABQl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C73" zoomScaleNormal="100" zoomScaleSheetLayoutView="55" workbookViewId="0">
      <selection activeCell="AF103" sqref="AF103"/>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571</v>
      </c>
    </row>
  </sheetData>
  <sheetProtection algorithmName="SHA-512" hashValue="cTmN2Kwayd+7uPE8gIJzecn+c3MltL41Y0rWPLjwQ5cs1YVyMjwpE/3XR7txyh8MJHNtx6h47XbQOfqwK8wAMw==" saltValue="KBjlJbUqe6cLwvxhkfMBD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C34" zoomScaleSheetLayoutView="100" workbookViewId="0">
      <selection activeCell="F45" sqref="F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198" t="s">
        <v>3</v>
      </c>
      <c r="D47" s="1198"/>
      <c r="E47" s="1199"/>
      <c r="F47" s="11">
        <v>9.0299999999999994</v>
      </c>
      <c r="G47" s="12">
        <v>11.01</v>
      </c>
      <c r="H47" s="12">
        <v>12.09</v>
      </c>
      <c r="I47" s="12">
        <v>12.55</v>
      </c>
      <c r="J47" s="13">
        <v>12.32</v>
      </c>
    </row>
    <row r="48" spans="2:10" ht="57.75" customHeight="1" x14ac:dyDescent="0.15">
      <c r="B48" s="14"/>
      <c r="C48" s="1200" t="s">
        <v>4</v>
      </c>
      <c r="D48" s="1200"/>
      <c r="E48" s="1201"/>
      <c r="F48" s="15">
        <v>4.47</v>
      </c>
      <c r="G48" s="16">
        <v>2.11</v>
      </c>
      <c r="H48" s="16">
        <v>3.17</v>
      </c>
      <c r="I48" s="16">
        <v>2.4300000000000002</v>
      </c>
      <c r="J48" s="17">
        <v>3.4</v>
      </c>
    </row>
    <row r="49" spans="2:10" ht="57.75" customHeight="1" thickBot="1" x14ac:dyDescent="0.2">
      <c r="B49" s="18"/>
      <c r="C49" s="1202" t="s">
        <v>5</v>
      </c>
      <c r="D49" s="1202"/>
      <c r="E49" s="1203"/>
      <c r="F49" s="19">
        <v>3.01</v>
      </c>
      <c r="G49" s="20" t="s">
        <v>577</v>
      </c>
      <c r="H49" s="20">
        <v>2.06</v>
      </c>
      <c r="I49" s="20" t="s">
        <v>578</v>
      </c>
      <c r="J49" s="21">
        <v>0.63</v>
      </c>
    </row>
    <row r="50" spans="2:10" ht="13.5" customHeight="1" x14ac:dyDescent="0.15"/>
  </sheetData>
  <sheetProtection algorithmName="SHA-512" hashValue="JV3AGWWv9bW4moYEq2uilrsmk+IZmFkEzr8AG8ikS6MOpyjLd+3sTgP8xmlXfYqXCE7W5V9bV77ZLpJ13rgvwA==" saltValue="wkOxMWWhrTvfMMvoalEZe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2021-03-08T04:31:37Z</cp:lastPrinted>
  <dcterms:created xsi:type="dcterms:W3CDTF">2021-02-05T04:40:21Z</dcterms:created>
  <dcterms:modified xsi:type="dcterms:W3CDTF">2021-03-10T07:51:44Z</dcterms:modified>
  <cp:category/>
</cp:coreProperties>
</file>