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算定法" sheetId="1" r:id="rId1"/>
    <sheet name="性能表" sheetId="2" r:id="rId2"/>
    <sheet name="Sheet2" sheetId="3" r:id="rId3"/>
  </sheets>
  <definedNames>
    <definedName name="_xlnm.Print_Area" localSheetId="0">'算定法'!$A$1:$AR$54</definedName>
  </definedNames>
  <calcPr fullCalcOnLoad="1"/>
</workbook>
</file>

<file path=xl/sharedStrings.xml><?xml version="1.0" encoding="utf-8"?>
<sst xmlns="http://schemas.openxmlformats.org/spreadsheetml/2006/main" count="317" uniqueCount="135">
  <si>
    <t>ｎ</t>
  </si>
  <si>
    <t>×</t>
  </si>
  <si>
    <t>ｔ</t>
  </si>
  <si>
    <t>K</t>
  </si>
  <si>
    <r>
      <t>ｎ</t>
    </r>
    <r>
      <rPr>
        <vertAlign val="subscript"/>
        <sz val="11"/>
        <rFont val="ＭＳ Ｐゴシック"/>
        <family val="3"/>
      </rPr>
      <t>０</t>
    </r>
  </si>
  <si>
    <t>＝</t>
  </si>
  <si>
    <t>Ａ</t>
  </si>
  <si>
    <t>Ｗm</t>
  </si>
  <si>
    <t>：</t>
  </si>
  <si>
    <t>値</t>
  </si>
  <si>
    <t>Ｑ</t>
  </si>
  <si>
    <t>人／席・日</t>
  </si>
  <si>
    <t>人／席・日</t>
  </si>
  <si>
    <t>min／日</t>
  </si>
  <si>
    <t>倍</t>
  </si>
  <si>
    <t>G</t>
  </si>
  <si>
    <t>Gu</t>
  </si>
  <si>
    <t>＋</t>
  </si>
  <si>
    <t>単位</t>
  </si>
  <si>
    <r>
      <t>G</t>
    </r>
    <r>
      <rPr>
        <vertAlign val="subscript"/>
        <sz val="11"/>
        <rFont val="ＭＳ Ｐゴシック"/>
        <family val="3"/>
      </rPr>
      <t>u</t>
    </r>
  </si>
  <si>
    <r>
      <t>G</t>
    </r>
    <r>
      <rPr>
        <vertAlign val="subscript"/>
        <sz val="11"/>
        <rFont val="ＭＳ Ｐゴシック"/>
        <family val="3"/>
      </rPr>
      <t>b</t>
    </r>
  </si>
  <si>
    <r>
      <t>G</t>
    </r>
    <r>
      <rPr>
        <b/>
        <vertAlign val="subscript"/>
        <sz val="11"/>
        <rFont val="ＭＳ Ｐゴシック"/>
        <family val="3"/>
      </rPr>
      <t>u</t>
    </r>
  </si>
  <si>
    <r>
      <t>G</t>
    </r>
    <r>
      <rPr>
        <b/>
        <vertAlign val="subscript"/>
        <sz val="11"/>
        <rFont val="ＭＳ Ｐゴシック"/>
        <family val="3"/>
      </rPr>
      <t>b</t>
    </r>
  </si>
  <si>
    <t>ｋｇ</t>
  </si>
  <si>
    <r>
      <t>ｉ</t>
    </r>
    <r>
      <rPr>
        <vertAlign val="subscript"/>
        <sz val="11"/>
        <rFont val="ＭＳ Ｐゴシック"/>
        <family val="3"/>
      </rPr>
      <t>u</t>
    </r>
  </si>
  <si>
    <r>
      <t>ｇ</t>
    </r>
    <r>
      <rPr>
        <vertAlign val="subscript"/>
        <sz val="11"/>
        <rFont val="ＭＳ Ｐゴシック"/>
        <family val="3"/>
      </rPr>
      <t>ｕ</t>
    </r>
  </si>
  <si>
    <t>ちゅう房を含む店舗全面積（以下、店舗全面積という）</t>
  </si>
  <si>
    <t>流入流量</t>
  </si>
  <si>
    <t>阻集グリースおよびたい積残さの質量</t>
  </si>
  <si>
    <t>阻集グリースの質量</t>
  </si>
  <si>
    <t>たい積残さの質量</t>
  </si>
  <si>
    <t>阻集グリースの質量</t>
  </si>
  <si>
    <t>店舗全面積</t>
  </si>
  <si>
    <t>日</t>
  </si>
  <si>
    <r>
      <t>G</t>
    </r>
    <r>
      <rPr>
        <b/>
        <i/>
        <u val="single"/>
        <vertAlign val="subscript"/>
        <sz val="11"/>
        <rFont val="ＭＳ Ｐゴシック"/>
        <family val="3"/>
      </rPr>
      <t>b</t>
    </r>
  </si>
  <si>
    <t>[ｋｇ]</t>
  </si>
  <si>
    <t>[ｋｇ]</t>
  </si>
  <si>
    <t>屋号：</t>
  </si>
  <si>
    <t>業種：</t>
  </si>
  <si>
    <t>阻集グリースの掃除周期(受渡し当事者間の打合せによる)</t>
  </si>
  <si>
    <t>たい積残さ掃除周期(受渡し当事者間の打合せによる)</t>
  </si>
  <si>
    <t>中国(中華)料理</t>
  </si>
  <si>
    <t>洋食</t>
  </si>
  <si>
    <t>和食</t>
  </si>
  <si>
    <t>軽食</t>
  </si>
  <si>
    <t>喫茶</t>
  </si>
  <si>
    <t>ファーストフード</t>
  </si>
  <si>
    <t>-</t>
  </si>
  <si>
    <t>１日当たりの厨房使用時間　</t>
  </si>
  <si>
    <t>[ｍｉｎ/日]</t>
  </si>
  <si>
    <t>因子</t>
  </si>
  <si>
    <t>Ｇ</t>
  </si>
  <si>
    <t>Ａ</t>
  </si>
  <si>
    <t>ｎ</t>
  </si>
  <si>
    <t>ｔ</t>
  </si>
  <si>
    <t>ｋ</t>
  </si>
  <si>
    <r>
      <t>Ｗ</t>
    </r>
    <r>
      <rPr>
        <b/>
        <vertAlign val="subscript"/>
        <sz val="11"/>
        <rFont val="ＭＳ Ｐゴシック"/>
        <family val="3"/>
      </rPr>
      <t>m</t>
    </r>
  </si>
  <si>
    <r>
      <t>ｎ</t>
    </r>
    <r>
      <rPr>
        <b/>
        <vertAlign val="subscript"/>
        <sz val="11"/>
        <rFont val="ＭＳ Ｐゴシック"/>
        <family val="3"/>
      </rPr>
      <t>0</t>
    </r>
  </si>
  <si>
    <r>
      <t>ｇ</t>
    </r>
    <r>
      <rPr>
        <b/>
        <vertAlign val="subscript"/>
        <sz val="11"/>
        <rFont val="ＭＳ Ｐゴシック"/>
        <family val="3"/>
      </rPr>
      <t>u</t>
    </r>
  </si>
  <si>
    <r>
      <t>ｎ</t>
    </r>
    <r>
      <rPr>
        <b/>
        <vertAlign val="subscript"/>
        <sz val="11"/>
        <rFont val="ＭＳ Ｐゴシック"/>
        <family val="3"/>
      </rPr>
      <t>0</t>
    </r>
  </si>
  <si>
    <r>
      <t>ｉ</t>
    </r>
    <r>
      <rPr>
        <b/>
        <vertAlign val="subscript"/>
        <sz val="11"/>
        <rFont val="ＭＳ Ｐゴシック"/>
        <family val="3"/>
      </rPr>
      <t>u</t>
    </r>
  </si>
  <si>
    <r>
      <t>ｇ</t>
    </r>
    <r>
      <rPr>
        <b/>
        <vertAlign val="subscript"/>
        <sz val="11"/>
        <rFont val="ＭＳ Ｐゴシック"/>
        <family val="3"/>
      </rPr>
      <t>b</t>
    </r>
  </si>
  <si>
    <r>
      <t>ｉ</t>
    </r>
    <r>
      <rPr>
        <b/>
        <vertAlign val="subscript"/>
        <sz val="11"/>
        <rFont val="ＭＳ Ｐゴシック"/>
        <family val="3"/>
      </rPr>
      <t>b</t>
    </r>
  </si>
  <si>
    <t>（１）流入流量の計算法</t>
  </si>
  <si>
    <t>（２－１）阻集グリースの質量</t>
  </si>
  <si>
    <t>（２－２）たい積残さの質量</t>
  </si>
  <si>
    <r>
      <t>表－１</t>
    </r>
    <r>
      <rPr>
        <sz val="11"/>
        <rFont val="ＭＳ Ｐゴシック"/>
        <family val="3"/>
      </rPr>
      <t>　　各　因　子　の　標　準　値</t>
    </r>
  </si>
  <si>
    <t>たい積残さの質量</t>
  </si>
  <si>
    <r>
      <t>G</t>
    </r>
    <r>
      <rPr>
        <b/>
        <vertAlign val="subscript"/>
        <sz val="11"/>
        <rFont val="ＭＳ Ｐゴシック"/>
        <family val="3"/>
      </rPr>
      <t>b</t>
    </r>
  </si>
  <si>
    <r>
      <t>ℓ</t>
    </r>
    <r>
      <rPr>
        <sz val="8"/>
        <rFont val="ＭＳ Ｐゴシック"/>
        <family val="3"/>
      </rPr>
      <t>／min</t>
    </r>
  </si>
  <si>
    <r>
      <t>１日あたりの厨房使用時間  &lt;&lt;</t>
    </r>
    <r>
      <rPr>
        <b/>
        <sz val="9"/>
        <rFont val="ＭＳ Ｐゴシック"/>
        <family val="3"/>
      </rPr>
      <t>表-１</t>
    </r>
    <r>
      <rPr>
        <sz val="9"/>
        <rFont val="ＭＳ Ｐゴシック"/>
        <family val="3"/>
      </rPr>
      <t>&gt;&gt;</t>
    </r>
  </si>
  <si>
    <t>食種</t>
  </si>
  <si>
    <t>食　　　　　種</t>
  </si>
  <si>
    <t>ｎ：回転数</t>
  </si>
  <si>
    <t>[人/（席・日）]</t>
  </si>
  <si>
    <t>掃除の周期　[日]</t>
  </si>
  <si>
    <r>
      <t>表－3</t>
    </r>
    <r>
      <rPr>
        <sz val="11"/>
        <rFont val="ＭＳ Ｐゴシック"/>
        <family val="3"/>
      </rPr>
      <t>　　補正回転数〔１席・１日あたりの利用人数〕の標準値</t>
    </r>
  </si>
  <si>
    <t>そば･うどん</t>
  </si>
  <si>
    <t>ラーメン</t>
  </si>
  <si>
    <r>
      <t>補正回転数   &lt;&lt;</t>
    </r>
    <r>
      <rPr>
        <b/>
        <sz val="9"/>
        <rFont val="ＭＳ Ｐゴシック"/>
        <family val="3"/>
      </rPr>
      <t>表-3</t>
    </r>
    <r>
      <rPr>
        <sz val="9"/>
        <rFont val="ＭＳ Ｐゴシック"/>
        <family val="3"/>
      </rPr>
      <t>&gt;&gt;</t>
    </r>
  </si>
  <si>
    <r>
      <t>補正回転数  &lt;&lt;</t>
    </r>
    <r>
      <rPr>
        <b/>
        <sz val="9"/>
        <rFont val="ＭＳ Ｐゴシック"/>
        <family val="3"/>
      </rPr>
      <t>表-３</t>
    </r>
    <r>
      <rPr>
        <sz val="9"/>
        <rFont val="ＭＳ Ｐゴシック"/>
        <family val="3"/>
      </rPr>
      <t>&gt;&gt;</t>
    </r>
  </si>
  <si>
    <r>
      <t>回転数≪</t>
    </r>
    <r>
      <rPr>
        <b/>
        <sz val="9"/>
        <rFont val="ＭＳ Ｐゴシック"/>
        <family val="3"/>
      </rPr>
      <t>表-２</t>
    </r>
    <r>
      <rPr>
        <sz val="9"/>
        <rFont val="ＭＳ Ｐゴシック"/>
        <family val="3"/>
      </rPr>
      <t>≫ 又は(受渡し当事者間の打合せによる)</t>
    </r>
  </si>
  <si>
    <t>食種</t>
  </si>
  <si>
    <t>回転数〔表ー2〕　(又は受渡し当事者間の打合せによる)</t>
  </si>
  <si>
    <r>
      <t>[</t>
    </r>
    <r>
      <rPr>
        <sz val="11"/>
        <rFont val="ＭＳ Ｐゴシック"/>
        <family val="3"/>
      </rPr>
      <t>ℓ</t>
    </r>
    <r>
      <rPr>
        <sz val="11"/>
        <rFont val="ＭＳ Ｐゴシック"/>
        <family val="3"/>
      </rPr>
      <t>／min]</t>
    </r>
  </si>
  <si>
    <t>危険率を用いて定めたときの流量の平均流量に対する倍率</t>
  </si>
  <si>
    <t>学生食堂</t>
  </si>
  <si>
    <r>
      <t>W</t>
    </r>
    <r>
      <rPr>
        <sz val="8"/>
        <rFont val="ＭＳ Ｐゴシック"/>
        <family val="3"/>
      </rPr>
      <t>m</t>
    </r>
  </si>
  <si>
    <t>k</t>
  </si>
  <si>
    <r>
      <t>ｇ</t>
    </r>
    <r>
      <rPr>
        <sz val="8"/>
        <rFont val="ＭＳ Ｐゴシック"/>
        <family val="3"/>
      </rPr>
      <t>u</t>
    </r>
  </si>
  <si>
    <r>
      <t>ｇ</t>
    </r>
    <r>
      <rPr>
        <sz val="8"/>
        <rFont val="ＭＳ Ｐゴシック"/>
        <family val="3"/>
      </rPr>
      <t>b</t>
    </r>
  </si>
  <si>
    <t>SHASE-S　217-2016を準拠</t>
  </si>
  <si>
    <t>ラーメン・そば･うどん</t>
  </si>
  <si>
    <t>社員･従業員食堂</t>
  </si>
  <si>
    <t>社員・従業員食堂</t>
  </si>
  <si>
    <r>
      <t>ｎ</t>
    </r>
    <r>
      <rPr>
        <b/>
        <vertAlign val="subscript"/>
        <sz val="11"/>
        <rFont val="ＭＳ Ｐゴシック"/>
        <family val="3"/>
      </rPr>
      <t>0</t>
    </r>
    <r>
      <rPr>
        <b/>
        <sz val="11"/>
        <rFont val="ＭＳ Ｐゴシック"/>
        <family val="3"/>
      </rPr>
      <t>：</t>
    </r>
    <r>
      <rPr>
        <sz val="11"/>
        <rFont val="ＭＳ Ｐゴシック"/>
        <family val="3"/>
      </rPr>
      <t>補正回転数[人/(席・日)]</t>
    </r>
  </si>
  <si>
    <r>
      <t>ｉ</t>
    </r>
    <r>
      <rPr>
        <b/>
        <vertAlign val="subscript"/>
        <sz val="10"/>
        <rFont val="ＭＳ Ｐゴシック"/>
        <family val="3"/>
      </rPr>
      <t>u</t>
    </r>
    <r>
      <rPr>
        <b/>
        <sz val="10"/>
        <rFont val="ＭＳ Ｐゴシック"/>
        <family val="3"/>
      </rPr>
      <t xml:space="preserve"> ： </t>
    </r>
    <r>
      <rPr>
        <sz val="10"/>
        <rFont val="ＭＳ Ｐゴシック"/>
        <family val="3"/>
      </rPr>
      <t>阻集グリース</t>
    </r>
  </si>
  <si>
    <r>
      <t>ｉ</t>
    </r>
    <r>
      <rPr>
        <b/>
        <vertAlign val="subscript"/>
        <sz val="10"/>
        <rFont val="ＭＳ Ｐゴシック"/>
        <family val="3"/>
      </rPr>
      <t>b</t>
    </r>
    <r>
      <rPr>
        <b/>
        <sz val="10"/>
        <rFont val="ＭＳ Ｐゴシック"/>
        <family val="3"/>
      </rPr>
      <t xml:space="preserve"> ： </t>
    </r>
    <r>
      <rPr>
        <sz val="10"/>
        <rFont val="ＭＳ Ｐゴシック"/>
        <family val="3"/>
      </rPr>
      <t>たい積残さ</t>
    </r>
  </si>
  <si>
    <r>
      <t>ｇ</t>
    </r>
    <r>
      <rPr>
        <vertAlign val="subscript"/>
        <sz val="11"/>
        <rFont val="ＭＳ Ｐゴシック"/>
        <family val="3"/>
      </rPr>
      <t>ｂ</t>
    </r>
  </si>
  <si>
    <r>
      <t>危険率を用いて定めたときの流量の平均流量に対する倍率 &lt;&lt;</t>
    </r>
    <r>
      <rPr>
        <b/>
        <sz val="9"/>
        <rFont val="ＭＳ Ｐゴシック"/>
        <family val="3"/>
      </rPr>
      <t>表-１</t>
    </r>
    <r>
      <rPr>
        <sz val="9"/>
        <rFont val="ＭＳ Ｐゴシック"/>
        <family val="3"/>
      </rPr>
      <t>&gt;&gt;</t>
    </r>
  </si>
  <si>
    <t>入力して下さい</t>
  </si>
  <si>
    <r>
      <t>t</t>
    </r>
    <r>
      <rPr>
        <vertAlign val="superscript"/>
        <sz val="11"/>
        <rFont val="ＭＳ Ｐゴシック"/>
        <family val="3"/>
      </rPr>
      <t>　※</t>
    </r>
  </si>
  <si>
    <r>
      <t>注</t>
    </r>
    <r>
      <rPr>
        <vertAlign val="superscript"/>
        <sz val="9"/>
        <rFont val="ＭＳ Ｐゴシック"/>
        <family val="3"/>
      </rPr>
      <t>※</t>
    </r>
    <r>
      <rPr>
        <sz val="9"/>
        <rFont val="ＭＳ Ｐゴシック"/>
        <family val="3"/>
      </rPr>
      <t>１日当たりの使用時間が前もってわかっている場合は、その時間を１日あたりのちゅう房使用時間としてもよい。</t>
    </r>
  </si>
  <si>
    <r>
      <t>注</t>
    </r>
    <r>
      <rPr>
        <vertAlign val="superscript"/>
        <sz val="11"/>
        <rFont val="ＭＳ Ｐゴシック"/>
        <family val="3"/>
      </rPr>
      <t>※</t>
    </r>
    <r>
      <rPr>
        <sz val="11"/>
        <rFont val="ＭＳ Ｐゴシック"/>
        <family val="3"/>
      </rPr>
      <t>　店舗全面積の値が表中の中間となる場合には、比例補正して求める。</t>
    </r>
  </si>
  <si>
    <t>ながさき屋</t>
  </si>
  <si>
    <t>飲食業（和食）</t>
  </si>
  <si>
    <t>1/1000</t>
  </si>
  <si>
    <t>１／1000：Ｇuを求めるための単位の換算係数</t>
  </si>
  <si>
    <t>１／1000：Ｇbを求めるための単位の換算係数</t>
  </si>
  <si>
    <r>
      <t>表－２</t>
    </r>
    <r>
      <rPr>
        <sz val="11"/>
        <rFont val="ＭＳ Ｐゴシック"/>
        <family val="3"/>
      </rPr>
      <t>　　回転数と掃除の周期の標準値</t>
    </r>
  </si>
  <si>
    <t>グリーストラップ性能表</t>
  </si>
  <si>
    <t>グリーストラップ実容量</t>
  </si>
  <si>
    <t>許容流入流量</t>
  </si>
  <si>
    <t>標準阻集グリース量</t>
  </si>
  <si>
    <r>
      <t>（</t>
    </r>
    <r>
      <rPr>
        <sz val="11"/>
        <rFont val="Script MT Bold"/>
        <family val="4"/>
      </rPr>
      <t>ℓ</t>
    </r>
    <r>
      <rPr>
        <sz val="11"/>
        <rFont val="ＭＳ Ｐゴシック"/>
        <family val="3"/>
      </rPr>
      <t>）</t>
    </r>
  </si>
  <si>
    <r>
      <t>Ｑ（</t>
    </r>
    <r>
      <rPr>
        <sz val="11"/>
        <rFont val="Script MT Bold"/>
        <family val="4"/>
      </rPr>
      <t>ℓ</t>
    </r>
    <r>
      <rPr>
        <sz val="11"/>
        <rFont val="ＭＳ Ｐゴシック"/>
        <family val="3"/>
      </rPr>
      <t>／min）</t>
    </r>
  </si>
  <si>
    <t>Ｇ（kg）</t>
  </si>
  <si>
    <t>許容流入流量が</t>
  </si>
  <si>
    <t>説　　明</t>
  </si>
  <si>
    <t>[ｋｇ]のグリース阻集器を設置します。</t>
  </si>
  <si>
    <t>（２）阻集グリース及びたい積残さの質量の計算方法</t>
  </si>
  <si>
    <t>[ℓ／min] 　及び 標準阻集グリース量が</t>
  </si>
  <si>
    <t>m2</t>
  </si>
  <si>
    <r>
      <t>店舗全面積１m2・１日あたりの使用水量  &lt;&lt;</t>
    </r>
    <r>
      <rPr>
        <b/>
        <sz val="9"/>
        <rFont val="ＭＳ Ｐゴシック"/>
        <family val="3"/>
      </rPr>
      <t>表-１&gt;&gt;</t>
    </r>
  </si>
  <si>
    <t>ｇ／(m2・日)</t>
  </si>
  <si>
    <r>
      <t>店舗全面積１m2・１日あたりのたい積残さの質量  &lt;&lt;</t>
    </r>
    <r>
      <rPr>
        <b/>
        <sz val="9"/>
        <rFont val="ＭＳ Ｐゴシック"/>
        <family val="3"/>
      </rPr>
      <t>表-１</t>
    </r>
    <r>
      <rPr>
        <sz val="9"/>
        <rFont val="ＭＳ Ｐゴシック"/>
        <family val="3"/>
      </rPr>
      <t>&gt;&gt;</t>
    </r>
  </si>
  <si>
    <r>
      <t>店舗全面積１m2・１日あたりの阻集グリースの質量  &lt;&lt;</t>
    </r>
    <r>
      <rPr>
        <b/>
        <sz val="9"/>
        <rFont val="ＭＳ Ｐゴシック"/>
        <family val="3"/>
      </rPr>
      <t>表-１</t>
    </r>
    <r>
      <rPr>
        <sz val="9"/>
        <rFont val="ＭＳ Ｐゴシック"/>
        <family val="3"/>
      </rPr>
      <t>&gt;&gt;</t>
    </r>
  </si>
  <si>
    <t>店舗全面積１m2 ・１日あたりの使用水量</t>
  </si>
  <si>
    <t>店舗全面積１m2 ・１日あたりの阻集ｸﾞﾘｰｽの質量</t>
  </si>
  <si>
    <t>店舗全面積１m2 ・１日あたりのたい積残さの質量</t>
  </si>
  <si>
    <t>[L/(m2・日)]</t>
  </si>
  <si>
    <t>[ｇ/(m2・日)]</t>
  </si>
  <si>
    <r>
      <t>ち ゅ う 房 を 含　む　店 舗 全 面 積　〔m2〕　</t>
    </r>
    <r>
      <rPr>
        <vertAlign val="superscript"/>
        <sz val="11"/>
        <rFont val="ＭＳ Ｐゴシック"/>
        <family val="3"/>
      </rPr>
      <t>※</t>
    </r>
  </si>
  <si>
    <t>ℓ／(m2･日)</t>
  </si>
  <si>
    <r>
      <t>工場製造グリース阻集器の計算方法</t>
    </r>
    <r>
      <rPr>
        <b/>
        <u val="single"/>
        <sz val="14"/>
        <rFont val="ＭＳ Ｐゴシック"/>
        <family val="3"/>
      </rPr>
      <t>（店舗面積による例）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</si>
</sst>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0.0_);[Red]\(0.0\)"/>
    <numFmt numFmtId="185" formatCode="0.0_ "/>
    <numFmt numFmtId="186" formatCode="0.000_ "/>
    <numFmt numFmtId="187" formatCode="0.00_ "/>
    <numFmt numFmtId="188" formatCode="0.000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b/>
      <i/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sz val="8"/>
      <name val="ＭＳ Ｐゴシック"/>
      <family val="3"/>
    </font>
    <font>
      <i/>
      <sz val="8"/>
      <name val="Viner Hand ITC"/>
      <family val="4"/>
    </font>
    <font>
      <b/>
      <u val="single"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vertAlign val="subscript"/>
      <sz val="11"/>
      <name val="ＭＳ Ｐゴシック"/>
      <family val="3"/>
    </font>
    <font>
      <b/>
      <i/>
      <u val="single"/>
      <vertAlign val="subscript"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i/>
      <sz val="11"/>
      <name val="ＭＳ Ｐゴシック"/>
      <family val="3"/>
    </font>
    <font>
      <sz val="11"/>
      <name val="Script MT Bold"/>
      <family val="4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2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b/>
      <sz val="9"/>
      <name val="Lucida Sans Unicode"/>
      <family val="2"/>
    </font>
    <font>
      <sz val="8"/>
      <name val="Arial"/>
      <family val="2"/>
    </font>
    <font>
      <b/>
      <sz val="10"/>
      <name val="ＭＳ Ｐゴシック"/>
      <family val="3"/>
    </font>
    <font>
      <b/>
      <vertAlign val="subscript"/>
      <sz val="10"/>
      <name val="ＭＳ Ｐゴシック"/>
      <family val="3"/>
    </font>
    <font>
      <b/>
      <u val="single"/>
      <sz val="14"/>
      <color indexed="10"/>
      <name val="ＭＳ Ｐゴシック"/>
      <family val="3"/>
    </font>
    <font>
      <vertAlign val="superscript"/>
      <sz val="11"/>
      <name val="ＭＳ Ｐゴシック"/>
      <family val="3"/>
    </font>
    <font>
      <vertAlign val="superscript"/>
      <sz val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2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0" fillId="33" borderId="13" xfId="0" applyFill="1" applyBorder="1" applyAlignment="1">
      <alignment horizontal="justify" vertical="center" wrapText="1"/>
    </xf>
    <xf numFmtId="0" fontId="0" fillId="33" borderId="14" xfId="0" applyFill="1" applyBorder="1" applyAlignment="1">
      <alignment horizontal="right" vertical="top"/>
    </xf>
    <xf numFmtId="0" fontId="5" fillId="33" borderId="0" xfId="0" applyFont="1" applyFill="1" applyAlignment="1">
      <alignment/>
    </xf>
    <xf numFmtId="0" fontId="0" fillId="33" borderId="15" xfId="0" applyFill="1" applyBorder="1" applyAlignment="1">
      <alignment horizontal="justify" vertical="center" wrapText="1"/>
    </xf>
    <xf numFmtId="0" fontId="0" fillId="33" borderId="16" xfId="0" applyFill="1" applyBorder="1" applyAlignment="1">
      <alignment horizontal="right" vertical="top"/>
    </xf>
    <xf numFmtId="0" fontId="21" fillId="33" borderId="0" xfId="0" applyFont="1" applyFill="1" applyAlignment="1" quotePrefix="1">
      <alignment/>
    </xf>
    <xf numFmtId="0" fontId="24" fillId="33" borderId="0" xfId="0" applyFont="1" applyFill="1" applyAlignment="1">
      <alignment horizontal="center" vertical="center"/>
    </xf>
    <xf numFmtId="0" fontId="0" fillId="33" borderId="17" xfId="0" applyFill="1" applyBorder="1" applyAlignment="1">
      <alignment horizontal="left" vertical="top" indent="1"/>
    </xf>
    <xf numFmtId="0" fontId="0" fillId="33" borderId="18" xfId="0" applyFill="1" applyBorder="1" applyAlignment="1">
      <alignment horizontal="justify" vertical="center"/>
    </xf>
    <xf numFmtId="0" fontId="18" fillId="33" borderId="17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17" fillId="33" borderId="0" xfId="0" applyFont="1" applyFill="1" applyAlignment="1">
      <alignment/>
    </xf>
    <xf numFmtId="0" fontId="25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188" fontId="9" fillId="33" borderId="0" xfId="0" applyNumberFormat="1" applyFont="1" applyFill="1" applyAlignment="1">
      <alignment/>
    </xf>
    <xf numFmtId="182" fontId="8" fillId="33" borderId="0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21" fillId="33" borderId="0" xfId="0" applyFont="1" applyFill="1" applyAlignment="1" quotePrefix="1">
      <alignment horizontal="left" indent="1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 vertical="top" wrapText="1"/>
    </xf>
    <xf numFmtId="0" fontId="14" fillId="33" borderId="22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185" fontId="14" fillId="33" borderId="2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 shrinkToFit="1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33" borderId="13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 vertical="center"/>
    </xf>
    <xf numFmtId="0" fontId="0" fillId="33" borderId="24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10" fillId="33" borderId="13" xfId="0" applyFont="1" applyFill="1" applyBorder="1" applyAlignment="1">
      <alignment vertical="center" shrinkToFit="1"/>
    </xf>
    <xf numFmtId="0" fontId="14" fillId="33" borderId="14" xfId="0" applyFont="1" applyFill="1" applyBorder="1" applyAlignment="1">
      <alignment vertical="center" shrinkToFit="1"/>
    </xf>
    <xf numFmtId="0" fontId="6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/>
    </xf>
    <xf numFmtId="0" fontId="14" fillId="33" borderId="11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185" fontId="14" fillId="33" borderId="24" xfId="0" applyNumberFormat="1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19" fillId="33" borderId="0" xfId="0" applyFont="1" applyFill="1" applyAlignment="1">
      <alignment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182" fontId="3" fillId="33" borderId="24" xfId="0" applyNumberFormat="1" applyFont="1" applyFill="1" applyBorder="1" applyAlignment="1" applyProtection="1">
      <alignment horizontal="center" vertical="center"/>
      <protection/>
    </xf>
    <xf numFmtId="182" fontId="3" fillId="28" borderId="24" xfId="0" applyNumberFormat="1" applyFont="1" applyFill="1" applyBorder="1" applyAlignment="1" applyProtection="1">
      <alignment horizontal="center" vertical="center"/>
      <protection locked="0"/>
    </xf>
    <xf numFmtId="0" fontId="3" fillId="28" borderId="24" xfId="0" applyFont="1" applyFill="1" applyBorder="1" applyAlignment="1" applyProtection="1">
      <alignment horizontal="center" vertical="center"/>
      <protection locked="0"/>
    </xf>
    <xf numFmtId="0" fontId="3" fillId="28" borderId="24" xfId="0" applyFont="1" applyFill="1" applyBorder="1" applyAlignment="1">
      <alignment horizontal="center" vertical="center"/>
    </xf>
    <xf numFmtId="182" fontId="3" fillId="28" borderId="24" xfId="0" applyNumberFormat="1" applyFont="1" applyFill="1" applyBorder="1" applyAlignment="1">
      <alignment horizontal="center" vertical="center"/>
    </xf>
    <xf numFmtId="0" fontId="0" fillId="28" borderId="24" xfId="0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56" fontId="11" fillId="33" borderId="24" xfId="0" applyNumberFormat="1" applyFont="1" applyFill="1" applyBorder="1" applyAlignment="1" quotePrefix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right"/>
    </xf>
    <xf numFmtId="185" fontId="0" fillId="0" borderId="12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85" fontId="0" fillId="0" borderId="0" xfId="0" applyNumberFormat="1" applyAlignment="1">
      <alignment/>
    </xf>
    <xf numFmtId="0" fontId="0" fillId="33" borderId="0" xfId="0" applyFill="1" applyBorder="1" applyAlignment="1" applyProtection="1">
      <alignment vertical="center"/>
      <protection locked="0"/>
    </xf>
    <xf numFmtId="0" fontId="10" fillId="33" borderId="0" xfId="0" applyFont="1" applyFill="1" applyBorder="1" applyAlignment="1">
      <alignment horizontal="center" vertical="center"/>
    </xf>
    <xf numFmtId="0" fontId="19" fillId="28" borderId="24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182" fontId="0" fillId="33" borderId="1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82" fontId="0" fillId="33" borderId="2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185" fontId="14" fillId="33" borderId="24" xfId="0" applyNumberFormat="1" applyFont="1" applyFill="1" applyBorder="1" applyAlignment="1">
      <alignment horizontal="center"/>
    </xf>
    <xf numFmtId="185" fontId="0" fillId="0" borderId="24" xfId="0" applyNumberForma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184" fontId="0" fillId="33" borderId="10" xfId="0" applyNumberFormat="1" applyFill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0" fontId="0" fillId="33" borderId="15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left" vertical="top" wrapText="1" shrinkToFit="1"/>
    </xf>
    <xf numFmtId="0" fontId="14" fillId="33" borderId="0" xfId="0" applyFont="1" applyFill="1" applyBorder="1" applyAlignment="1">
      <alignment horizontal="left" vertical="top" wrapText="1" shrinkToFit="1"/>
    </xf>
    <xf numFmtId="0" fontId="14" fillId="33" borderId="16" xfId="0" applyFont="1" applyFill="1" applyBorder="1" applyAlignment="1">
      <alignment horizontal="left" vertical="top" wrapText="1" shrinkToFit="1"/>
    </xf>
    <xf numFmtId="0" fontId="14" fillId="33" borderId="17" xfId="0" applyFont="1" applyFill="1" applyBorder="1" applyAlignment="1">
      <alignment horizontal="left" vertical="top" wrapText="1" shrinkToFit="1"/>
    </xf>
    <xf numFmtId="0" fontId="14" fillId="33" borderId="19" xfId="0" applyFont="1" applyFill="1" applyBorder="1" applyAlignment="1">
      <alignment horizontal="left" vertical="top" wrapText="1" shrinkToFit="1"/>
    </xf>
    <xf numFmtId="0" fontId="14" fillId="33" borderId="18" xfId="0" applyFont="1" applyFill="1" applyBorder="1" applyAlignment="1">
      <alignment horizontal="left" vertical="top" wrapText="1" shrinkToFi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82" fontId="20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0" fillId="33" borderId="12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85" fontId="0" fillId="33" borderId="0" xfId="0" applyNumberFormat="1" applyFont="1" applyFill="1" applyAlignment="1">
      <alignment horizontal="left"/>
    </xf>
    <xf numFmtId="185" fontId="0" fillId="33" borderId="0" xfId="0" applyNumberFormat="1" applyFont="1" applyFill="1" applyAlignment="1">
      <alignment/>
    </xf>
    <xf numFmtId="0" fontId="0" fillId="0" borderId="19" xfId="0" applyBorder="1" applyAlignment="1">
      <alignment horizontal="center"/>
    </xf>
    <xf numFmtId="182" fontId="0" fillId="33" borderId="0" xfId="0" applyNumberFormat="1" applyFill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182" fontId="0" fillId="33" borderId="0" xfId="0" applyNumberFormat="1" applyFill="1" applyAlignment="1">
      <alignment horizontal="right" vertical="center"/>
    </xf>
    <xf numFmtId="185" fontId="0" fillId="33" borderId="0" xfId="0" applyNumberFormat="1" applyFont="1" applyFill="1" applyBorder="1" applyAlignment="1">
      <alignment/>
    </xf>
    <xf numFmtId="182" fontId="28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85" fontId="14" fillId="33" borderId="1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4" fillId="33" borderId="21" xfId="0" applyFont="1" applyFill="1" applyBorder="1" applyAlignment="1">
      <alignment horizontal="center" vertical="center" wrapText="1"/>
    </xf>
    <xf numFmtId="185" fontId="28" fillId="33" borderId="0" xfId="0" applyNumberFormat="1" applyFont="1" applyFill="1" applyAlignment="1">
      <alignment horizontal="center" vertical="center"/>
    </xf>
    <xf numFmtId="0" fontId="19" fillId="28" borderId="10" xfId="0" applyFont="1" applyFill="1" applyBorder="1" applyAlignment="1">
      <alignment horizontal="center"/>
    </xf>
    <xf numFmtId="0" fontId="19" fillId="28" borderId="12" xfId="0" applyFont="1" applyFill="1" applyBorder="1" applyAlignment="1">
      <alignment horizontal="center"/>
    </xf>
    <xf numFmtId="0" fontId="19" fillId="28" borderId="11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</xdr:row>
      <xdr:rowOff>0</xdr:rowOff>
    </xdr:from>
    <xdr:to>
      <xdr:col>27</xdr:col>
      <xdr:colOff>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848850" y="400050"/>
          <a:ext cx="13811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33</xdr:row>
      <xdr:rowOff>19050</xdr:rowOff>
    </xdr:from>
    <xdr:to>
      <xdr:col>27</xdr:col>
      <xdr:colOff>0</xdr:colOff>
      <xdr:row>38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9858375" y="6267450"/>
          <a:ext cx="13716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9"/>
  <sheetViews>
    <sheetView tabSelected="1" zoomScale="130" zoomScaleNormal="130" zoomScalePageLayoutView="0" workbookViewId="0" topLeftCell="A1">
      <selection activeCell="P9" sqref="P9"/>
    </sheetView>
  </sheetViews>
  <sheetFormatPr defaultColWidth="9.00390625" defaultRowHeight="13.5"/>
  <cols>
    <col min="1" max="1" width="2.50390625" style="0" customWidth="1"/>
    <col min="2" max="2" width="3.375" style="0" customWidth="1"/>
    <col min="3" max="3" width="2.50390625" style="0" customWidth="1"/>
    <col min="4" max="4" width="5.625" style="0" customWidth="1"/>
    <col min="5" max="6" width="2.625" style="0" customWidth="1"/>
    <col min="7" max="7" width="2.875" style="0" customWidth="1"/>
    <col min="8" max="8" width="3.00390625" style="0" customWidth="1"/>
    <col min="9" max="9" width="6.125" style="0" customWidth="1"/>
    <col min="10" max="10" width="2.625" style="1" customWidth="1"/>
    <col min="11" max="14" width="3.625" style="1" customWidth="1"/>
    <col min="15" max="15" width="3.125" style="1" customWidth="1"/>
    <col min="16" max="16" width="3.75390625" style="1" customWidth="1"/>
    <col min="17" max="17" width="1.25" style="1" customWidth="1"/>
    <col min="18" max="18" width="8.125" style="2" customWidth="1"/>
    <col min="19" max="19" width="8.50390625" style="5" bestFit="1" customWidth="1"/>
    <col min="20" max="20" width="4.375" style="6" bestFit="1" customWidth="1"/>
    <col min="21" max="21" width="0.875" style="3" customWidth="1"/>
    <col min="22" max="22" width="15.125" style="4" customWidth="1"/>
    <col min="23" max="23" width="12.50390625" style="4" customWidth="1"/>
    <col min="24" max="24" width="22.125" style="4" customWidth="1"/>
    <col min="25" max="25" width="1.12109375" style="0" customWidth="1"/>
    <col min="26" max="26" width="3.00390625" style="0" customWidth="1"/>
    <col min="27" max="27" width="15.125" style="0" customWidth="1"/>
    <col min="28" max="34" width="4.25390625" style="0" customWidth="1"/>
    <col min="35" max="35" width="4.25390625" style="1" customWidth="1"/>
    <col min="36" max="42" width="4.25390625" style="0" customWidth="1"/>
    <col min="43" max="44" width="4.625" style="0" customWidth="1"/>
  </cols>
  <sheetData>
    <row r="1" spans="1:45" ht="31.5" customHeight="1">
      <c r="A1" s="7"/>
      <c r="B1" s="8" t="s">
        <v>37</v>
      </c>
      <c r="C1" s="9"/>
      <c r="D1" s="153" t="s">
        <v>104</v>
      </c>
      <c r="E1" s="154"/>
      <c r="F1" s="154"/>
      <c r="G1" s="154"/>
      <c r="H1" s="154"/>
      <c r="I1" s="154"/>
      <c r="J1" s="155"/>
      <c r="K1" s="10" t="s">
        <v>38</v>
      </c>
      <c r="L1" s="10"/>
      <c r="M1" s="153" t="s">
        <v>105</v>
      </c>
      <c r="N1" s="154"/>
      <c r="O1" s="154"/>
      <c r="P1" s="154"/>
      <c r="Q1" s="154"/>
      <c r="R1" s="154"/>
      <c r="S1" s="155"/>
      <c r="U1" s="11"/>
      <c r="V1" s="12"/>
      <c r="W1" s="12"/>
      <c r="X1" s="12"/>
      <c r="Y1" s="7"/>
      <c r="Z1" s="13"/>
      <c r="AA1" s="13"/>
      <c r="AB1" s="13"/>
      <c r="AC1" s="14" t="s">
        <v>66</v>
      </c>
      <c r="AD1" s="15"/>
      <c r="AE1" s="13"/>
      <c r="AF1" s="13"/>
      <c r="AG1" s="13"/>
      <c r="AH1" s="13"/>
      <c r="AI1" s="16"/>
      <c r="AJ1" s="13"/>
      <c r="AK1" s="13"/>
      <c r="AL1" s="13"/>
      <c r="AM1" s="13"/>
      <c r="AN1" s="13"/>
      <c r="AO1" s="13"/>
      <c r="AP1" s="13"/>
      <c r="AQ1" s="13"/>
      <c r="AR1" s="13"/>
      <c r="AS1" s="7"/>
    </row>
    <row r="2" spans="1:45" ht="13.5" customHeight="1">
      <c r="A2" s="7"/>
      <c r="B2" s="7"/>
      <c r="C2" s="7"/>
      <c r="D2" s="7"/>
      <c r="E2" s="7"/>
      <c r="F2" s="7"/>
      <c r="G2" s="7"/>
      <c r="H2" s="7"/>
      <c r="I2" s="7"/>
      <c r="J2" s="17"/>
      <c r="K2" s="17"/>
      <c r="L2" s="17"/>
      <c r="M2" s="17"/>
      <c r="N2" s="17"/>
      <c r="O2" s="17"/>
      <c r="P2" s="17"/>
      <c r="Q2" s="17"/>
      <c r="R2" s="18"/>
      <c r="S2" s="19"/>
      <c r="T2" s="20"/>
      <c r="U2" s="11"/>
      <c r="V2" s="12"/>
      <c r="W2" s="12"/>
      <c r="X2" s="12"/>
      <c r="Y2" s="7"/>
      <c r="Z2" s="21"/>
      <c r="AA2" s="22"/>
      <c r="AB2" s="90"/>
      <c r="AC2" s="91" t="s">
        <v>87</v>
      </c>
      <c r="AD2" s="92"/>
      <c r="AE2" s="39"/>
      <c r="AF2" s="97" t="s">
        <v>101</v>
      </c>
      <c r="AG2" s="41"/>
      <c r="AH2" s="98"/>
      <c r="AI2" s="97" t="s">
        <v>88</v>
      </c>
      <c r="AJ2" s="99"/>
      <c r="AK2" s="39"/>
      <c r="AL2" s="97" t="s">
        <v>89</v>
      </c>
      <c r="AM2" s="41"/>
      <c r="AN2" s="39"/>
      <c r="AO2" s="97" t="s">
        <v>90</v>
      </c>
      <c r="AP2" s="41"/>
      <c r="AQ2" s="18"/>
      <c r="AR2" s="18"/>
      <c r="AS2" s="7"/>
    </row>
    <row r="3" spans="1:45" ht="18.75" customHeight="1">
      <c r="A3" s="23" t="s">
        <v>134</v>
      </c>
      <c r="B3" s="7"/>
      <c r="C3" s="7"/>
      <c r="D3" s="7"/>
      <c r="E3" s="7"/>
      <c r="F3" s="7"/>
      <c r="G3" s="7"/>
      <c r="H3" s="7"/>
      <c r="I3" s="7"/>
      <c r="J3" s="17"/>
      <c r="K3" s="17"/>
      <c r="L3" s="17"/>
      <c r="M3" s="17"/>
      <c r="N3" s="17"/>
      <c r="O3" s="17"/>
      <c r="P3" s="17"/>
      <c r="Q3" s="17"/>
      <c r="R3" s="18"/>
      <c r="S3" s="100"/>
      <c r="T3" s="101" t="s">
        <v>91</v>
      </c>
      <c r="U3" s="11"/>
      <c r="V3" s="12"/>
      <c r="W3" s="12"/>
      <c r="X3" s="12"/>
      <c r="Y3" s="7"/>
      <c r="Z3" s="24"/>
      <c r="AA3" s="25" t="s">
        <v>50</v>
      </c>
      <c r="AB3" s="183" t="s">
        <v>127</v>
      </c>
      <c r="AC3" s="184"/>
      <c r="AD3" s="185"/>
      <c r="AE3" s="183" t="s">
        <v>48</v>
      </c>
      <c r="AF3" s="184"/>
      <c r="AG3" s="185"/>
      <c r="AH3" s="186" t="s">
        <v>85</v>
      </c>
      <c r="AI3" s="187"/>
      <c r="AJ3" s="188"/>
      <c r="AK3" s="183" t="s">
        <v>128</v>
      </c>
      <c r="AL3" s="184"/>
      <c r="AM3" s="185"/>
      <c r="AN3" s="183" t="s">
        <v>129</v>
      </c>
      <c r="AO3" s="184"/>
      <c r="AP3" s="185"/>
      <c r="AQ3" s="7"/>
      <c r="AR3" s="7"/>
      <c r="AS3" s="7"/>
    </row>
    <row r="4" spans="1:45" ht="14.25">
      <c r="A4" s="7"/>
      <c r="B4" s="147"/>
      <c r="C4" s="7"/>
      <c r="D4" s="7"/>
      <c r="E4" s="7"/>
      <c r="F4" s="7"/>
      <c r="G4" s="7"/>
      <c r="H4" s="7"/>
      <c r="I4" s="7"/>
      <c r="J4" s="17"/>
      <c r="K4" s="17"/>
      <c r="L4" s="17"/>
      <c r="M4" s="17"/>
      <c r="N4" s="17"/>
      <c r="O4" s="17"/>
      <c r="P4" s="17"/>
      <c r="Q4" s="17"/>
      <c r="T4" s="20"/>
      <c r="U4" s="11"/>
      <c r="V4" s="12"/>
      <c r="W4" s="12"/>
      <c r="X4" s="12"/>
      <c r="Y4" s="7"/>
      <c r="Z4" s="24"/>
      <c r="AA4" s="25"/>
      <c r="AB4" s="183"/>
      <c r="AC4" s="184"/>
      <c r="AD4" s="185"/>
      <c r="AE4" s="183"/>
      <c r="AF4" s="184"/>
      <c r="AG4" s="185"/>
      <c r="AH4" s="186"/>
      <c r="AI4" s="187"/>
      <c r="AJ4" s="188"/>
      <c r="AK4" s="183"/>
      <c r="AL4" s="184"/>
      <c r="AM4" s="185"/>
      <c r="AN4" s="183"/>
      <c r="AO4" s="184"/>
      <c r="AP4" s="185"/>
      <c r="AQ4" s="7"/>
      <c r="AR4" s="7"/>
      <c r="AS4" s="7"/>
    </row>
    <row r="5" spans="1:45" ht="13.5">
      <c r="A5" s="7"/>
      <c r="B5" s="7"/>
      <c r="C5" s="7"/>
      <c r="D5" s="7"/>
      <c r="E5" s="7"/>
      <c r="F5" s="7"/>
      <c r="G5" s="7"/>
      <c r="H5" s="7"/>
      <c r="I5" s="7"/>
      <c r="J5" s="17"/>
      <c r="K5" s="17"/>
      <c r="L5" s="17"/>
      <c r="M5" s="17"/>
      <c r="N5" s="17"/>
      <c r="O5" s="17"/>
      <c r="P5" s="17"/>
      <c r="Q5" s="17"/>
      <c r="R5" s="18"/>
      <c r="S5" s="19"/>
      <c r="T5" s="20"/>
      <c r="U5" s="11"/>
      <c r="V5" s="12"/>
      <c r="W5" s="12"/>
      <c r="X5" s="12"/>
      <c r="Y5" s="7"/>
      <c r="Z5" s="24"/>
      <c r="AA5" s="25"/>
      <c r="AB5" s="183"/>
      <c r="AC5" s="184"/>
      <c r="AD5" s="185"/>
      <c r="AE5" s="183"/>
      <c r="AF5" s="184"/>
      <c r="AG5" s="185"/>
      <c r="AH5" s="186"/>
      <c r="AI5" s="187"/>
      <c r="AJ5" s="188"/>
      <c r="AK5" s="183"/>
      <c r="AL5" s="184"/>
      <c r="AM5" s="185"/>
      <c r="AN5" s="183"/>
      <c r="AO5" s="184"/>
      <c r="AP5" s="185"/>
      <c r="AQ5" s="7"/>
      <c r="AR5" s="7"/>
      <c r="AS5" s="7"/>
    </row>
    <row r="6" spans="1:45" ht="14.25" customHeight="1">
      <c r="A6" s="26" t="s">
        <v>63</v>
      </c>
      <c r="B6" s="7"/>
      <c r="C6" s="7"/>
      <c r="D6" s="7"/>
      <c r="E6" s="7"/>
      <c r="F6" s="7"/>
      <c r="G6" s="7"/>
      <c r="H6" s="7"/>
      <c r="I6" s="7"/>
      <c r="J6" s="17"/>
      <c r="K6" s="17"/>
      <c r="L6" s="17"/>
      <c r="M6" s="17"/>
      <c r="N6" s="17"/>
      <c r="O6" s="17"/>
      <c r="P6" s="17"/>
      <c r="Q6" s="17"/>
      <c r="R6" s="115"/>
      <c r="S6" s="116" t="s">
        <v>100</v>
      </c>
      <c r="T6" s="20"/>
      <c r="U6" s="11"/>
      <c r="V6" s="12"/>
      <c r="W6" s="12"/>
      <c r="X6" s="12"/>
      <c r="Y6" s="7"/>
      <c r="Z6" s="24"/>
      <c r="AA6" s="25"/>
      <c r="AB6" s="183"/>
      <c r="AC6" s="184"/>
      <c r="AD6" s="185"/>
      <c r="AE6" s="183"/>
      <c r="AF6" s="184"/>
      <c r="AG6" s="185"/>
      <c r="AH6" s="186"/>
      <c r="AI6" s="187"/>
      <c r="AJ6" s="188"/>
      <c r="AK6" s="183"/>
      <c r="AL6" s="184"/>
      <c r="AM6" s="185"/>
      <c r="AN6" s="183"/>
      <c r="AO6" s="184"/>
      <c r="AP6" s="185"/>
      <c r="AQ6" s="7"/>
      <c r="AR6" s="7"/>
      <c r="AS6" s="7"/>
    </row>
    <row r="7" spans="1:45" ht="14.25" customHeight="1">
      <c r="A7" s="7"/>
      <c r="B7" s="7"/>
      <c r="C7" s="7"/>
      <c r="D7" s="7"/>
      <c r="E7" s="7"/>
      <c r="F7" s="7"/>
      <c r="G7" s="7"/>
      <c r="H7" s="7"/>
      <c r="I7" s="7"/>
      <c r="J7" s="17"/>
      <c r="K7" s="17"/>
      <c r="L7" s="17"/>
      <c r="M7" s="17"/>
      <c r="N7" s="17"/>
      <c r="O7" s="17"/>
      <c r="P7" s="17"/>
      <c r="Q7" s="17"/>
      <c r="R7" s="18"/>
      <c r="S7" s="19"/>
      <c r="T7" s="20"/>
      <c r="U7" s="11"/>
      <c r="V7" s="27"/>
      <c r="W7" s="27"/>
      <c r="X7" s="27"/>
      <c r="Y7" s="7"/>
      <c r="Z7" s="28" t="s">
        <v>82</v>
      </c>
      <c r="AA7" s="29"/>
      <c r="AB7" s="30"/>
      <c r="AC7" s="31" t="s">
        <v>130</v>
      </c>
      <c r="AD7" s="32"/>
      <c r="AE7" s="33"/>
      <c r="AF7" s="31" t="s">
        <v>49</v>
      </c>
      <c r="AG7" s="32"/>
      <c r="AH7" s="189"/>
      <c r="AI7" s="190"/>
      <c r="AJ7" s="191"/>
      <c r="AK7" s="33"/>
      <c r="AL7" s="31" t="s">
        <v>131</v>
      </c>
      <c r="AM7" s="32"/>
      <c r="AN7" s="33"/>
      <c r="AO7" s="31" t="s">
        <v>131</v>
      </c>
      <c r="AP7" s="32"/>
      <c r="AQ7" s="7"/>
      <c r="AR7" s="7"/>
      <c r="AS7" s="7"/>
    </row>
    <row r="8" spans="1:45" ht="14.25" customHeight="1">
      <c r="A8" s="7"/>
      <c r="B8" s="219" t="s">
        <v>10</v>
      </c>
      <c r="C8" s="150" t="s">
        <v>5</v>
      </c>
      <c r="D8" s="156" t="s">
        <v>6</v>
      </c>
      <c r="E8" s="157" t="s">
        <v>7</v>
      </c>
      <c r="F8" s="226"/>
      <c r="G8" s="150" t="s">
        <v>1</v>
      </c>
      <c r="H8" s="37" t="s">
        <v>0</v>
      </c>
      <c r="I8" s="150" t="s">
        <v>1</v>
      </c>
      <c r="J8" s="37">
        <v>1</v>
      </c>
      <c r="K8" s="150" t="s">
        <v>1</v>
      </c>
      <c r="L8" s="150" t="s">
        <v>3</v>
      </c>
      <c r="M8" s="35"/>
      <c r="N8" s="35"/>
      <c r="O8" s="17"/>
      <c r="P8" s="17"/>
      <c r="Q8" s="7"/>
      <c r="R8" s="96" t="s">
        <v>9</v>
      </c>
      <c r="S8" s="38" t="s">
        <v>18</v>
      </c>
      <c r="T8" s="211" t="s">
        <v>118</v>
      </c>
      <c r="U8" s="215"/>
      <c r="V8" s="215"/>
      <c r="W8" s="215"/>
      <c r="X8" s="216"/>
      <c r="Y8" s="7"/>
      <c r="Z8" s="214" t="s">
        <v>41</v>
      </c>
      <c r="AA8" s="214"/>
      <c r="AB8" s="8"/>
      <c r="AC8" s="10">
        <v>130</v>
      </c>
      <c r="AD8" s="9"/>
      <c r="AE8" s="39"/>
      <c r="AF8" s="40"/>
      <c r="AG8" s="41"/>
      <c r="AH8" s="39"/>
      <c r="AI8" s="40"/>
      <c r="AJ8" s="41"/>
      <c r="AK8" s="180">
        <v>18</v>
      </c>
      <c r="AL8" s="181"/>
      <c r="AM8" s="182"/>
      <c r="AN8" s="180">
        <v>8</v>
      </c>
      <c r="AO8" s="181"/>
      <c r="AP8" s="182"/>
      <c r="AQ8" s="42"/>
      <c r="AR8" s="7"/>
      <c r="AS8" s="7"/>
    </row>
    <row r="9" spans="1:45" ht="14.25" customHeight="1">
      <c r="A9" s="7"/>
      <c r="B9" s="219"/>
      <c r="C9" s="150"/>
      <c r="D9" s="156"/>
      <c r="E9" s="157"/>
      <c r="F9" s="226"/>
      <c r="G9" s="150"/>
      <c r="H9" s="35" t="s">
        <v>4</v>
      </c>
      <c r="I9" s="150"/>
      <c r="J9" s="35" t="s">
        <v>2</v>
      </c>
      <c r="K9" s="150"/>
      <c r="L9" s="150"/>
      <c r="M9" s="35"/>
      <c r="N9" s="35"/>
      <c r="O9" s="17"/>
      <c r="P9" s="17"/>
      <c r="Q9" s="7"/>
      <c r="R9" s="108"/>
      <c r="S9" s="43" t="s">
        <v>69</v>
      </c>
      <c r="T9" s="140" t="s">
        <v>10</v>
      </c>
      <c r="U9" s="141" t="s">
        <v>8</v>
      </c>
      <c r="V9" s="241" t="s">
        <v>27</v>
      </c>
      <c r="W9" s="241"/>
      <c r="X9" s="242"/>
      <c r="Y9" s="7"/>
      <c r="Z9" s="214" t="s">
        <v>42</v>
      </c>
      <c r="AA9" s="214"/>
      <c r="AB9" s="8"/>
      <c r="AC9" s="10">
        <v>95</v>
      </c>
      <c r="AD9" s="9"/>
      <c r="AE9" s="47"/>
      <c r="AF9" s="48"/>
      <c r="AG9" s="49"/>
      <c r="AH9" s="47"/>
      <c r="AI9" s="48"/>
      <c r="AJ9" s="49"/>
      <c r="AK9" s="180">
        <v>9.5</v>
      </c>
      <c r="AL9" s="181"/>
      <c r="AM9" s="182"/>
      <c r="AN9" s="180">
        <v>3.5</v>
      </c>
      <c r="AO9" s="181"/>
      <c r="AP9" s="182"/>
      <c r="AQ9" s="7"/>
      <c r="AR9" s="7"/>
      <c r="AS9" s="7"/>
    </row>
    <row r="10" spans="1:45" ht="14.25" customHeight="1">
      <c r="A10" s="7"/>
      <c r="B10" s="7"/>
      <c r="C10" s="7"/>
      <c r="D10" s="7"/>
      <c r="E10" s="7"/>
      <c r="F10" s="7"/>
      <c r="G10" s="7"/>
      <c r="H10" s="7"/>
      <c r="I10" s="7"/>
      <c r="J10" s="17"/>
      <c r="K10" s="17"/>
      <c r="L10" s="17"/>
      <c r="M10" s="17"/>
      <c r="N10" s="17"/>
      <c r="O10" s="17"/>
      <c r="P10" s="17"/>
      <c r="Q10" s="17"/>
      <c r="R10" s="111">
        <v>87.5</v>
      </c>
      <c r="S10" s="38" t="s">
        <v>122</v>
      </c>
      <c r="T10" s="44" t="s">
        <v>52</v>
      </c>
      <c r="U10" s="45" t="s">
        <v>8</v>
      </c>
      <c r="V10" s="207" t="s">
        <v>26</v>
      </c>
      <c r="W10" s="207"/>
      <c r="X10" s="208"/>
      <c r="Y10" s="7"/>
      <c r="Z10" s="214" t="s">
        <v>43</v>
      </c>
      <c r="AA10" s="214"/>
      <c r="AB10" s="8"/>
      <c r="AC10" s="10">
        <v>100</v>
      </c>
      <c r="AD10" s="9"/>
      <c r="AE10" s="47"/>
      <c r="AF10" s="48"/>
      <c r="AG10" s="49"/>
      <c r="AH10" s="47"/>
      <c r="AI10" s="48"/>
      <c r="AJ10" s="49"/>
      <c r="AK10" s="180">
        <v>7</v>
      </c>
      <c r="AL10" s="181"/>
      <c r="AM10" s="182"/>
      <c r="AN10" s="180">
        <v>2.5</v>
      </c>
      <c r="AO10" s="181"/>
      <c r="AP10" s="182"/>
      <c r="AQ10" s="7"/>
      <c r="AR10" s="7"/>
      <c r="AS10" s="7"/>
    </row>
    <row r="11" spans="1:45" ht="14.25" customHeight="1">
      <c r="A11" s="7"/>
      <c r="B11" s="219" t="s">
        <v>10</v>
      </c>
      <c r="C11" s="150" t="s">
        <v>5</v>
      </c>
      <c r="D11" s="227">
        <f>R10</f>
        <v>87.5</v>
      </c>
      <c r="E11" s="150" t="s">
        <v>1</v>
      </c>
      <c r="F11" s="150">
        <f>R11</f>
        <v>100</v>
      </c>
      <c r="G11" s="150"/>
      <c r="H11" s="150" t="s">
        <v>1</v>
      </c>
      <c r="I11" s="50">
        <f>R12</f>
        <v>5</v>
      </c>
      <c r="J11" s="150" t="s">
        <v>1</v>
      </c>
      <c r="K11" s="50">
        <v>1</v>
      </c>
      <c r="L11" s="150" t="s">
        <v>1</v>
      </c>
      <c r="M11" s="149">
        <f>R15</f>
        <v>3.5</v>
      </c>
      <c r="N11" s="149"/>
      <c r="O11" s="17"/>
      <c r="P11" s="17"/>
      <c r="Q11" s="17"/>
      <c r="R11" s="112">
        <v>100</v>
      </c>
      <c r="S11" s="38" t="s">
        <v>133</v>
      </c>
      <c r="T11" s="142" t="s">
        <v>56</v>
      </c>
      <c r="U11" s="136" t="s">
        <v>8</v>
      </c>
      <c r="V11" s="217" t="s">
        <v>123</v>
      </c>
      <c r="W11" s="217"/>
      <c r="X11" s="218"/>
      <c r="Y11" s="7"/>
      <c r="Z11" s="214" t="s">
        <v>78</v>
      </c>
      <c r="AA11" s="214"/>
      <c r="AB11" s="8"/>
      <c r="AC11" s="10">
        <v>150</v>
      </c>
      <c r="AD11" s="9"/>
      <c r="AE11" s="47"/>
      <c r="AF11" s="48">
        <v>720</v>
      </c>
      <c r="AG11" s="49"/>
      <c r="AH11" s="47"/>
      <c r="AI11" s="48"/>
      <c r="AJ11" s="49"/>
      <c r="AK11" s="180">
        <v>19.5</v>
      </c>
      <c r="AL11" s="181"/>
      <c r="AM11" s="182"/>
      <c r="AN11" s="180">
        <v>7.5</v>
      </c>
      <c r="AO11" s="181"/>
      <c r="AP11" s="182"/>
      <c r="AQ11" s="7"/>
      <c r="AR11" s="7"/>
      <c r="AS11" s="7"/>
    </row>
    <row r="12" spans="1:45" ht="14.25" customHeight="1">
      <c r="A12" s="7"/>
      <c r="B12" s="219"/>
      <c r="C12" s="150"/>
      <c r="D12" s="156"/>
      <c r="E12" s="150"/>
      <c r="F12" s="150"/>
      <c r="G12" s="150"/>
      <c r="H12" s="150"/>
      <c r="I12" s="46">
        <f>R13</f>
        <v>2.2</v>
      </c>
      <c r="J12" s="150"/>
      <c r="K12" s="85">
        <f>R14</f>
        <v>720</v>
      </c>
      <c r="L12" s="150"/>
      <c r="M12" s="149"/>
      <c r="N12" s="149"/>
      <c r="O12" s="17"/>
      <c r="P12" s="17"/>
      <c r="Q12" s="17"/>
      <c r="R12" s="112">
        <v>5</v>
      </c>
      <c r="S12" s="38" t="s">
        <v>12</v>
      </c>
      <c r="T12" s="44" t="s">
        <v>53</v>
      </c>
      <c r="U12" s="45" t="s">
        <v>8</v>
      </c>
      <c r="V12" s="207" t="s">
        <v>81</v>
      </c>
      <c r="W12" s="207"/>
      <c r="X12" s="208"/>
      <c r="Y12" s="7"/>
      <c r="Z12" s="214" t="s">
        <v>77</v>
      </c>
      <c r="AA12" s="214"/>
      <c r="AB12" s="8"/>
      <c r="AC12" s="10">
        <v>150</v>
      </c>
      <c r="AD12" s="9"/>
      <c r="AE12" s="47"/>
      <c r="AF12" s="48"/>
      <c r="AG12" s="49"/>
      <c r="AH12" s="47"/>
      <c r="AI12" s="48">
        <v>3.5</v>
      </c>
      <c r="AJ12" s="49"/>
      <c r="AK12" s="180">
        <v>9</v>
      </c>
      <c r="AL12" s="181"/>
      <c r="AM12" s="182"/>
      <c r="AN12" s="180">
        <v>3</v>
      </c>
      <c r="AO12" s="181"/>
      <c r="AP12" s="182"/>
      <c r="AQ12" s="7"/>
      <c r="AR12" s="7"/>
      <c r="AS12" s="7"/>
    </row>
    <row r="13" spans="1:45" ht="14.25" customHeight="1">
      <c r="A13" s="7"/>
      <c r="B13" s="7"/>
      <c r="C13" s="7"/>
      <c r="D13" s="7"/>
      <c r="E13" s="7"/>
      <c r="F13" s="7"/>
      <c r="G13" s="7"/>
      <c r="H13" s="7"/>
      <c r="I13" s="51">
        <f>I11/I12</f>
        <v>2.2727272727272725</v>
      </c>
      <c r="J13" s="17"/>
      <c r="K13" s="52">
        <f>K11/K12</f>
        <v>0.001388888888888889</v>
      </c>
      <c r="L13" s="52"/>
      <c r="M13" s="52"/>
      <c r="N13" s="52"/>
      <c r="O13" s="52"/>
      <c r="P13" s="17"/>
      <c r="Q13" s="17"/>
      <c r="R13" s="112">
        <v>2.2</v>
      </c>
      <c r="S13" s="38" t="s">
        <v>12</v>
      </c>
      <c r="T13" s="44" t="s">
        <v>57</v>
      </c>
      <c r="U13" s="45" t="s">
        <v>8</v>
      </c>
      <c r="V13" s="207" t="s">
        <v>80</v>
      </c>
      <c r="W13" s="207"/>
      <c r="X13" s="208"/>
      <c r="Y13" s="7"/>
      <c r="Z13" s="214" t="s">
        <v>44</v>
      </c>
      <c r="AA13" s="214"/>
      <c r="AB13" s="8"/>
      <c r="AC13" s="10">
        <v>90</v>
      </c>
      <c r="AD13" s="9"/>
      <c r="AE13" s="47"/>
      <c r="AF13" s="48"/>
      <c r="AG13" s="49"/>
      <c r="AH13" s="47"/>
      <c r="AI13" s="48"/>
      <c r="AJ13" s="49"/>
      <c r="AK13" s="180">
        <v>6</v>
      </c>
      <c r="AL13" s="181"/>
      <c r="AM13" s="182"/>
      <c r="AN13" s="180">
        <v>2</v>
      </c>
      <c r="AO13" s="181"/>
      <c r="AP13" s="182"/>
      <c r="AQ13" s="7"/>
      <c r="AR13" s="7"/>
      <c r="AS13" s="7"/>
    </row>
    <row r="14" spans="1:45" ht="14.25" customHeight="1">
      <c r="A14" s="7"/>
      <c r="B14" s="220" t="s">
        <v>10</v>
      </c>
      <c r="C14" s="152" t="s">
        <v>5</v>
      </c>
      <c r="D14" s="229">
        <f>ROUND(D11*F11*I11/I12/K12*M11,1)</f>
        <v>96.7</v>
      </c>
      <c r="E14" s="229"/>
      <c r="F14" s="229"/>
      <c r="G14" s="229"/>
      <c r="H14" s="53"/>
      <c r="I14" s="230" t="s">
        <v>84</v>
      </c>
      <c r="J14" s="225"/>
      <c r="K14" s="225"/>
      <c r="L14" s="93"/>
      <c r="M14" s="93"/>
      <c r="N14" s="93"/>
      <c r="O14" s="17"/>
      <c r="P14" s="17"/>
      <c r="Q14" s="17"/>
      <c r="R14" s="112">
        <v>720</v>
      </c>
      <c r="S14" s="38" t="s">
        <v>13</v>
      </c>
      <c r="T14" s="44" t="s">
        <v>54</v>
      </c>
      <c r="U14" s="45" t="s">
        <v>8</v>
      </c>
      <c r="V14" s="207" t="s">
        <v>70</v>
      </c>
      <c r="W14" s="207"/>
      <c r="X14" s="208"/>
      <c r="Y14" s="7"/>
      <c r="Z14" s="214" t="s">
        <v>45</v>
      </c>
      <c r="AA14" s="214"/>
      <c r="AB14" s="8"/>
      <c r="AC14" s="10">
        <v>85</v>
      </c>
      <c r="AD14" s="9"/>
      <c r="AE14" s="47"/>
      <c r="AF14" s="48"/>
      <c r="AG14" s="49"/>
      <c r="AH14" s="47"/>
      <c r="AI14" s="48"/>
      <c r="AJ14" s="49"/>
      <c r="AK14" s="180">
        <v>3.5</v>
      </c>
      <c r="AL14" s="181"/>
      <c r="AM14" s="182"/>
      <c r="AN14" s="180">
        <v>1.5</v>
      </c>
      <c r="AO14" s="181"/>
      <c r="AP14" s="182"/>
      <c r="AQ14" s="7"/>
      <c r="AR14" s="7"/>
      <c r="AS14" s="7"/>
    </row>
    <row r="15" spans="1:45" ht="14.25" customHeight="1">
      <c r="A15" s="7"/>
      <c r="B15" s="220"/>
      <c r="C15" s="152"/>
      <c r="D15" s="229"/>
      <c r="E15" s="229"/>
      <c r="F15" s="229"/>
      <c r="G15" s="229"/>
      <c r="H15" s="53"/>
      <c r="I15" s="225"/>
      <c r="J15" s="225"/>
      <c r="K15" s="225"/>
      <c r="L15" s="93"/>
      <c r="M15" s="93"/>
      <c r="N15" s="93"/>
      <c r="O15" s="17"/>
      <c r="P15" s="17"/>
      <c r="Q15" s="17"/>
      <c r="R15" s="112">
        <v>3.5</v>
      </c>
      <c r="S15" s="38" t="s">
        <v>14</v>
      </c>
      <c r="T15" s="138" t="s">
        <v>55</v>
      </c>
      <c r="U15" s="139" t="s">
        <v>8</v>
      </c>
      <c r="V15" s="209" t="s">
        <v>99</v>
      </c>
      <c r="W15" s="209"/>
      <c r="X15" s="210"/>
      <c r="Y15" s="7"/>
      <c r="Z15" s="214" t="s">
        <v>46</v>
      </c>
      <c r="AA15" s="214"/>
      <c r="AB15" s="8"/>
      <c r="AC15" s="10">
        <v>20</v>
      </c>
      <c r="AD15" s="9"/>
      <c r="AE15" s="54"/>
      <c r="AF15" s="37"/>
      <c r="AG15" s="55"/>
      <c r="AH15" s="47"/>
      <c r="AI15" s="80"/>
      <c r="AJ15" s="49"/>
      <c r="AK15" s="180">
        <v>3</v>
      </c>
      <c r="AL15" s="181"/>
      <c r="AM15" s="182"/>
      <c r="AN15" s="180">
        <v>1</v>
      </c>
      <c r="AO15" s="181"/>
      <c r="AP15" s="182"/>
      <c r="AQ15" s="57"/>
      <c r="AR15" s="57"/>
      <c r="AS15" s="7"/>
    </row>
    <row r="16" spans="1:45" ht="14.25" customHeight="1">
      <c r="A16" s="7"/>
      <c r="B16" s="7"/>
      <c r="C16" s="7"/>
      <c r="D16" s="7"/>
      <c r="E16" s="7"/>
      <c r="F16" s="7"/>
      <c r="G16" s="7"/>
      <c r="H16" s="7"/>
      <c r="I16" s="7"/>
      <c r="J16" s="17"/>
      <c r="K16" s="17"/>
      <c r="L16" s="17"/>
      <c r="M16" s="17"/>
      <c r="N16" s="17"/>
      <c r="O16" s="17"/>
      <c r="P16" s="7"/>
      <c r="Q16" s="17"/>
      <c r="R16" s="18"/>
      <c r="S16" s="19"/>
      <c r="T16" s="58"/>
      <c r="U16" s="12"/>
      <c r="V16" s="12"/>
      <c r="W16" s="12"/>
      <c r="X16" s="12"/>
      <c r="Y16" s="7"/>
      <c r="Z16" s="200" t="s">
        <v>93</v>
      </c>
      <c r="AA16" s="202"/>
      <c r="AB16" s="54"/>
      <c r="AC16" s="56">
        <v>90</v>
      </c>
      <c r="AD16" s="55"/>
      <c r="AE16" s="164">
        <v>600</v>
      </c>
      <c r="AF16" s="165"/>
      <c r="AG16" s="231"/>
      <c r="AH16" s="47"/>
      <c r="AI16" s="48"/>
      <c r="AJ16" s="49"/>
      <c r="AK16" s="180">
        <v>6.5</v>
      </c>
      <c r="AL16" s="181"/>
      <c r="AM16" s="182"/>
      <c r="AN16" s="180">
        <v>3</v>
      </c>
      <c r="AO16" s="198"/>
      <c r="AP16" s="199"/>
      <c r="AQ16" s="7"/>
      <c r="AR16" s="7"/>
      <c r="AS16" s="7"/>
    </row>
    <row r="17" spans="1:45" ht="14.25" customHeight="1">
      <c r="A17" s="7"/>
      <c r="B17" s="7"/>
      <c r="C17" s="7"/>
      <c r="D17" s="7"/>
      <c r="E17" s="7"/>
      <c r="F17" s="7"/>
      <c r="G17" s="7"/>
      <c r="H17" s="7"/>
      <c r="I17" s="7"/>
      <c r="J17" s="17"/>
      <c r="K17" s="17"/>
      <c r="L17" s="17"/>
      <c r="M17" s="17"/>
      <c r="N17" s="17"/>
      <c r="O17" s="17"/>
      <c r="P17" s="7"/>
      <c r="Q17" s="17"/>
      <c r="R17" s="18"/>
      <c r="S17" s="19"/>
      <c r="T17" s="58"/>
      <c r="U17" s="12"/>
      <c r="V17" s="12"/>
      <c r="W17" s="12"/>
      <c r="X17" s="12"/>
      <c r="Y17" s="7"/>
      <c r="Z17" s="200" t="s">
        <v>86</v>
      </c>
      <c r="AA17" s="202"/>
      <c r="AB17" s="54"/>
      <c r="AC17" s="56">
        <v>45</v>
      </c>
      <c r="AD17" s="55"/>
      <c r="AE17" s="166"/>
      <c r="AF17" s="167"/>
      <c r="AG17" s="232"/>
      <c r="AH17" s="54"/>
      <c r="AI17" s="37"/>
      <c r="AJ17" s="55"/>
      <c r="AK17" s="180">
        <v>3</v>
      </c>
      <c r="AL17" s="181"/>
      <c r="AM17" s="182"/>
      <c r="AN17" s="180">
        <v>1</v>
      </c>
      <c r="AO17" s="198"/>
      <c r="AP17" s="199"/>
      <c r="AQ17" s="7"/>
      <c r="AR17" s="7"/>
      <c r="AS17" s="7"/>
    </row>
    <row r="18" spans="1:45" ht="14.25" customHeight="1">
      <c r="A18" s="26" t="s">
        <v>120</v>
      </c>
      <c r="B18" s="7"/>
      <c r="C18" s="7"/>
      <c r="D18" s="7"/>
      <c r="E18" s="7"/>
      <c r="F18" s="7"/>
      <c r="G18" s="7"/>
      <c r="H18" s="7"/>
      <c r="I18" s="7"/>
      <c r="J18" s="17"/>
      <c r="K18" s="17"/>
      <c r="L18" s="17"/>
      <c r="M18" s="17"/>
      <c r="N18" s="17"/>
      <c r="O18" s="17"/>
      <c r="P18" s="7"/>
      <c r="Q18" s="17"/>
      <c r="R18" s="18"/>
      <c r="S18" s="19"/>
      <c r="T18" s="58"/>
      <c r="U18" s="12"/>
      <c r="V18" s="12"/>
      <c r="W18" s="12"/>
      <c r="X18" s="12"/>
      <c r="Y18" s="7"/>
      <c r="Z18" s="117" t="s">
        <v>102</v>
      </c>
      <c r="AA18" s="118"/>
      <c r="AB18" s="118"/>
      <c r="AC18" s="118"/>
      <c r="AD18" s="118"/>
      <c r="AE18" s="118"/>
      <c r="AF18" s="118"/>
      <c r="AG18" s="118"/>
      <c r="AH18" s="118"/>
      <c r="AI18" s="106"/>
      <c r="AJ18" s="118"/>
      <c r="AK18" s="118"/>
      <c r="AL18" s="118"/>
      <c r="AM18" s="118"/>
      <c r="AN18" s="118"/>
      <c r="AO18" s="118"/>
      <c r="AP18" s="119"/>
      <c r="AQ18" s="7"/>
      <c r="AR18" s="7"/>
      <c r="AS18" s="7"/>
    </row>
    <row r="19" spans="1:45" ht="14.25" customHeight="1">
      <c r="A19" s="7"/>
      <c r="B19" s="7"/>
      <c r="C19" s="7"/>
      <c r="D19" s="7"/>
      <c r="E19" s="7"/>
      <c r="F19" s="7"/>
      <c r="G19" s="7"/>
      <c r="H19" s="7"/>
      <c r="I19" s="7"/>
      <c r="J19" s="17"/>
      <c r="K19" s="17"/>
      <c r="L19" s="17"/>
      <c r="M19" s="17"/>
      <c r="N19" s="17"/>
      <c r="O19" s="17"/>
      <c r="P19" s="7"/>
      <c r="Q19" s="17"/>
      <c r="R19" s="18"/>
      <c r="S19" s="19"/>
      <c r="T19" s="58"/>
      <c r="U19" s="12"/>
      <c r="V19" s="12"/>
      <c r="W19" s="12"/>
      <c r="X19" s="12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1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ht="15.75" customHeight="1">
      <c r="A20" s="7"/>
      <c r="B20" s="34" t="s">
        <v>15</v>
      </c>
      <c r="C20" s="35" t="s">
        <v>5</v>
      </c>
      <c r="D20" s="7" t="s">
        <v>19</v>
      </c>
      <c r="E20" s="17" t="s">
        <v>17</v>
      </c>
      <c r="F20" s="7" t="s">
        <v>20</v>
      </c>
      <c r="G20" s="7"/>
      <c r="H20" s="7"/>
      <c r="I20" s="7"/>
      <c r="J20" s="17"/>
      <c r="K20" s="17"/>
      <c r="L20" s="17"/>
      <c r="M20" s="17"/>
      <c r="N20" s="17"/>
      <c r="O20" s="17"/>
      <c r="P20" s="17"/>
      <c r="Q20" s="17"/>
      <c r="R20" s="96" t="s">
        <v>9</v>
      </c>
      <c r="S20" s="38" t="s">
        <v>18</v>
      </c>
      <c r="T20" s="211" t="s">
        <v>118</v>
      </c>
      <c r="U20" s="215"/>
      <c r="V20" s="215"/>
      <c r="W20" s="215"/>
      <c r="X20" s="216"/>
      <c r="Y20" s="7"/>
      <c r="Z20" s="13"/>
      <c r="AA20" s="7"/>
      <c r="AB20" s="14" t="s">
        <v>109</v>
      </c>
      <c r="AC20" s="7"/>
      <c r="AD20" s="7"/>
      <c r="AE20" s="7"/>
      <c r="AF20" s="7"/>
      <c r="AG20" s="7"/>
      <c r="AH20" s="7"/>
      <c r="AI20" s="1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ht="14.25" customHeight="1">
      <c r="A21" s="7"/>
      <c r="B21" s="7"/>
      <c r="C21" s="7"/>
      <c r="D21" s="7"/>
      <c r="E21" s="7"/>
      <c r="F21" s="7"/>
      <c r="G21" s="17"/>
      <c r="H21" s="7"/>
      <c r="I21" s="7"/>
      <c r="J21" s="17"/>
      <c r="K21" s="17"/>
      <c r="L21" s="17"/>
      <c r="M21" s="17"/>
      <c r="N21" s="17"/>
      <c r="O21" s="17"/>
      <c r="P21" s="17"/>
      <c r="Q21" s="17"/>
      <c r="R21" s="108"/>
      <c r="S21" s="38" t="s">
        <v>23</v>
      </c>
      <c r="T21" s="142" t="s">
        <v>51</v>
      </c>
      <c r="U21" s="136" t="s">
        <v>8</v>
      </c>
      <c r="V21" s="217" t="s">
        <v>28</v>
      </c>
      <c r="W21" s="217"/>
      <c r="X21" s="218"/>
      <c r="Y21" s="7"/>
      <c r="Z21" s="164" t="s">
        <v>72</v>
      </c>
      <c r="AA21" s="165"/>
      <c r="AB21" s="172" t="s">
        <v>73</v>
      </c>
      <c r="AC21" s="173"/>
      <c r="AD21" s="173"/>
      <c r="AE21" s="174"/>
      <c r="AF21" s="200" t="s">
        <v>75</v>
      </c>
      <c r="AG21" s="234"/>
      <c r="AH21" s="234"/>
      <c r="AI21" s="234"/>
      <c r="AJ21" s="234"/>
      <c r="AK21" s="234"/>
      <c r="AL21" s="234"/>
      <c r="AM21" s="235"/>
      <c r="AN21" s="82"/>
      <c r="AO21" s="7"/>
      <c r="AP21" s="7"/>
      <c r="AQ21" s="7"/>
      <c r="AR21" s="7"/>
      <c r="AS21" s="7"/>
    </row>
    <row r="22" spans="1:45" ht="14.25" customHeight="1">
      <c r="A22" s="7"/>
      <c r="B22" s="34" t="s">
        <v>15</v>
      </c>
      <c r="C22" s="35" t="s">
        <v>5</v>
      </c>
      <c r="D22" s="222">
        <f>R22</f>
        <v>9.7</v>
      </c>
      <c r="E22" s="222"/>
      <c r="F22" s="17" t="s">
        <v>17</v>
      </c>
      <c r="G22" s="221">
        <f>R23</f>
        <v>14.9</v>
      </c>
      <c r="H22" s="221"/>
      <c r="I22" s="7"/>
      <c r="J22" s="17"/>
      <c r="K22" s="17"/>
      <c r="L22" s="17"/>
      <c r="M22" s="17"/>
      <c r="N22" s="17"/>
      <c r="O22" s="17"/>
      <c r="P22" s="17"/>
      <c r="Q22" s="17"/>
      <c r="R22" s="110">
        <f>D36</f>
        <v>9.7</v>
      </c>
      <c r="S22" s="38" t="s">
        <v>23</v>
      </c>
      <c r="T22" s="44" t="s">
        <v>21</v>
      </c>
      <c r="U22" s="45" t="s">
        <v>8</v>
      </c>
      <c r="V22" s="207" t="s">
        <v>29</v>
      </c>
      <c r="W22" s="207"/>
      <c r="X22" s="208"/>
      <c r="Y22" s="7"/>
      <c r="Z22" s="166"/>
      <c r="AA22" s="167"/>
      <c r="AB22" s="175" t="s">
        <v>74</v>
      </c>
      <c r="AC22" s="176"/>
      <c r="AD22" s="176"/>
      <c r="AE22" s="177"/>
      <c r="AF22" s="158" t="s">
        <v>96</v>
      </c>
      <c r="AG22" s="203"/>
      <c r="AH22" s="203"/>
      <c r="AI22" s="204"/>
      <c r="AJ22" s="158" t="s">
        <v>97</v>
      </c>
      <c r="AK22" s="159"/>
      <c r="AL22" s="159"/>
      <c r="AM22" s="160"/>
      <c r="AN22" s="76"/>
      <c r="AO22" s="7"/>
      <c r="AP22" s="7"/>
      <c r="AQ22" s="7"/>
      <c r="AR22" s="7"/>
      <c r="AS22" s="7"/>
    </row>
    <row r="23" spans="1:45" ht="14.25" customHeight="1">
      <c r="A23" s="7"/>
      <c r="B23" s="34"/>
      <c r="C23" s="35"/>
      <c r="D23" s="7"/>
      <c r="E23" s="7"/>
      <c r="F23" s="7"/>
      <c r="G23" s="7"/>
      <c r="H23" s="7"/>
      <c r="I23" s="7"/>
      <c r="J23" s="17"/>
      <c r="K23" s="17"/>
      <c r="L23" s="17"/>
      <c r="M23" s="17"/>
      <c r="N23" s="17"/>
      <c r="O23" s="17"/>
      <c r="P23" s="17"/>
      <c r="Q23" s="17"/>
      <c r="R23" s="110">
        <f>D47</f>
        <v>14.9</v>
      </c>
      <c r="S23" s="38" t="s">
        <v>23</v>
      </c>
      <c r="T23" s="138" t="s">
        <v>22</v>
      </c>
      <c r="U23" s="139" t="s">
        <v>8</v>
      </c>
      <c r="V23" s="209" t="s">
        <v>30</v>
      </c>
      <c r="W23" s="209"/>
      <c r="X23" s="210"/>
      <c r="Y23" s="7"/>
      <c r="Z23" s="168" t="s">
        <v>41</v>
      </c>
      <c r="AA23" s="169"/>
      <c r="AB23" s="170">
        <v>5</v>
      </c>
      <c r="AC23" s="171"/>
      <c r="AD23" s="171"/>
      <c r="AE23" s="171"/>
      <c r="AF23" s="75"/>
      <c r="AG23" s="76"/>
      <c r="AH23" s="76"/>
      <c r="AI23" s="77"/>
      <c r="AJ23" s="75"/>
      <c r="AK23" s="76"/>
      <c r="AL23" s="76"/>
      <c r="AM23" s="77"/>
      <c r="AN23" s="76"/>
      <c r="AO23" s="7"/>
      <c r="AP23" s="7"/>
      <c r="AQ23" s="7"/>
      <c r="AR23" s="7"/>
      <c r="AS23" s="7"/>
    </row>
    <row r="24" spans="1:45" ht="14.25" customHeight="1">
      <c r="A24" s="7"/>
      <c r="B24" s="219" t="s">
        <v>15</v>
      </c>
      <c r="C24" s="150" t="s">
        <v>5</v>
      </c>
      <c r="D24" s="237">
        <f>D22+G22</f>
        <v>24.6</v>
      </c>
      <c r="E24" s="237"/>
      <c r="F24" s="237"/>
      <c r="G24" s="237"/>
      <c r="I24" s="157" t="s">
        <v>35</v>
      </c>
      <c r="J24" s="157"/>
      <c r="K24" s="157"/>
      <c r="L24" s="17"/>
      <c r="M24" s="17"/>
      <c r="N24" s="17"/>
      <c r="O24" s="17"/>
      <c r="P24" s="17"/>
      <c r="Q24" s="17"/>
      <c r="R24" s="18"/>
      <c r="S24" s="19"/>
      <c r="T24" s="20"/>
      <c r="U24" s="11"/>
      <c r="V24" s="12"/>
      <c r="W24" s="12"/>
      <c r="X24" s="12"/>
      <c r="Y24" s="7"/>
      <c r="Z24" s="168" t="s">
        <v>42</v>
      </c>
      <c r="AA24" s="169"/>
      <c r="AB24" s="170">
        <v>4.5</v>
      </c>
      <c r="AC24" s="171"/>
      <c r="AD24" s="171"/>
      <c r="AE24" s="171"/>
      <c r="AF24" s="75"/>
      <c r="AG24" s="76"/>
      <c r="AH24" s="76"/>
      <c r="AI24" s="77"/>
      <c r="AJ24" s="75"/>
      <c r="AK24" s="76"/>
      <c r="AL24" s="76"/>
      <c r="AM24" s="77"/>
      <c r="AN24" s="76"/>
      <c r="AO24" s="7"/>
      <c r="AP24" s="7"/>
      <c r="AQ24" s="7"/>
      <c r="AR24" s="7"/>
      <c r="AS24" s="7"/>
    </row>
    <row r="25" spans="1:45" ht="14.25" customHeight="1">
      <c r="A25" s="7"/>
      <c r="B25" s="219"/>
      <c r="C25" s="150"/>
      <c r="D25" s="237"/>
      <c r="E25" s="237"/>
      <c r="F25" s="237"/>
      <c r="G25" s="237"/>
      <c r="H25" s="7"/>
      <c r="I25" s="157"/>
      <c r="J25" s="157"/>
      <c r="K25" s="157"/>
      <c r="L25" s="17"/>
      <c r="M25" s="17"/>
      <c r="N25" s="17"/>
      <c r="O25" s="17"/>
      <c r="P25" s="7"/>
      <c r="Q25" s="17"/>
      <c r="R25" s="18"/>
      <c r="S25" s="19"/>
      <c r="T25" s="58"/>
      <c r="U25" s="12"/>
      <c r="V25" s="12"/>
      <c r="W25" s="12"/>
      <c r="X25" s="12"/>
      <c r="Y25" s="7"/>
      <c r="Z25" s="168" t="s">
        <v>43</v>
      </c>
      <c r="AA25" s="169"/>
      <c r="AB25" s="170">
        <v>5</v>
      </c>
      <c r="AC25" s="171"/>
      <c r="AD25" s="171"/>
      <c r="AE25" s="171"/>
      <c r="AF25" s="75"/>
      <c r="AG25" s="76"/>
      <c r="AH25" s="76"/>
      <c r="AI25" s="77"/>
      <c r="AJ25" s="75"/>
      <c r="AK25" s="76"/>
      <c r="AL25" s="76"/>
      <c r="AM25" s="89"/>
      <c r="AN25" s="81"/>
      <c r="AO25" s="7"/>
      <c r="AP25" s="7"/>
      <c r="AQ25" s="7"/>
      <c r="AR25" s="7"/>
      <c r="AS25" s="7"/>
    </row>
    <row r="26" spans="1:45" ht="14.25" customHeight="1">
      <c r="A26" s="7"/>
      <c r="B26" s="7"/>
      <c r="C26" s="7"/>
      <c r="D26" s="7"/>
      <c r="E26" s="7"/>
      <c r="F26" s="7"/>
      <c r="G26" s="7"/>
      <c r="H26" s="7"/>
      <c r="I26" s="7"/>
      <c r="J26" s="17"/>
      <c r="K26" s="17"/>
      <c r="L26" s="17"/>
      <c r="M26" s="17"/>
      <c r="N26" s="17"/>
      <c r="O26" s="17"/>
      <c r="P26" s="7"/>
      <c r="Q26" s="17"/>
      <c r="R26" s="18"/>
      <c r="S26" s="19"/>
      <c r="T26" s="58"/>
      <c r="U26" s="12"/>
      <c r="V26" s="12"/>
      <c r="W26" s="12"/>
      <c r="X26" s="12"/>
      <c r="Y26" s="7"/>
      <c r="Z26" s="168" t="s">
        <v>92</v>
      </c>
      <c r="AA26" s="169"/>
      <c r="AB26" s="170">
        <v>5</v>
      </c>
      <c r="AC26" s="171"/>
      <c r="AD26" s="171"/>
      <c r="AE26" s="171"/>
      <c r="AF26" s="75"/>
      <c r="AG26" s="76"/>
      <c r="AH26" s="76"/>
      <c r="AI26" s="77"/>
      <c r="AJ26" s="75"/>
      <c r="AK26" s="76"/>
      <c r="AL26" s="76"/>
      <c r="AM26" s="77"/>
      <c r="AN26" s="76"/>
      <c r="AO26" s="7"/>
      <c r="AP26" s="7"/>
      <c r="AQ26" s="7"/>
      <c r="AR26" s="7"/>
      <c r="AS26" s="7"/>
    </row>
    <row r="27" spans="1:45" ht="14.25" customHeight="1">
      <c r="A27" s="7"/>
      <c r="B27" s="7"/>
      <c r="C27" s="7"/>
      <c r="D27" s="7"/>
      <c r="E27" s="7"/>
      <c r="F27" s="7"/>
      <c r="G27" s="7"/>
      <c r="H27" s="7"/>
      <c r="I27" s="7"/>
      <c r="J27" s="17"/>
      <c r="K27" s="17"/>
      <c r="L27" s="17"/>
      <c r="M27" s="17"/>
      <c r="N27" s="17"/>
      <c r="O27" s="17"/>
      <c r="P27" s="7"/>
      <c r="Q27" s="17"/>
      <c r="R27" s="18"/>
      <c r="S27" s="19"/>
      <c r="T27" s="58"/>
      <c r="U27" s="12"/>
      <c r="V27" s="12"/>
      <c r="W27" s="12"/>
      <c r="X27" s="12"/>
      <c r="Y27" s="7"/>
      <c r="Z27" s="168" t="s">
        <v>44</v>
      </c>
      <c r="AA27" s="169"/>
      <c r="AB27" s="170">
        <v>7</v>
      </c>
      <c r="AC27" s="171"/>
      <c r="AD27" s="171"/>
      <c r="AE27" s="171"/>
      <c r="AF27" s="161">
        <v>7</v>
      </c>
      <c r="AG27" s="194"/>
      <c r="AH27" s="194"/>
      <c r="AI27" s="195"/>
      <c r="AJ27" s="161">
        <v>30</v>
      </c>
      <c r="AK27" s="162"/>
      <c r="AL27" s="162"/>
      <c r="AM27" s="163"/>
      <c r="AN27" s="76"/>
      <c r="AO27" s="7"/>
      <c r="AP27" s="7"/>
      <c r="AQ27" s="7"/>
      <c r="AR27" s="7"/>
      <c r="AS27" s="7"/>
    </row>
    <row r="28" spans="1:45" ht="14.25" customHeight="1">
      <c r="A28" s="64" t="s">
        <v>64</v>
      </c>
      <c r="B28" s="7"/>
      <c r="C28" s="7"/>
      <c r="D28" s="7"/>
      <c r="E28" s="7"/>
      <c r="F28" s="7"/>
      <c r="G28" s="7"/>
      <c r="H28" s="7"/>
      <c r="I28" s="7"/>
      <c r="J28" s="17"/>
      <c r="K28" s="17"/>
      <c r="L28" s="17"/>
      <c r="M28" s="17"/>
      <c r="N28" s="17"/>
      <c r="O28" s="17"/>
      <c r="P28" s="7"/>
      <c r="Q28" s="17"/>
      <c r="R28" s="18"/>
      <c r="S28" s="19"/>
      <c r="T28" s="58"/>
      <c r="U28" s="12"/>
      <c r="V28" s="12"/>
      <c r="W28" s="12"/>
      <c r="X28" s="12"/>
      <c r="Y28" s="7"/>
      <c r="Z28" s="168" t="s">
        <v>45</v>
      </c>
      <c r="AA28" s="169"/>
      <c r="AB28" s="170">
        <v>8</v>
      </c>
      <c r="AC28" s="171"/>
      <c r="AD28" s="171"/>
      <c r="AE28" s="171"/>
      <c r="AF28" s="75"/>
      <c r="AG28" s="76"/>
      <c r="AH28" s="76"/>
      <c r="AI28" s="77"/>
      <c r="AJ28" s="75"/>
      <c r="AK28" s="76"/>
      <c r="AL28" s="76"/>
      <c r="AM28" s="77"/>
      <c r="AN28" s="76"/>
      <c r="AO28" s="7"/>
      <c r="AP28" s="7"/>
      <c r="AQ28" s="7"/>
      <c r="AR28" s="7"/>
      <c r="AS28" s="7"/>
    </row>
    <row r="29" spans="1:45" ht="14.25" customHeight="1">
      <c r="A29" s="7"/>
      <c r="B29" s="7"/>
      <c r="C29" s="7"/>
      <c r="D29" s="7"/>
      <c r="E29" s="7"/>
      <c r="F29" s="7"/>
      <c r="G29" s="7"/>
      <c r="H29" s="7"/>
      <c r="I29" s="7"/>
      <c r="J29" s="17"/>
      <c r="K29" s="17"/>
      <c r="L29" s="17"/>
      <c r="M29" s="17"/>
      <c r="N29" s="17"/>
      <c r="O29" s="17"/>
      <c r="P29" s="17"/>
      <c r="Q29" s="17"/>
      <c r="R29" s="18"/>
      <c r="S29" s="19"/>
      <c r="T29" s="20"/>
      <c r="U29" s="11"/>
      <c r="V29" s="12"/>
      <c r="W29" s="12"/>
      <c r="X29" s="12"/>
      <c r="Y29" s="7"/>
      <c r="Z29" s="168" t="s">
        <v>46</v>
      </c>
      <c r="AA29" s="169"/>
      <c r="AB29" s="170">
        <v>8</v>
      </c>
      <c r="AC29" s="196"/>
      <c r="AD29" s="196"/>
      <c r="AE29" s="196"/>
      <c r="AF29" s="75"/>
      <c r="AG29" s="76"/>
      <c r="AH29" s="76"/>
      <c r="AI29" s="77"/>
      <c r="AJ29" s="75"/>
      <c r="AK29" s="76"/>
      <c r="AL29" s="76"/>
      <c r="AM29" s="77"/>
      <c r="AN29" s="76"/>
      <c r="AO29" s="7"/>
      <c r="AP29" s="7"/>
      <c r="AQ29" s="7"/>
      <c r="AR29" s="7"/>
      <c r="AS29" s="7"/>
    </row>
    <row r="30" spans="1:45" ht="14.25" customHeight="1">
      <c r="A30" s="7"/>
      <c r="B30" s="219" t="s">
        <v>16</v>
      </c>
      <c r="C30" s="150" t="s">
        <v>5</v>
      </c>
      <c r="D30" s="176">
        <v>1</v>
      </c>
      <c r="E30" s="176"/>
      <c r="F30" s="150" t="s">
        <v>1</v>
      </c>
      <c r="G30" s="156" t="s">
        <v>6</v>
      </c>
      <c r="H30" s="157" t="s">
        <v>25</v>
      </c>
      <c r="I30" s="150" t="s">
        <v>1</v>
      </c>
      <c r="J30" s="37" t="s">
        <v>0</v>
      </c>
      <c r="K30" s="150" t="s">
        <v>1</v>
      </c>
      <c r="L30" s="150" t="s">
        <v>24</v>
      </c>
      <c r="M30" s="35"/>
      <c r="N30" s="35"/>
      <c r="O30" s="17"/>
      <c r="P30" s="150"/>
      <c r="Q30" s="65"/>
      <c r="R30" s="96" t="s">
        <v>9</v>
      </c>
      <c r="S30" s="38" t="s">
        <v>18</v>
      </c>
      <c r="T30" s="211" t="s">
        <v>118</v>
      </c>
      <c r="U30" s="212"/>
      <c r="V30" s="212"/>
      <c r="W30" s="212"/>
      <c r="X30" s="213"/>
      <c r="Y30" s="7"/>
      <c r="Z30" s="168" t="s">
        <v>94</v>
      </c>
      <c r="AA30" s="169"/>
      <c r="AB30" s="170">
        <v>4</v>
      </c>
      <c r="AC30" s="196"/>
      <c r="AD30" s="196"/>
      <c r="AE30" s="196"/>
      <c r="AF30" s="75"/>
      <c r="AG30" s="76"/>
      <c r="AH30" s="76"/>
      <c r="AI30" s="77"/>
      <c r="AJ30" s="75"/>
      <c r="AK30" s="76"/>
      <c r="AL30" s="76"/>
      <c r="AM30" s="105"/>
      <c r="AN30" s="7"/>
      <c r="AO30" s="7"/>
      <c r="AP30" s="7"/>
      <c r="AQ30" s="7"/>
      <c r="AR30" s="7"/>
      <c r="AS30" s="7"/>
    </row>
    <row r="31" spans="1:45" ht="14.25" customHeight="1">
      <c r="A31" s="7"/>
      <c r="B31" s="219"/>
      <c r="C31" s="150"/>
      <c r="D31" s="206">
        <v>1000</v>
      </c>
      <c r="E31" s="206"/>
      <c r="F31" s="150"/>
      <c r="G31" s="156"/>
      <c r="H31" s="157"/>
      <c r="I31" s="150"/>
      <c r="J31" s="35" t="s">
        <v>4</v>
      </c>
      <c r="K31" s="150"/>
      <c r="L31" s="150"/>
      <c r="M31" s="35"/>
      <c r="N31" s="35"/>
      <c r="O31" s="17"/>
      <c r="P31" s="150"/>
      <c r="Q31" s="65"/>
      <c r="R31" s="108"/>
      <c r="S31" s="38" t="s">
        <v>23</v>
      </c>
      <c r="T31" s="44" t="s">
        <v>21</v>
      </c>
      <c r="U31" s="45" t="s">
        <v>8</v>
      </c>
      <c r="V31" s="207" t="s">
        <v>31</v>
      </c>
      <c r="W31" s="207"/>
      <c r="X31" s="208"/>
      <c r="Y31" s="7"/>
      <c r="Z31" s="178" t="s">
        <v>86</v>
      </c>
      <c r="AA31" s="179"/>
      <c r="AB31" s="233">
        <v>4</v>
      </c>
      <c r="AC31" s="201"/>
      <c r="AD31" s="201"/>
      <c r="AE31" s="202"/>
      <c r="AF31" s="72"/>
      <c r="AG31" s="73"/>
      <c r="AH31" s="73"/>
      <c r="AI31" s="74"/>
      <c r="AJ31" s="72"/>
      <c r="AK31" s="73"/>
      <c r="AL31" s="73"/>
      <c r="AM31" s="32"/>
      <c r="AN31" s="7"/>
      <c r="AO31" s="7"/>
      <c r="AP31" s="7"/>
      <c r="AQ31" s="7"/>
      <c r="AR31" s="7"/>
      <c r="AS31" s="7"/>
    </row>
    <row r="32" spans="1:45" ht="14.25" customHeight="1">
      <c r="A32" s="7"/>
      <c r="B32" s="7"/>
      <c r="C32" s="7"/>
      <c r="D32" s="7"/>
      <c r="E32" s="7"/>
      <c r="F32" s="7"/>
      <c r="G32" s="7"/>
      <c r="H32" s="7"/>
      <c r="I32" s="7"/>
      <c r="J32" s="17"/>
      <c r="K32" s="17"/>
      <c r="L32" s="17"/>
      <c r="M32" s="17"/>
      <c r="N32" s="17"/>
      <c r="O32" s="17"/>
      <c r="P32" s="17"/>
      <c r="Q32" s="17"/>
      <c r="R32" s="113">
        <f>R10</f>
        <v>87.5</v>
      </c>
      <c r="S32" s="38" t="s">
        <v>122</v>
      </c>
      <c r="T32" s="140" t="s">
        <v>52</v>
      </c>
      <c r="U32" s="141" t="s">
        <v>8</v>
      </c>
      <c r="V32" s="241" t="s">
        <v>32</v>
      </c>
      <c r="W32" s="241"/>
      <c r="X32" s="242"/>
      <c r="Y32" s="7"/>
      <c r="Z32" s="7"/>
      <c r="AA32" s="7"/>
      <c r="AB32" s="7"/>
      <c r="AC32" s="7"/>
      <c r="AD32" s="7"/>
      <c r="AE32" s="7"/>
      <c r="AF32" s="68"/>
      <c r="AG32" s="7"/>
      <c r="AH32" s="7"/>
      <c r="AI32" s="1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 ht="14.25" customHeight="1">
      <c r="A33" s="7"/>
      <c r="B33" s="219" t="s">
        <v>16</v>
      </c>
      <c r="C33" s="150" t="s">
        <v>5</v>
      </c>
      <c r="D33" s="223">
        <v>1</v>
      </c>
      <c r="E33" s="223"/>
      <c r="F33" s="150" t="s">
        <v>1</v>
      </c>
      <c r="G33" s="152">
        <f>R32</f>
        <v>87.5</v>
      </c>
      <c r="H33" s="152"/>
      <c r="I33" s="150" t="s">
        <v>1</v>
      </c>
      <c r="J33" s="224">
        <f>R33</f>
        <v>7</v>
      </c>
      <c r="K33" s="224"/>
      <c r="L33" s="150" t="s">
        <v>1</v>
      </c>
      <c r="M33" s="148">
        <f>R34</f>
        <v>5</v>
      </c>
      <c r="N33" s="148"/>
      <c r="O33" s="150" t="s">
        <v>1</v>
      </c>
      <c r="P33" s="149">
        <f>R36</f>
        <v>7</v>
      </c>
      <c r="Q33" s="17"/>
      <c r="R33" s="111">
        <v>7</v>
      </c>
      <c r="S33" s="38" t="s">
        <v>124</v>
      </c>
      <c r="T33" s="44" t="s">
        <v>58</v>
      </c>
      <c r="U33" s="45" t="s">
        <v>8</v>
      </c>
      <c r="V33" s="207" t="s">
        <v>126</v>
      </c>
      <c r="W33" s="207"/>
      <c r="X33" s="208"/>
      <c r="Y33" s="7"/>
      <c r="Z33" s="13"/>
      <c r="AA33" s="7"/>
      <c r="AB33" s="14" t="s">
        <v>76</v>
      </c>
      <c r="AC33" s="7"/>
      <c r="AD33" s="7"/>
      <c r="AE33" s="7"/>
      <c r="AF33" s="7"/>
      <c r="AG33" s="7"/>
      <c r="AH33" s="7"/>
      <c r="AI33" s="17"/>
      <c r="AJ33" s="7"/>
      <c r="AK33" s="7"/>
      <c r="AL33" s="7"/>
      <c r="AM33" s="7"/>
      <c r="AN33" s="7"/>
      <c r="AO33" s="7"/>
      <c r="AP33" s="7"/>
      <c r="AQ33" s="31"/>
      <c r="AR33" s="31"/>
      <c r="AS33" s="7"/>
    </row>
    <row r="34" spans="1:45" ht="14.25" customHeight="1">
      <c r="A34" s="7"/>
      <c r="B34" s="219"/>
      <c r="C34" s="150"/>
      <c r="D34" s="165">
        <v>1000</v>
      </c>
      <c r="E34" s="165"/>
      <c r="F34" s="150"/>
      <c r="G34" s="152"/>
      <c r="H34" s="152"/>
      <c r="I34" s="150"/>
      <c r="J34" s="224"/>
      <c r="K34" s="224"/>
      <c r="L34" s="150"/>
      <c r="M34" s="151">
        <f>R35</f>
        <v>2.2</v>
      </c>
      <c r="N34" s="151"/>
      <c r="O34" s="150"/>
      <c r="P34" s="149"/>
      <c r="Q34" s="17"/>
      <c r="R34" s="114">
        <f>R12</f>
        <v>5</v>
      </c>
      <c r="S34" s="38" t="s">
        <v>11</v>
      </c>
      <c r="T34" s="142" t="s">
        <v>53</v>
      </c>
      <c r="U34" s="136" t="s">
        <v>8</v>
      </c>
      <c r="V34" s="217" t="s">
        <v>83</v>
      </c>
      <c r="W34" s="217"/>
      <c r="X34" s="218"/>
      <c r="Y34" s="7"/>
      <c r="Z34" s="59"/>
      <c r="AA34" s="60" t="s">
        <v>50</v>
      </c>
      <c r="AB34" s="197" t="s">
        <v>95</v>
      </c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9"/>
      <c r="AS34" s="7"/>
    </row>
    <row r="35" spans="1:45" ht="14.25" customHeight="1">
      <c r="A35" s="7"/>
      <c r="B35" s="7"/>
      <c r="C35" s="7"/>
      <c r="D35" s="7"/>
      <c r="E35" s="7"/>
      <c r="F35" s="7"/>
      <c r="G35" s="7"/>
      <c r="H35" s="7"/>
      <c r="I35" s="51">
        <f>M33/M34</f>
        <v>2.2727272727272725</v>
      </c>
      <c r="J35" s="17"/>
      <c r="K35" s="17"/>
      <c r="L35" s="17"/>
      <c r="M35" s="17"/>
      <c r="N35" s="17"/>
      <c r="O35" s="17"/>
      <c r="P35" s="66">
        <f>POWER(10,-3)</f>
        <v>0.001</v>
      </c>
      <c r="Q35" s="17"/>
      <c r="R35" s="113">
        <f>R13</f>
        <v>2.2</v>
      </c>
      <c r="S35" s="38" t="s">
        <v>11</v>
      </c>
      <c r="T35" s="44" t="s">
        <v>59</v>
      </c>
      <c r="U35" s="45" t="s">
        <v>8</v>
      </c>
      <c r="V35" s="207" t="s">
        <v>79</v>
      </c>
      <c r="W35" s="207"/>
      <c r="X35" s="208"/>
      <c r="Y35" s="7"/>
      <c r="Z35" s="61"/>
      <c r="AA35" s="62"/>
      <c r="AB35" s="200" t="s">
        <v>132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2"/>
      <c r="AS35" s="7"/>
    </row>
    <row r="36" spans="1:45" ht="14.25" customHeight="1">
      <c r="A36" s="7"/>
      <c r="B36" s="219" t="s">
        <v>16</v>
      </c>
      <c r="C36" s="150" t="s">
        <v>5</v>
      </c>
      <c r="D36" s="205">
        <f>ROUND(1/1000*G33*J33*M33/M34*P33,1)</f>
        <v>9.7</v>
      </c>
      <c r="E36" s="205"/>
      <c r="F36" s="205"/>
      <c r="G36" s="205"/>
      <c r="H36" s="205"/>
      <c r="I36" s="225" t="s">
        <v>36</v>
      </c>
      <c r="J36" s="225"/>
      <c r="K36" s="17"/>
      <c r="L36" s="17"/>
      <c r="M36" s="17"/>
      <c r="N36" s="17"/>
      <c r="O36" s="17"/>
      <c r="P36" s="67"/>
      <c r="Q36" s="17"/>
      <c r="R36" s="109">
        <v>7</v>
      </c>
      <c r="S36" s="38" t="s">
        <v>33</v>
      </c>
      <c r="T36" s="44" t="s">
        <v>60</v>
      </c>
      <c r="U36" s="45" t="s">
        <v>8</v>
      </c>
      <c r="V36" s="207" t="s">
        <v>39</v>
      </c>
      <c r="W36" s="207"/>
      <c r="X36" s="208"/>
      <c r="Y36" s="7"/>
      <c r="Z36" s="47"/>
      <c r="AA36" s="62"/>
      <c r="AB36" s="192">
        <v>25</v>
      </c>
      <c r="AC36" s="192">
        <v>50</v>
      </c>
      <c r="AD36" s="192">
        <v>75</v>
      </c>
      <c r="AE36" s="192">
        <v>100</v>
      </c>
      <c r="AF36" s="192">
        <v>125</v>
      </c>
      <c r="AG36" s="192">
        <v>150</v>
      </c>
      <c r="AH36" s="192">
        <v>175</v>
      </c>
      <c r="AI36" s="192">
        <v>200</v>
      </c>
      <c r="AJ36" s="192">
        <v>250</v>
      </c>
      <c r="AK36" s="192">
        <v>300</v>
      </c>
      <c r="AL36" s="192">
        <v>400</v>
      </c>
      <c r="AM36" s="192">
        <v>500</v>
      </c>
      <c r="AN36" s="192">
        <v>600</v>
      </c>
      <c r="AO36" s="192">
        <v>700</v>
      </c>
      <c r="AP36" s="236">
        <v>800</v>
      </c>
      <c r="AQ36" s="78"/>
      <c r="AR36" s="78"/>
      <c r="AS36" s="7"/>
    </row>
    <row r="37" spans="1:45" ht="14.25" customHeight="1">
      <c r="A37" s="7"/>
      <c r="B37" s="219"/>
      <c r="C37" s="150"/>
      <c r="D37" s="205"/>
      <c r="E37" s="205"/>
      <c r="F37" s="205"/>
      <c r="G37" s="205"/>
      <c r="H37" s="205"/>
      <c r="I37" s="225"/>
      <c r="J37" s="225"/>
      <c r="K37" s="17"/>
      <c r="L37" s="17"/>
      <c r="M37" s="17"/>
      <c r="N37" s="17"/>
      <c r="O37" s="17"/>
      <c r="P37" s="67"/>
      <c r="Q37" s="17"/>
      <c r="R37" s="120" t="s">
        <v>106</v>
      </c>
      <c r="S37" s="121"/>
      <c r="T37" s="145" t="s">
        <v>107</v>
      </c>
      <c r="U37" s="139"/>
      <c r="V37" s="144"/>
      <c r="W37" s="139"/>
      <c r="X37" s="144"/>
      <c r="Y37" s="7"/>
      <c r="Z37" s="47"/>
      <c r="AA37" s="6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79">
        <v>1000</v>
      </c>
      <c r="AR37" s="79">
        <v>1500</v>
      </c>
      <c r="AS37" s="7"/>
    </row>
    <row r="38" spans="1:45" ht="14.25" customHeight="1">
      <c r="A38" s="7"/>
      <c r="B38" s="7"/>
      <c r="C38" s="7"/>
      <c r="D38" s="7"/>
      <c r="E38" s="7"/>
      <c r="F38" s="7"/>
      <c r="G38" s="7"/>
      <c r="H38" s="7"/>
      <c r="I38" s="7"/>
      <c r="J38" s="17"/>
      <c r="K38" s="17"/>
      <c r="L38" s="17"/>
      <c r="M38" s="17"/>
      <c r="N38" s="17"/>
      <c r="O38" s="17"/>
      <c r="P38" s="7"/>
      <c r="Q38" s="17"/>
      <c r="R38" s="18"/>
      <c r="S38" s="19"/>
      <c r="T38" s="58"/>
      <c r="U38" s="12"/>
      <c r="V38" s="12"/>
      <c r="W38" s="12"/>
      <c r="X38" s="12"/>
      <c r="Y38" s="7"/>
      <c r="Z38" s="54" t="s">
        <v>71</v>
      </c>
      <c r="AA38" s="6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83"/>
      <c r="AR38" s="83"/>
      <c r="AS38" s="7"/>
    </row>
    <row r="39" spans="1:45" ht="14.25" customHeight="1">
      <c r="A39" s="64" t="s">
        <v>65</v>
      </c>
      <c r="B39" s="7"/>
      <c r="C39" s="7"/>
      <c r="D39" s="7"/>
      <c r="E39" s="7"/>
      <c r="F39" s="7"/>
      <c r="G39" s="7"/>
      <c r="H39" s="7"/>
      <c r="I39" s="7"/>
      <c r="J39" s="17"/>
      <c r="K39" s="17"/>
      <c r="L39" s="17"/>
      <c r="M39" s="17"/>
      <c r="N39" s="17"/>
      <c r="O39" s="17"/>
      <c r="P39" s="7"/>
      <c r="Q39" s="17"/>
      <c r="R39" s="18"/>
      <c r="S39" s="19"/>
      <c r="T39" s="58"/>
      <c r="U39" s="12"/>
      <c r="V39" s="36"/>
      <c r="W39" s="36"/>
      <c r="X39" s="36"/>
      <c r="Y39" s="7"/>
      <c r="Z39" s="168" t="s">
        <v>41</v>
      </c>
      <c r="AA39" s="169"/>
      <c r="AB39" s="102" t="s">
        <v>47</v>
      </c>
      <c r="AC39" s="103" t="s">
        <v>47</v>
      </c>
      <c r="AD39" s="103">
        <v>3.1</v>
      </c>
      <c r="AE39" s="103">
        <v>3.1</v>
      </c>
      <c r="AF39" s="103">
        <v>3.2</v>
      </c>
      <c r="AG39" s="103">
        <v>3.3</v>
      </c>
      <c r="AH39" s="103">
        <v>3.3</v>
      </c>
      <c r="AI39" s="103">
        <v>3.3</v>
      </c>
      <c r="AJ39" s="103">
        <v>3.4</v>
      </c>
      <c r="AK39" s="103">
        <v>3.4</v>
      </c>
      <c r="AL39" s="103">
        <v>3.4</v>
      </c>
      <c r="AM39" s="103" t="s">
        <v>47</v>
      </c>
      <c r="AN39" s="103" t="s">
        <v>47</v>
      </c>
      <c r="AO39" s="103" t="s">
        <v>47</v>
      </c>
      <c r="AP39" s="103" t="s">
        <v>47</v>
      </c>
      <c r="AQ39" s="103" t="s">
        <v>47</v>
      </c>
      <c r="AR39" s="103" t="s">
        <v>47</v>
      </c>
      <c r="AS39" s="7"/>
    </row>
    <row r="40" spans="1:45" ht="14.25" customHeight="1">
      <c r="A40" s="7"/>
      <c r="B40" s="7"/>
      <c r="C40" s="7"/>
      <c r="D40" s="7"/>
      <c r="E40" s="7"/>
      <c r="F40" s="7"/>
      <c r="G40" s="7"/>
      <c r="H40" s="7"/>
      <c r="I40" s="7"/>
      <c r="J40" s="17"/>
      <c r="K40" s="17"/>
      <c r="L40" s="17"/>
      <c r="M40" s="17"/>
      <c r="N40" s="17"/>
      <c r="O40" s="17"/>
      <c r="P40" s="17"/>
      <c r="Q40" s="17"/>
      <c r="R40" s="18"/>
      <c r="S40" s="19"/>
      <c r="T40" s="20"/>
      <c r="U40" s="11"/>
      <c r="V40" s="36"/>
      <c r="W40" s="36"/>
      <c r="X40" s="36"/>
      <c r="Y40" s="7"/>
      <c r="Z40" s="168" t="s">
        <v>42</v>
      </c>
      <c r="AA40" s="169"/>
      <c r="AB40" s="102" t="s">
        <v>47</v>
      </c>
      <c r="AC40" s="103" t="s">
        <v>47</v>
      </c>
      <c r="AD40" s="103" t="s">
        <v>47</v>
      </c>
      <c r="AE40" s="104">
        <v>2</v>
      </c>
      <c r="AF40" s="103">
        <v>2.1</v>
      </c>
      <c r="AG40" s="103">
        <v>2.3</v>
      </c>
      <c r="AH40" s="103">
        <v>2.4</v>
      </c>
      <c r="AI40" s="103">
        <v>2.6</v>
      </c>
      <c r="AJ40" s="103">
        <v>2.8</v>
      </c>
      <c r="AK40" s="103">
        <v>2.9</v>
      </c>
      <c r="AL40" s="103">
        <v>3.1</v>
      </c>
      <c r="AM40" s="103">
        <v>3.2</v>
      </c>
      <c r="AN40" s="103">
        <v>3.3</v>
      </c>
      <c r="AO40" s="103">
        <v>3.3</v>
      </c>
      <c r="AP40" s="103">
        <v>3.4</v>
      </c>
      <c r="AQ40" s="103" t="s">
        <v>47</v>
      </c>
      <c r="AR40" s="103" t="s">
        <v>47</v>
      </c>
      <c r="AS40" s="7"/>
    </row>
    <row r="41" spans="1:45" ht="14.25" customHeight="1">
      <c r="A41" s="7"/>
      <c r="B41" s="219" t="s">
        <v>34</v>
      </c>
      <c r="C41" s="150" t="s">
        <v>5</v>
      </c>
      <c r="D41" s="176">
        <v>1</v>
      </c>
      <c r="E41" s="176"/>
      <c r="F41" s="150" t="s">
        <v>1</v>
      </c>
      <c r="G41" s="156" t="s">
        <v>6</v>
      </c>
      <c r="H41" s="157" t="s">
        <v>98</v>
      </c>
      <c r="I41" s="150" t="s">
        <v>1</v>
      </c>
      <c r="J41" s="37" t="s">
        <v>0</v>
      </c>
      <c r="K41" s="150" t="s">
        <v>1</v>
      </c>
      <c r="L41" s="150" t="s">
        <v>24</v>
      </c>
      <c r="M41" s="35"/>
      <c r="N41" s="35"/>
      <c r="O41" s="17"/>
      <c r="P41" s="150"/>
      <c r="Q41" s="65"/>
      <c r="R41" s="96" t="s">
        <v>9</v>
      </c>
      <c r="S41" s="38" t="s">
        <v>18</v>
      </c>
      <c r="T41" s="243" t="s">
        <v>118</v>
      </c>
      <c r="U41" s="244"/>
      <c r="V41" s="244"/>
      <c r="W41" s="244"/>
      <c r="X41" s="245"/>
      <c r="Y41" s="7"/>
      <c r="Z41" s="168" t="s">
        <v>43</v>
      </c>
      <c r="AA41" s="169"/>
      <c r="AB41" s="102" t="s">
        <v>47</v>
      </c>
      <c r="AC41" s="103" t="s">
        <v>47</v>
      </c>
      <c r="AD41" s="103">
        <v>2.1</v>
      </c>
      <c r="AE41" s="103">
        <v>2.3</v>
      </c>
      <c r="AF41" s="103">
        <v>2.5</v>
      </c>
      <c r="AG41" s="103">
        <v>2.6</v>
      </c>
      <c r="AH41" s="103">
        <v>2.7</v>
      </c>
      <c r="AI41" s="103">
        <v>2.8</v>
      </c>
      <c r="AJ41" s="103">
        <v>2.9</v>
      </c>
      <c r="AK41" s="104">
        <v>3</v>
      </c>
      <c r="AL41" s="103">
        <v>3.2</v>
      </c>
      <c r="AM41" s="103" t="s">
        <v>47</v>
      </c>
      <c r="AN41" s="103" t="s">
        <v>47</v>
      </c>
      <c r="AO41" s="103" t="s">
        <v>47</v>
      </c>
      <c r="AP41" s="103" t="s">
        <v>47</v>
      </c>
      <c r="AQ41" s="103"/>
      <c r="AR41" s="103"/>
      <c r="AS41" s="7"/>
    </row>
    <row r="42" spans="1:45" ht="14.25" customHeight="1">
      <c r="A42" s="7"/>
      <c r="B42" s="219"/>
      <c r="C42" s="150"/>
      <c r="D42" s="206">
        <v>1000</v>
      </c>
      <c r="E42" s="206"/>
      <c r="F42" s="150"/>
      <c r="G42" s="156"/>
      <c r="H42" s="157"/>
      <c r="I42" s="150"/>
      <c r="J42" s="35" t="s">
        <v>4</v>
      </c>
      <c r="K42" s="150"/>
      <c r="L42" s="150"/>
      <c r="M42" s="35"/>
      <c r="N42" s="35"/>
      <c r="O42" s="17"/>
      <c r="P42" s="150"/>
      <c r="Q42" s="65"/>
      <c r="R42" s="108"/>
      <c r="S42" s="38" t="s">
        <v>23</v>
      </c>
      <c r="T42" s="146" t="s">
        <v>68</v>
      </c>
      <c r="U42" s="45" t="s">
        <v>8</v>
      </c>
      <c r="V42" s="207" t="s">
        <v>67</v>
      </c>
      <c r="W42" s="207"/>
      <c r="X42" s="208"/>
      <c r="Y42" s="7"/>
      <c r="Z42" s="168" t="s">
        <v>92</v>
      </c>
      <c r="AA42" s="169"/>
      <c r="AB42" s="102" t="s">
        <v>47</v>
      </c>
      <c r="AC42" s="103">
        <v>3.1</v>
      </c>
      <c r="AD42" s="103">
        <v>3.9</v>
      </c>
      <c r="AE42" s="103">
        <v>4.5</v>
      </c>
      <c r="AF42" s="103">
        <v>4.9</v>
      </c>
      <c r="AG42" s="103">
        <v>5.2</v>
      </c>
      <c r="AH42" s="104">
        <v>5.5</v>
      </c>
      <c r="AI42" s="103">
        <v>5.7</v>
      </c>
      <c r="AJ42" s="103" t="s">
        <v>47</v>
      </c>
      <c r="AK42" s="103" t="s">
        <v>47</v>
      </c>
      <c r="AL42" s="103" t="s">
        <v>47</v>
      </c>
      <c r="AM42" s="103" t="s">
        <v>47</v>
      </c>
      <c r="AN42" s="103" t="s">
        <v>47</v>
      </c>
      <c r="AO42" s="103" t="s">
        <v>47</v>
      </c>
      <c r="AP42" s="103" t="s">
        <v>47</v>
      </c>
      <c r="AQ42" s="103" t="s">
        <v>47</v>
      </c>
      <c r="AR42" s="103" t="s">
        <v>47</v>
      </c>
      <c r="AS42" s="7"/>
    </row>
    <row r="43" spans="1:45" ht="14.25" customHeight="1">
      <c r="A43" s="7"/>
      <c r="B43" s="7"/>
      <c r="C43" s="7"/>
      <c r="D43" s="7"/>
      <c r="E43" s="7"/>
      <c r="F43" s="7"/>
      <c r="G43" s="7"/>
      <c r="H43" s="7"/>
      <c r="I43" s="7"/>
      <c r="J43" s="17"/>
      <c r="K43" s="17"/>
      <c r="L43" s="17"/>
      <c r="M43" s="17"/>
      <c r="N43" s="17"/>
      <c r="O43" s="17"/>
      <c r="P43" s="17"/>
      <c r="Q43" s="17"/>
      <c r="R43" s="113">
        <f>R10</f>
        <v>87.5</v>
      </c>
      <c r="S43" s="38" t="s">
        <v>122</v>
      </c>
      <c r="T43" s="142" t="s">
        <v>52</v>
      </c>
      <c r="U43" s="136" t="s">
        <v>8</v>
      </c>
      <c r="V43" s="217" t="s">
        <v>32</v>
      </c>
      <c r="W43" s="217"/>
      <c r="X43" s="218"/>
      <c r="Y43" s="7"/>
      <c r="Z43" s="168" t="s">
        <v>44</v>
      </c>
      <c r="AA43" s="169"/>
      <c r="AB43" s="102">
        <v>3.3</v>
      </c>
      <c r="AC43" s="103">
        <v>4.2</v>
      </c>
      <c r="AD43" s="103">
        <v>4.4</v>
      </c>
      <c r="AE43" s="103">
        <v>4.7</v>
      </c>
      <c r="AF43" s="103">
        <v>4.8</v>
      </c>
      <c r="AG43" s="103">
        <v>4.9</v>
      </c>
      <c r="AH43" s="103">
        <v>4.9</v>
      </c>
      <c r="AI43" s="104">
        <v>5</v>
      </c>
      <c r="AJ43" s="103">
        <v>5.1</v>
      </c>
      <c r="AK43" s="103" t="s">
        <v>47</v>
      </c>
      <c r="AL43" s="103" t="s">
        <v>47</v>
      </c>
      <c r="AM43" s="103" t="s">
        <v>47</v>
      </c>
      <c r="AN43" s="103" t="s">
        <v>47</v>
      </c>
      <c r="AO43" s="103" t="s">
        <v>47</v>
      </c>
      <c r="AP43" s="103" t="s">
        <v>47</v>
      </c>
      <c r="AQ43" s="103" t="s">
        <v>47</v>
      </c>
      <c r="AR43" s="103" t="s">
        <v>47</v>
      </c>
      <c r="AS43" s="7"/>
    </row>
    <row r="44" spans="1:45" ht="14.25" customHeight="1">
      <c r="A44" s="7"/>
      <c r="B44" s="219" t="s">
        <v>34</v>
      </c>
      <c r="C44" s="150" t="s">
        <v>5</v>
      </c>
      <c r="D44" s="176">
        <v>1</v>
      </c>
      <c r="E44" s="176"/>
      <c r="F44" s="150" t="s">
        <v>1</v>
      </c>
      <c r="G44" s="149">
        <f>R43</f>
        <v>87.5</v>
      </c>
      <c r="H44" s="149"/>
      <c r="I44" s="150" t="s">
        <v>1</v>
      </c>
      <c r="J44" s="149">
        <f>R44</f>
        <v>2.5</v>
      </c>
      <c r="K44" s="149"/>
      <c r="L44" s="150" t="s">
        <v>1</v>
      </c>
      <c r="M44" s="148">
        <f>R45</f>
        <v>5</v>
      </c>
      <c r="N44" s="148"/>
      <c r="O44" s="150" t="s">
        <v>1</v>
      </c>
      <c r="P44" s="149">
        <f>R47</f>
        <v>30</v>
      </c>
      <c r="Q44" s="17"/>
      <c r="R44" s="112">
        <v>2.5</v>
      </c>
      <c r="S44" s="38" t="s">
        <v>124</v>
      </c>
      <c r="T44" s="140" t="s">
        <v>61</v>
      </c>
      <c r="U44" s="141" t="s">
        <v>8</v>
      </c>
      <c r="V44" s="241" t="s">
        <v>125</v>
      </c>
      <c r="W44" s="241"/>
      <c r="X44" s="242"/>
      <c r="Y44" s="7"/>
      <c r="Z44" s="168" t="s">
        <v>45</v>
      </c>
      <c r="AA44" s="169"/>
      <c r="AB44" s="102">
        <v>3.7</v>
      </c>
      <c r="AC44" s="103">
        <v>4.7</v>
      </c>
      <c r="AD44" s="103">
        <v>5.3</v>
      </c>
      <c r="AE44" s="103">
        <v>5.7</v>
      </c>
      <c r="AF44" s="103">
        <v>5.9</v>
      </c>
      <c r="AG44" s="104">
        <v>6</v>
      </c>
      <c r="AH44" s="103">
        <v>6.1</v>
      </c>
      <c r="AI44" s="103">
        <v>6.2</v>
      </c>
      <c r="AJ44" s="103" t="s">
        <v>47</v>
      </c>
      <c r="AK44" s="103" t="s">
        <v>47</v>
      </c>
      <c r="AL44" s="103" t="s">
        <v>47</v>
      </c>
      <c r="AM44" s="103" t="s">
        <v>47</v>
      </c>
      <c r="AN44" s="103" t="s">
        <v>47</v>
      </c>
      <c r="AO44" s="103" t="s">
        <v>47</v>
      </c>
      <c r="AP44" s="103" t="s">
        <v>47</v>
      </c>
      <c r="AQ44" s="103" t="s">
        <v>47</v>
      </c>
      <c r="AR44" s="103" t="s">
        <v>47</v>
      </c>
      <c r="AS44" s="7"/>
    </row>
    <row r="45" spans="1:45" ht="14.25" customHeight="1">
      <c r="A45" s="7"/>
      <c r="B45" s="219"/>
      <c r="C45" s="150"/>
      <c r="D45" s="206">
        <v>1000</v>
      </c>
      <c r="E45" s="206"/>
      <c r="F45" s="150"/>
      <c r="G45" s="149"/>
      <c r="H45" s="149"/>
      <c r="I45" s="150"/>
      <c r="J45" s="149"/>
      <c r="K45" s="149"/>
      <c r="L45" s="150"/>
      <c r="M45" s="149">
        <f>R46</f>
        <v>2.2</v>
      </c>
      <c r="N45" s="149"/>
      <c r="O45" s="150"/>
      <c r="P45" s="149"/>
      <c r="Q45" s="17"/>
      <c r="R45" s="114">
        <f>R12</f>
        <v>5</v>
      </c>
      <c r="S45" s="38" t="s">
        <v>11</v>
      </c>
      <c r="T45" s="44" t="s">
        <v>53</v>
      </c>
      <c r="U45" s="45" t="s">
        <v>8</v>
      </c>
      <c r="V45" s="207" t="s">
        <v>83</v>
      </c>
      <c r="W45" s="207"/>
      <c r="X45" s="208"/>
      <c r="Y45" s="7"/>
      <c r="Z45" s="168" t="s">
        <v>46</v>
      </c>
      <c r="AA45" s="169"/>
      <c r="AB45" s="102">
        <v>3.3</v>
      </c>
      <c r="AC45" s="103">
        <v>4.2</v>
      </c>
      <c r="AD45" s="103">
        <v>4.4</v>
      </c>
      <c r="AE45" s="103">
        <v>4.7</v>
      </c>
      <c r="AF45" s="103">
        <v>4.8</v>
      </c>
      <c r="AG45" s="103">
        <v>4.9</v>
      </c>
      <c r="AH45" s="103">
        <v>4.9</v>
      </c>
      <c r="AI45" s="104">
        <v>5</v>
      </c>
      <c r="AJ45" s="103">
        <v>5.1</v>
      </c>
      <c r="AK45" s="103" t="s">
        <v>47</v>
      </c>
      <c r="AL45" s="103" t="s">
        <v>47</v>
      </c>
      <c r="AM45" s="103" t="s">
        <v>47</v>
      </c>
      <c r="AN45" s="103" t="s">
        <v>47</v>
      </c>
      <c r="AO45" s="103" t="s">
        <v>47</v>
      </c>
      <c r="AP45" s="103" t="s">
        <v>47</v>
      </c>
      <c r="AQ45" s="103" t="s">
        <v>47</v>
      </c>
      <c r="AR45" s="103" t="s">
        <v>47</v>
      </c>
      <c r="AS45" s="7"/>
    </row>
    <row r="46" spans="1:45" ht="14.25" customHeight="1">
      <c r="A46" s="7"/>
      <c r="B46" s="7"/>
      <c r="C46" s="7"/>
      <c r="D46" s="7"/>
      <c r="E46" s="7"/>
      <c r="F46" s="7"/>
      <c r="G46" s="7"/>
      <c r="H46" s="7"/>
      <c r="I46" s="51">
        <f>M44/M45</f>
        <v>2.2727272727272725</v>
      </c>
      <c r="J46" s="17"/>
      <c r="K46" s="17"/>
      <c r="L46" s="17"/>
      <c r="M46" s="17"/>
      <c r="N46" s="17"/>
      <c r="O46" s="17"/>
      <c r="P46" s="66">
        <f>POWER(10,-3)</f>
        <v>0.001</v>
      </c>
      <c r="Q46" s="17"/>
      <c r="R46" s="113">
        <f>R13</f>
        <v>2.2</v>
      </c>
      <c r="S46" s="38" t="s">
        <v>11</v>
      </c>
      <c r="T46" s="138" t="s">
        <v>59</v>
      </c>
      <c r="U46" s="139" t="s">
        <v>8</v>
      </c>
      <c r="V46" s="209" t="s">
        <v>79</v>
      </c>
      <c r="W46" s="209"/>
      <c r="X46" s="210"/>
      <c r="Y46" s="7"/>
      <c r="Z46" s="168" t="s">
        <v>94</v>
      </c>
      <c r="AA46" s="169"/>
      <c r="AB46" s="103" t="s">
        <v>47</v>
      </c>
      <c r="AC46" s="103" t="s">
        <v>47</v>
      </c>
      <c r="AD46" s="103" t="s">
        <v>47</v>
      </c>
      <c r="AE46" s="103" t="s">
        <v>47</v>
      </c>
      <c r="AF46" s="103" t="s">
        <v>47</v>
      </c>
      <c r="AG46" s="103">
        <v>2.4</v>
      </c>
      <c r="AH46" s="103">
        <v>2.6</v>
      </c>
      <c r="AI46" s="103">
        <v>2.8</v>
      </c>
      <c r="AJ46" s="104">
        <v>3</v>
      </c>
      <c r="AK46" s="103">
        <v>3.3</v>
      </c>
      <c r="AL46" s="103">
        <v>3.6</v>
      </c>
      <c r="AM46" s="103">
        <v>3.8</v>
      </c>
      <c r="AN46" s="103">
        <v>3.9</v>
      </c>
      <c r="AO46" s="103">
        <v>4.1</v>
      </c>
      <c r="AP46" s="103">
        <v>4.2</v>
      </c>
      <c r="AQ46" s="103">
        <v>4.3</v>
      </c>
      <c r="AR46" s="103">
        <v>4.5</v>
      </c>
      <c r="AS46" s="7"/>
    </row>
    <row r="47" spans="1:45" ht="14.25" customHeight="1">
      <c r="A47" s="7"/>
      <c r="B47" s="219" t="s">
        <v>34</v>
      </c>
      <c r="C47" s="150" t="s">
        <v>5</v>
      </c>
      <c r="D47" s="205">
        <f>ROUND(1/1000*G44*J44*M44/M45*P44,1)</f>
        <v>14.9</v>
      </c>
      <c r="E47" s="205"/>
      <c r="F47" s="205"/>
      <c r="G47" s="205"/>
      <c r="H47" s="205"/>
      <c r="I47" s="225" t="s">
        <v>36</v>
      </c>
      <c r="J47" s="225"/>
      <c r="K47" s="69"/>
      <c r="L47" s="69"/>
      <c r="M47" s="69"/>
      <c r="N47" s="69"/>
      <c r="O47" s="69"/>
      <c r="P47" s="17"/>
      <c r="Q47" s="17"/>
      <c r="R47" s="109">
        <v>30</v>
      </c>
      <c r="S47" s="38" t="s">
        <v>33</v>
      </c>
      <c r="T47" s="138" t="s">
        <v>62</v>
      </c>
      <c r="U47" s="139" t="s">
        <v>8</v>
      </c>
      <c r="V47" s="209" t="s">
        <v>40</v>
      </c>
      <c r="W47" s="209"/>
      <c r="X47" s="210"/>
      <c r="Y47" s="7"/>
      <c r="Z47" s="178" t="s">
        <v>86</v>
      </c>
      <c r="AA47" s="179"/>
      <c r="AB47" s="83" t="s">
        <v>47</v>
      </c>
      <c r="AC47" s="83" t="s">
        <v>47</v>
      </c>
      <c r="AD47" s="83" t="s">
        <v>47</v>
      </c>
      <c r="AE47" s="83" t="s">
        <v>47</v>
      </c>
      <c r="AF47" s="83" t="s">
        <v>47</v>
      </c>
      <c r="AG47" s="83">
        <v>2.4</v>
      </c>
      <c r="AH47" s="83">
        <v>2.6</v>
      </c>
      <c r="AI47" s="83">
        <v>2.8</v>
      </c>
      <c r="AJ47" s="84">
        <v>3</v>
      </c>
      <c r="AK47" s="83">
        <v>3.3</v>
      </c>
      <c r="AL47" s="83">
        <v>3.6</v>
      </c>
      <c r="AM47" s="83">
        <v>3.8</v>
      </c>
      <c r="AN47" s="83">
        <v>3.9</v>
      </c>
      <c r="AO47" s="83">
        <v>4.1</v>
      </c>
      <c r="AP47" s="83">
        <v>4.2</v>
      </c>
      <c r="AQ47" s="83">
        <v>4.3</v>
      </c>
      <c r="AR47" s="83">
        <v>4.5</v>
      </c>
      <c r="AS47" s="7"/>
    </row>
    <row r="48" spans="1:45" ht="14.25" customHeight="1">
      <c r="A48" s="7"/>
      <c r="B48" s="219"/>
      <c r="C48" s="150"/>
      <c r="D48" s="205"/>
      <c r="E48" s="205"/>
      <c r="F48" s="205"/>
      <c r="G48" s="205"/>
      <c r="H48" s="205"/>
      <c r="I48" s="225"/>
      <c r="J48" s="225"/>
      <c r="K48" s="69"/>
      <c r="L48" s="69"/>
      <c r="M48" s="69"/>
      <c r="N48" s="69"/>
      <c r="O48" s="69"/>
      <c r="P48" s="17"/>
      <c r="Q48" s="17"/>
      <c r="R48" s="120" t="s">
        <v>106</v>
      </c>
      <c r="S48" s="121"/>
      <c r="T48" s="143" t="s">
        <v>108</v>
      </c>
      <c r="U48" s="45"/>
      <c r="V48" s="122"/>
      <c r="W48" s="45"/>
      <c r="X48" s="122"/>
      <c r="Y48" s="7"/>
      <c r="Z48" s="86" t="s">
        <v>103</v>
      </c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/>
      <c r="AS48" s="7"/>
    </row>
    <row r="49" spans="1:45" ht="14.25" customHeight="1">
      <c r="A49" s="7"/>
      <c r="B49" s="7"/>
      <c r="C49" s="7"/>
      <c r="D49" s="7"/>
      <c r="E49" s="7"/>
      <c r="F49" s="7"/>
      <c r="G49" s="7"/>
      <c r="H49" s="7"/>
      <c r="I49" s="7"/>
      <c r="J49" s="17"/>
      <c r="K49" s="17"/>
      <c r="L49" s="17"/>
      <c r="M49" s="17"/>
      <c r="N49" s="17"/>
      <c r="O49" s="17"/>
      <c r="P49" s="17"/>
      <c r="Q49" s="17"/>
      <c r="R49" s="18"/>
      <c r="S49" s="19"/>
      <c r="T49" s="20"/>
      <c r="U49" s="11"/>
      <c r="V49" s="12"/>
      <c r="W49" s="12"/>
      <c r="X49" s="12"/>
      <c r="Y49" s="7"/>
      <c r="Z49" s="7"/>
      <c r="AA49" s="70"/>
      <c r="AB49" s="71"/>
      <c r="AC49" s="71"/>
      <c r="AD49" s="71"/>
      <c r="AE49" s="71"/>
      <c r="AF49" s="71"/>
      <c r="AG49" s="228"/>
      <c r="AH49" s="228"/>
      <c r="AI49" s="71"/>
      <c r="AJ49" s="71"/>
      <c r="AK49" s="71"/>
      <c r="AL49" s="71"/>
      <c r="AM49" s="228"/>
      <c r="AN49" s="228"/>
      <c r="AO49" s="71"/>
      <c r="AP49" s="71"/>
      <c r="AQ49" s="7"/>
      <c r="AR49" s="7"/>
      <c r="AS49" s="7"/>
    </row>
    <row r="50" spans="1:45" ht="24.75" customHeight="1">
      <c r="A50" s="7"/>
      <c r="B50" s="95" t="str">
        <f>"よって、流入流量が　"&amp;D14&amp;"　[ℓ／min]、阻集グリース及びたい積残さの質量が　"&amp;D24&amp;"　[ｋｇ]をそれぞれ上回る"</f>
        <v>よって、流入流量が　96.7　[ℓ／min]、阻集グリース及びたい積残さの質量が　24.6　[ｋｇ]をそれぞれ上回る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4"/>
      <c r="Z50" s="94"/>
      <c r="AA50" s="70"/>
      <c r="AB50" s="71"/>
      <c r="AC50" s="71"/>
      <c r="AD50" s="71"/>
      <c r="AE50" s="71"/>
      <c r="AF50" s="71"/>
      <c r="AG50" s="228"/>
      <c r="AH50" s="228"/>
      <c r="AI50" s="71"/>
      <c r="AJ50" s="71"/>
      <c r="AK50" s="71"/>
      <c r="AL50" s="71"/>
      <c r="AM50" s="228"/>
      <c r="AN50" s="228"/>
      <c r="AO50" s="71"/>
      <c r="AP50" s="71"/>
      <c r="AQ50" s="7"/>
      <c r="AR50" s="7"/>
      <c r="AS50" s="7"/>
    </row>
    <row r="51" spans="1:45" ht="24.75" customHeight="1">
      <c r="A51" s="7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4"/>
      <c r="Z51" s="7"/>
      <c r="AA51" s="70"/>
      <c r="AB51" s="71"/>
      <c r="AC51" s="71"/>
      <c r="AD51" s="71"/>
      <c r="AE51" s="71"/>
      <c r="AF51" s="71"/>
      <c r="AG51" s="228"/>
      <c r="AH51" s="228"/>
      <c r="AI51" s="71"/>
      <c r="AJ51" s="71"/>
      <c r="AK51" s="71"/>
      <c r="AL51" s="71"/>
      <c r="AM51" s="228"/>
      <c r="AN51" s="228"/>
      <c r="AO51" s="71"/>
      <c r="AP51" s="71"/>
      <c r="AQ51" s="7"/>
      <c r="AR51" s="7"/>
      <c r="AS51" s="7"/>
    </row>
    <row r="52" spans="1:45" ht="24.75" customHeight="1">
      <c r="A52" s="7"/>
      <c r="B52" s="94" t="s">
        <v>117</v>
      </c>
      <c r="C52" s="94"/>
      <c r="D52" s="94"/>
      <c r="E52" s="94"/>
      <c r="F52" s="94"/>
      <c r="G52" s="94"/>
      <c r="H52" s="94"/>
      <c r="I52" s="94"/>
      <c r="J52" s="238"/>
      <c r="K52" s="239"/>
      <c r="L52" s="240"/>
      <c r="M52" s="94" t="s">
        <v>121</v>
      </c>
      <c r="N52" s="94"/>
      <c r="O52" s="94"/>
      <c r="P52" s="94"/>
      <c r="Q52" s="94"/>
      <c r="R52" s="94"/>
      <c r="S52" s="94"/>
      <c r="T52" s="94"/>
      <c r="U52" s="94"/>
      <c r="V52" s="94"/>
      <c r="W52" s="137"/>
      <c r="X52" s="94" t="s">
        <v>119</v>
      </c>
      <c r="Y52" s="94"/>
      <c r="Z52" s="7"/>
      <c r="AA52" s="70"/>
      <c r="AB52" s="71"/>
      <c r="AC52" s="71"/>
      <c r="AD52" s="71"/>
      <c r="AE52" s="71"/>
      <c r="AF52" s="71"/>
      <c r="AG52" s="228"/>
      <c r="AH52" s="228"/>
      <c r="AI52" s="71"/>
      <c r="AJ52" s="71"/>
      <c r="AK52" s="71"/>
      <c r="AL52" s="71"/>
      <c r="AM52" s="228"/>
      <c r="AN52" s="228"/>
      <c r="AO52" s="71"/>
      <c r="AP52" s="71"/>
      <c r="AQ52" s="7"/>
      <c r="AR52" s="7"/>
      <c r="AS52" s="7"/>
    </row>
    <row r="53" spans="1:45" ht="24.75" customHeight="1">
      <c r="A53" s="7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7"/>
      <c r="AA53" s="70"/>
      <c r="AB53" s="71"/>
      <c r="AC53" s="71"/>
      <c r="AD53" s="71"/>
      <c r="AE53" s="71"/>
      <c r="AF53" s="71"/>
      <c r="AG53" s="228"/>
      <c r="AH53" s="228"/>
      <c r="AI53" s="71"/>
      <c r="AJ53" s="71"/>
      <c r="AK53" s="71"/>
      <c r="AL53" s="71"/>
      <c r="AM53" s="228"/>
      <c r="AN53" s="228"/>
      <c r="AO53" s="71"/>
      <c r="AP53" s="71"/>
      <c r="AQ53" s="7"/>
      <c r="AR53" s="7"/>
      <c r="AS53" s="7"/>
    </row>
    <row r="54" spans="1:45" ht="24.75" customHeight="1">
      <c r="A54" s="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94"/>
      <c r="Z54" s="7"/>
      <c r="AA54" s="70"/>
      <c r="AB54" s="71"/>
      <c r="AC54" s="71"/>
      <c r="AD54" s="71"/>
      <c r="AE54" s="71"/>
      <c r="AF54" s="71"/>
      <c r="AG54" s="228"/>
      <c r="AH54" s="228"/>
      <c r="AI54" s="71"/>
      <c r="AJ54" s="71"/>
      <c r="AK54" s="71"/>
      <c r="AL54" s="71"/>
      <c r="AM54" s="228"/>
      <c r="AN54" s="228"/>
      <c r="AO54" s="71"/>
      <c r="AP54" s="71"/>
      <c r="AQ54" s="7"/>
      <c r="AR54" s="7"/>
      <c r="AS54" s="7"/>
    </row>
    <row r="55" spans="1:45" ht="18.75">
      <c r="A55" s="7"/>
      <c r="B55" s="7"/>
      <c r="C55" s="7"/>
      <c r="D55" s="7"/>
      <c r="E55" s="7"/>
      <c r="F55" s="7"/>
      <c r="G55" s="7"/>
      <c r="H55" s="7"/>
      <c r="I55" s="7"/>
      <c r="J55" s="17"/>
      <c r="K55" s="17"/>
      <c r="L55" s="17"/>
      <c r="M55" s="17"/>
      <c r="N55" s="17"/>
      <c r="O55" s="17"/>
      <c r="P55" s="17"/>
      <c r="Q55" s="17"/>
      <c r="R55" s="18"/>
      <c r="S55" s="19"/>
      <c r="T55" s="20"/>
      <c r="U55" s="11"/>
      <c r="V55" s="12"/>
      <c r="W55" s="12"/>
      <c r="X55" s="12"/>
      <c r="Y55" s="94"/>
      <c r="Z55" s="7"/>
      <c r="AA55" s="70"/>
      <c r="AB55" s="71"/>
      <c r="AC55" s="71"/>
      <c r="AD55" s="71"/>
      <c r="AE55" s="71"/>
      <c r="AF55" s="71"/>
      <c r="AG55" s="228"/>
      <c r="AH55" s="228"/>
      <c r="AI55" s="71"/>
      <c r="AJ55" s="71"/>
      <c r="AK55" s="71"/>
      <c r="AL55" s="71"/>
      <c r="AM55" s="228"/>
      <c r="AN55" s="228"/>
      <c r="AO55" s="71"/>
      <c r="AP55" s="71"/>
      <c r="AQ55" s="7"/>
      <c r="AR55" s="7"/>
      <c r="AS55" s="7"/>
    </row>
    <row r="56" spans="17:45" ht="18.75">
      <c r="Q56" s="135"/>
      <c r="R56" s="135"/>
      <c r="S56" s="135"/>
      <c r="T56" s="135"/>
      <c r="Y56" s="94"/>
      <c r="Z56" s="7"/>
      <c r="AA56" s="70"/>
      <c r="AB56" s="71"/>
      <c r="AC56" s="71"/>
      <c r="AD56" s="71"/>
      <c r="AE56" s="71"/>
      <c r="AF56" s="71"/>
      <c r="AG56" s="228"/>
      <c r="AH56" s="228"/>
      <c r="AI56" s="71"/>
      <c r="AJ56" s="71"/>
      <c r="AK56" s="71"/>
      <c r="AL56" s="71"/>
      <c r="AM56" s="228"/>
      <c r="AN56" s="228"/>
      <c r="AO56" s="71"/>
      <c r="AP56" s="71"/>
      <c r="AQ56" s="7"/>
      <c r="AR56" s="7"/>
      <c r="AS56" s="7"/>
    </row>
    <row r="58" spans="10:16" ht="13.5">
      <c r="J58"/>
      <c r="K58"/>
      <c r="L58"/>
      <c r="M58"/>
      <c r="N58"/>
      <c r="O58"/>
      <c r="P58"/>
    </row>
    <row r="59" spans="10:16" ht="13.5">
      <c r="J59"/>
      <c r="K59"/>
      <c r="L59"/>
      <c r="M59"/>
      <c r="N59"/>
      <c r="O59"/>
      <c r="P59"/>
    </row>
  </sheetData>
  <sheetProtection/>
  <mergeCells count="216">
    <mergeCell ref="V47:X47"/>
    <mergeCell ref="V34:X34"/>
    <mergeCell ref="V35:X35"/>
    <mergeCell ref="V36:X36"/>
    <mergeCell ref="T41:X41"/>
    <mergeCell ref="V31:X31"/>
    <mergeCell ref="V43:X43"/>
    <mergeCell ref="V32:X32"/>
    <mergeCell ref="V44:X44"/>
    <mergeCell ref="V45:X45"/>
    <mergeCell ref="V46:X46"/>
    <mergeCell ref="J52:L52"/>
    <mergeCell ref="T8:X8"/>
    <mergeCell ref="V9:X9"/>
    <mergeCell ref="V10:X10"/>
    <mergeCell ref="V11:X11"/>
    <mergeCell ref="V12:X12"/>
    <mergeCell ref="V13:X13"/>
    <mergeCell ref="V14:X14"/>
    <mergeCell ref="V15:X15"/>
    <mergeCell ref="V42:X42"/>
    <mergeCell ref="AG56:AH56"/>
    <mergeCell ref="AM56:AN56"/>
    <mergeCell ref="AG53:AH53"/>
    <mergeCell ref="AM53:AN53"/>
    <mergeCell ref="AG54:AH54"/>
    <mergeCell ref="AM54:AN54"/>
    <mergeCell ref="AG55:AH55"/>
    <mergeCell ref="AM55:AN55"/>
    <mergeCell ref="AM49:AN49"/>
    <mergeCell ref="AN36:AN38"/>
    <mergeCell ref="AO36:AO38"/>
    <mergeCell ref="AP36:AP38"/>
    <mergeCell ref="O44:O45"/>
    <mergeCell ref="V33:X33"/>
    <mergeCell ref="B24:B25"/>
    <mergeCell ref="C24:C25"/>
    <mergeCell ref="D24:G25"/>
    <mergeCell ref="I24:K25"/>
    <mergeCell ref="F33:F34"/>
    <mergeCell ref="AN15:AP15"/>
    <mergeCell ref="AE16:AG17"/>
    <mergeCell ref="AN17:AP17"/>
    <mergeCell ref="Z17:AA17"/>
    <mergeCell ref="AB30:AE30"/>
    <mergeCell ref="AB31:AE31"/>
    <mergeCell ref="Z15:AA15"/>
    <mergeCell ref="Z16:AA16"/>
    <mergeCell ref="Z31:AA31"/>
    <mergeCell ref="AF21:AM21"/>
    <mergeCell ref="AG49:AH49"/>
    <mergeCell ref="D1:J1"/>
    <mergeCell ref="D14:G15"/>
    <mergeCell ref="I14:K15"/>
    <mergeCell ref="J11:J12"/>
    <mergeCell ref="AN10:AP10"/>
    <mergeCell ref="I47:J48"/>
    <mergeCell ref="H11:H12"/>
    <mergeCell ref="H41:H42"/>
    <mergeCell ref="G8:G9"/>
    <mergeCell ref="AM51:AN51"/>
    <mergeCell ref="AG50:AH50"/>
    <mergeCell ref="AG51:AH51"/>
    <mergeCell ref="AM50:AN50"/>
    <mergeCell ref="AG52:AH52"/>
    <mergeCell ref="AM52:AN52"/>
    <mergeCell ref="D8:D9"/>
    <mergeCell ref="E11:E12"/>
    <mergeCell ref="C11:C12"/>
    <mergeCell ref="F11:G12"/>
    <mergeCell ref="E8:F9"/>
    <mergeCell ref="B8:B9"/>
    <mergeCell ref="C8:C9"/>
    <mergeCell ref="D11:D12"/>
    <mergeCell ref="B11:B12"/>
    <mergeCell ref="D33:E33"/>
    <mergeCell ref="B30:B31"/>
    <mergeCell ref="C30:C31"/>
    <mergeCell ref="B33:B34"/>
    <mergeCell ref="C33:C34"/>
    <mergeCell ref="J44:K45"/>
    <mergeCell ref="J33:K34"/>
    <mergeCell ref="I36:J37"/>
    <mergeCell ref="K41:K42"/>
    <mergeCell ref="I33:I34"/>
    <mergeCell ref="B14:B15"/>
    <mergeCell ref="C14:C15"/>
    <mergeCell ref="D42:E42"/>
    <mergeCell ref="D34:E34"/>
    <mergeCell ref="G22:H22"/>
    <mergeCell ref="I41:I42"/>
    <mergeCell ref="D22:E22"/>
    <mergeCell ref="B36:B37"/>
    <mergeCell ref="G41:G42"/>
    <mergeCell ref="C41:C42"/>
    <mergeCell ref="I44:I45"/>
    <mergeCell ref="G44:H45"/>
    <mergeCell ref="B47:B48"/>
    <mergeCell ref="C47:C48"/>
    <mergeCell ref="B44:B45"/>
    <mergeCell ref="B41:B42"/>
    <mergeCell ref="D47:H48"/>
    <mergeCell ref="F44:F45"/>
    <mergeCell ref="C44:C45"/>
    <mergeCell ref="D41:E41"/>
    <mergeCell ref="F41:F42"/>
    <mergeCell ref="D44:E44"/>
    <mergeCell ref="D45:E45"/>
    <mergeCell ref="P41:P42"/>
    <mergeCell ref="AB23:AE23"/>
    <mergeCell ref="Z28:AA28"/>
    <mergeCell ref="AD36:AD38"/>
    <mergeCell ref="AE36:AE38"/>
    <mergeCell ref="Z24:AA24"/>
    <mergeCell ref="Z27:AA27"/>
    <mergeCell ref="Z8:AA8"/>
    <mergeCell ref="Z9:AA9"/>
    <mergeCell ref="Z10:AA10"/>
    <mergeCell ref="Z11:AA11"/>
    <mergeCell ref="T20:X20"/>
    <mergeCell ref="V21:X21"/>
    <mergeCell ref="Z29:AA29"/>
    <mergeCell ref="Z30:AA30"/>
    <mergeCell ref="I8:I9"/>
    <mergeCell ref="K30:K31"/>
    <mergeCell ref="V22:X22"/>
    <mergeCell ref="V23:X23"/>
    <mergeCell ref="T30:X30"/>
    <mergeCell ref="Z12:AA12"/>
    <mergeCell ref="Z13:AA13"/>
    <mergeCell ref="Z14:AA14"/>
    <mergeCell ref="AC36:AC38"/>
    <mergeCell ref="Z39:AA39"/>
    <mergeCell ref="Z40:AA40"/>
    <mergeCell ref="Z25:AA25"/>
    <mergeCell ref="Z26:AA26"/>
    <mergeCell ref="C36:C37"/>
    <mergeCell ref="D36:H37"/>
    <mergeCell ref="AB36:AB38"/>
    <mergeCell ref="D31:E31"/>
    <mergeCell ref="D30:E30"/>
    <mergeCell ref="AN14:AP14"/>
    <mergeCell ref="AK8:AM8"/>
    <mergeCell ref="AN11:AP11"/>
    <mergeCell ref="AF22:AI22"/>
    <mergeCell ref="AK9:AM9"/>
    <mergeCell ref="AK10:AM10"/>
    <mergeCell ref="AN12:AP12"/>
    <mergeCell ref="AN13:AP13"/>
    <mergeCell ref="AN16:AP16"/>
    <mergeCell ref="AK16:AM16"/>
    <mergeCell ref="AK11:AM11"/>
    <mergeCell ref="AJ36:AJ38"/>
    <mergeCell ref="AK36:AK38"/>
    <mergeCell ref="AK12:AM12"/>
    <mergeCell ref="AK13:AM13"/>
    <mergeCell ref="AK14:AM14"/>
    <mergeCell ref="AK15:AM15"/>
    <mergeCell ref="AK17:AM17"/>
    <mergeCell ref="AL36:AL38"/>
    <mergeCell ref="AB35:AR35"/>
    <mergeCell ref="AF36:AF38"/>
    <mergeCell ref="AF27:AI27"/>
    <mergeCell ref="AG36:AG38"/>
    <mergeCell ref="AH36:AH38"/>
    <mergeCell ref="AB27:AE27"/>
    <mergeCell ref="AB28:AE28"/>
    <mergeCell ref="AB29:AE29"/>
    <mergeCell ref="AB34:AR34"/>
    <mergeCell ref="AI36:AI38"/>
    <mergeCell ref="AM36:AM38"/>
    <mergeCell ref="AN8:AP8"/>
    <mergeCell ref="AN9:AP9"/>
    <mergeCell ref="AB3:AD6"/>
    <mergeCell ref="AE3:AG6"/>
    <mergeCell ref="AH3:AJ7"/>
    <mergeCell ref="AK3:AM6"/>
    <mergeCell ref="AN3:AP6"/>
    <mergeCell ref="O33:O34"/>
    <mergeCell ref="P33:P34"/>
    <mergeCell ref="Z47:AA47"/>
    <mergeCell ref="Z46:AA46"/>
    <mergeCell ref="Z41:AA41"/>
    <mergeCell ref="Z45:AA45"/>
    <mergeCell ref="P44:P45"/>
    <mergeCell ref="Z43:AA43"/>
    <mergeCell ref="Z44:AA44"/>
    <mergeCell ref="Z42:AA42"/>
    <mergeCell ref="AJ22:AM22"/>
    <mergeCell ref="AJ27:AM27"/>
    <mergeCell ref="Z21:AA22"/>
    <mergeCell ref="Z23:AA23"/>
    <mergeCell ref="P30:P31"/>
    <mergeCell ref="AB24:AE24"/>
    <mergeCell ref="AB25:AE25"/>
    <mergeCell ref="AB26:AE26"/>
    <mergeCell ref="AB21:AE21"/>
    <mergeCell ref="AB22:AE22"/>
    <mergeCell ref="G33:H34"/>
    <mergeCell ref="M1:S1"/>
    <mergeCell ref="M11:N12"/>
    <mergeCell ref="K8:K9"/>
    <mergeCell ref="F30:F31"/>
    <mergeCell ref="G30:G31"/>
    <mergeCell ref="H30:H31"/>
    <mergeCell ref="L30:L31"/>
    <mergeCell ref="L8:L9"/>
    <mergeCell ref="I30:I31"/>
    <mergeCell ref="M44:N44"/>
    <mergeCell ref="M45:N45"/>
    <mergeCell ref="L44:L45"/>
    <mergeCell ref="M33:N33"/>
    <mergeCell ref="M34:N34"/>
    <mergeCell ref="L11:L12"/>
    <mergeCell ref="L41:L42"/>
    <mergeCell ref="L33:L34"/>
  </mergeCells>
  <printOptions/>
  <pageMargins left="0.27" right="0.21" top="0.61" bottom="0" header="0.39" footer="0.37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.12109375" style="0" customWidth="1"/>
    <col min="3" max="3" width="12.00390625" style="0" customWidth="1"/>
    <col min="4" max="4" width="6.25390625" style="0" customWidth="1"/>
    <col min="5" max="5" width="1.75390625" style="0" customWidth="1"/>
    <col min="6" max="6" width="3.625" style="0" customWidth="1"/>
    <col min="7" max="7" width="4.625" style="0" customWidth="1"/>
    <col min="8" max="8" width="3.25390625" style="0" customWidth="1"/>
    <col min="10" max="10" width="3.125" style="0" customWidth="1"/>
    <col min="11" max="11" width="3.375" style="0" customWidth="1"/>
    <col min="12" max="12" width="2.375" style="0" customWidth="1"/>
    <col min="13" max="13" width="3.50390625" style="0" customWidth="1"/>
    <col min="14" max="14" width="4.50390625" style="0" customWidth="1"/>
    <col min="15" max="15" width="9.00390625" style="0" customWidth="1"/>
    <col min="16" max="16" width="4.375" style="0" customWidth="1"/>
    <col min="17" max="17" width="1.25" style="0" customWidth="1"/>
    <col min="18" max="18" width="7.00390625" style="0" customWidth="1"/>
  </cols>
  <sheetData>
    <row r="2" spans="3:18" ht="27" customHeight="1">
      <c r="C2" s="246" t="s">
        <v>110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ht="18" customHeight="1">
      <c r="K3" s="1"/>
    </row>
    <row r="4" spans="3:18" ht="18" customHeight="1">
      <c r="C4" s="247" t="s">
        <v>111</v>
      </c>
      <c r="D4" s="248"/>
      <c r="E4" s="249"/>
      <c r="F4" s="123"/>
      <c r="G4" s="123"/>
      <c r="H4" s="123" t="s">
        <v>112</v>
      </c>
      <c r="I4" s="123"/>
      <c r="J4" s="123"/>
      <c r="K4" s="123"/>
      <c r="L4" s="124"/>
      <c r="M4" s="123"/>
      <c r="N4" s="123" t="s">
        <v>113</v>
      </c>
      <c r="O4" s="123"/>
      <c r="P4" s="123"/>
      <c r="Q4" s="123"/>
      <c r="R4" s="124"/>
    </row>
    <row r="5" spans="3:18" ht="18" customHeight="1">
      <c r="C5" s="250" t="s">
        <v>114</v>
      </c>
      <c r="D5" s="251"/>
      <c r="E5" s="252"/>
      <c r="F5" s="127"/>
      <c r="G5" s="127"/>
      <c r="H5" s="127" t="s">
        <v>115</v>
      </c>
      <c r="I5" s="127"/>
      <c r="J5" s="127"/>
      <c r="K5" s="127"/>
      <c r="L5" s="128"/>
      <c r="M5" s="127"/>
      <c r="N5" s="127"/>
      <c r="O5" s="127" t="s">
        <v>116</v>
      </c>
      <c r="P5" s="127"/>
      <c r="Q5" s="127"/>
      <c r="R5" s="128"/>
    </row>
    <row r="6" spans="3:18" ht="24.75" customHeight="1">
      <c r="C6" s="129">
        <v>50</v>
      </c>
      <c r="D6" s="125"/>
      <c r="E6" s="126"/>
      <c r="F6" s="125"/>
      <c r="G6" s="125"/>
      <c r="H6" s="125"/>
      <c r="I6" s="130">
        <v>37.5</v>
      </c>
      <c r="J6" s="125"/>
      <c r="K6" s="125"/>
      <c r="L6" s="126"/>
      <c r="M6" s="125"/>
      <c r="N6" s="125"/>
      <c r="O6" s="130">
        <v>11.8</v>
      </c>
      <c r="P6" s="125"/>
      <c r="Q6" s="125"/>
      <c r="R6" s="126"/>
    </row>
    <row r="7" spans="3:18" ht="24.75" customHeight="1">
      <c r="C7" s="129">
        <v>65</v>
      </c>
      <c r="D7" s="125"/>
      <c r="E7" s="126"/>
      <c r="F7" s="125"/>
      <c r="G7" s="125"/>
      <c r="H7" s="125"/>
      <c r="I7" s="130">
        <v>48.8</v>
      </c>
      <c r="J7" s="125"/>
      <c r="K7" s="125"/>
      <c r="L7" s="126"/>
      <c r="M7" s="125"/>
      <c r="N7" s="125"/>
      <c r="O7" s="130">
        <v>15.3</v>
      </c>
      <c r="P7" s="125"/>
      <c r="Q7" s="125"/>
      <c r="R7" s="126"/>
    </row>
    <row r="8" spans="3:18" ht="24.75" customHeight="1">
      <c r="C8" s="129">
        <v>70</v>
      </c>
      <c r="D8" s="125"/>
      <c r="E8" s="126"/>
      <c r="F8" s="125"/>
      <c r="G8" s="125"/>
      <c r="H8" s="125"/>
      <c r="I8" s="130">
        <v>52.5</v>
      </c>
      <c r="J8" s="125"/>
      <c r="K8" s="125"/>
      <c r="L8" s="126"/>
      <c r="M8" s="125"/>
      <c r="N8" s="125"/>
      <c r="O8" s="130">
        <v>16.5</v>
      </c>
      <c r="P8" s="125"/>
      <c r="Q8" s="125"/>
      <c r="R8" s="126"/>
    </row>
    <row r="9" spans="3:18" ht="24.75" customHeight="1">
      <c r="C9" s="129">
        <v>75</v>
      </c>
      <c r="D9" s="125"/>
      <c r="E9" s="126"/>
      <c r="F9" s="125"/>
      <c r="G9" s="125"/>
      <c r="H9" s="125"/>
      <c r="I9" s="130">
        <v>56.2</v>
      </c>
      <c r="J9" s="125"/>
      <c r="K9" s="125"/>
      <c r="L9" s="126"/>
      <c r="M9" s="125"/>
      <c r="N9" s="125"/>
      <c r="O9" s="130">
        <v>17.7</v>
      </c>
      <c r="P9" s="125"/>
      <c r="Q9" s="125"/>
      <c r="R9" s="126"/>
    </row>
    <row r="10" spans="3:18" ht="24.75" customHeight="1">
      <c r="C10" s="129">
        <v>80</v>
      </c>
      <c r="D10" s="125"/>
      <c r="E10" s="126"/>
      <c r="F10" s="125"/>
      <c r="G10" s="125"/>
      <c r="H10" s="125"/>
      <c r="I10" s="130">
        <v>60</v>
      </c>
      <c r="J10" s="125"/>
      <c r="K10" s="125"/>
      <c r="L10" s="126"/>
      <c r="M10" s="125"/>
      <c r="N10" s="125"/>
      <c r="O10" s="130">
        <v>18.9</v>
      </c>
      <c r="P10" s="125"/>
      <c r="Q10" s="125"/>
      <c r="R10" s="126"/>
    </row>
    <row r="11" spans="3:18" ht="24.75" customHeight="1">
      <c r="C11" s="129">
        <v>90</v>
      </c>
      <c r="D11" s="125"/>
      <c r="E11" s="126"/>
      <c r="F11" s="125"/>
      <c r="G11" s="125"/>
      <c r="H11" s="125"/>
      <c r="I11" s="130">
        <v>67.5</v>
      </c>
      <c r="J11" s="125"/>
      <c r="K11" s="125"/>
      <c r="L11" s="126"/>
      <c r="M11" s="125"/>
      <c r="N11" s="125"/>
      <c r="O11" s="130">
        <v>21.3</v>
      </c>
      <c r="P11" s="125"/>
      <c r="Q11" s="125"/>
      <c r="R11" s="126"/>
    </row>
    <row r="12" spans="3:18" ht="24.75" customHeight="1">
      <c r="C12" s="129">
        <v>100</v>
      </c>
      <c r="D12" s="125"/>
      <c r="E12" s="126"/>
      <c r="F12" s="125"/>
      <c r="G12" s="125"/>
      <c r="H12" s="125"/>
      <c r="I12" s="130">
        <v>75</v>
      </c>
      <c r="J12" s="125"/>
      <c r="K12" s="125"/>
      <c r="L12" s="126"/>
      <c r="M12" s="125"/>
      <c r="N12" s="125"/>
      <c r="O12" s="130">
        <v>23.6</v>
      </c>
      <c r="P12" s="125"/>
      <c r="Q12" s="125"/>
      <c r="R12" s="126"/>
    </row>
    <row r="13" spans="3:18" ht="24.75" customHeight="1">
      <c r="C13" s="129">
        <v>120</v>
      </c>
      <c r="D13" s="125"/>
      <c r="E13" s="126"/>
      <c r="F13" s="125"/>
      <c r="G13" s="125"/>
      <c r="H13" s="125"/>
      <c r="I13" s="130">
        <v>90</v>
      </c>
      <c r="J13" s="125"/>
      <c r="K13" s="125"/>
      <c r="L13" s="126"/>
      <c r="M13" s="125"/>
      <c r="N13" s="125"/>
      <c r="O13" s="130">
        <v>28.3</v>
      </c>
      <c r="P13" s="125"/>
      <c r="Q13" s="125"/>
      <c r="R13" s="126"/>
    </row>
    <row r="14" spans="3:18" ht="24.75" customHeight="1">
      <c r="C14" s="129">
        <v>130</v>
      </c>
      <c r="D14" s="125"/>
      <c r="E14" s="126"/>
      <c r="F14" s="125"/>
      <c r="G14" s="125"/>
      <c r="H14" s="125"/>
      <c r="I14" s="130">
        <v>97.5</v>
      </c>
      <c r="J14" s="125"/>
      <c r="K14" s="125"/>
      <c r="L14" s="126"/>
      <c r="M14" s="125"/>
      <c r="N14" s="125"/>
      <c r="O14" s="130">
        <v>30.7</v>
      </c>
      <c r="P14" s="125"/>
      <c r="Q14" s="125"/>
      <c r="R14" s="126"/>
    </row>
    <row r="15" spans="3:18" ht="24.75" customHeight="1">
      <c r="C15" s="129">
        <v>150</v>
      </c>
      <c r="D15" s="125"/>
      <c r="E15" s="126"/>
      <c r="F15" s="125"/>
      <c r="G15" s="125"/>
      <c r="H15" s="125"/>
      <c r="I15" s="130">
        <v>112.5</v>
      </c>
      <c r="J15" s="125"/>
      <c r="K15" s="125"/>
      <c r="L15" s="126"/>
      <c r="M15" s="125"/>
      <c r="N15" s="125"/>
      <c r="O15" s="130">
        <v>35.4</v>
      </c>
      <c r="P15" s="125"/>
      <c r="Q15" s="125"/>
      <c r="R15" s="126"/>
    </row>
    <row r="16" spans="3:18" ht="24.75" customHeight="1">
      <c r="C16" s="129">
        <v>160</v>
      </c>
      <c r="D16" s="125"/>
      <c r="E16" s="126"/>
      <c r="F16" s="125"/>
      <c r="G16" s="125"/>
      <c r="H16" s="125"/>
      <c r="I16" s="130">
        <v>120</v>
      </c>
      <c r="J16" s="125"/>
      <c r="K16" s="125"/>
      <c r="L16" s="126"/>
      <c r="M16" s="125"/>
      <c r="N16" s="125"/>
      <c r="O16" s="130">
        <v>37.8</v>
      </c>
      <c r="P16" s="125"/>
      <c r="Q16" s="125"/>
      <c r="R16" s="126"/>
    </row>
    <row r="17" spans="3:18" ht="24.75" customHeight="1">
      <c r="C17" s="129">
        <v>180</v>
      </c>
      <c r="D17" s="125"/>
      <c r="E17" s="126"/>
      <c r="F17" s="125"/>
      <c r="G17" s="125"/>
      <c r="H17" s="125"/>
      <c r="I17" s="130">
        <v>135</v>
      </c>
      <c r="J17" s="125"/>
      <c r="K17" s="125"/>
      <c r="L17" s="126"/>
      <c r="M17" s="125"/>
      <c r="N17" s="125"/>
      <c r="O17" s="130">
        <v>42.5</v>
      </c>
      <c r="P17" s="125"/>
      <c r="Q17" s="125"/>
      <c r="R17" s="126"/>
    </row>
    <row r="18" spans="3:18" ht="24.75" customHeight="1">
      <c r="C18" s="129">
        <v>200</v>
      </c>
      <c r="D18" s="125"/>
      <c r="E18" s="126"/>
      <c r="F18" s="125"/>
      <c r="G18" s="125"/>
      <c r="H18" s="125"/>
      <c r="I18" s="130">
        <v>150</v>
      </c>
      <c r="J18" s="125"/>
      <c r="K18" s="125"/>
      <c r="L18" s="126"/>
      <c r="M18" s="125"/>
      <c r="N18" s="125"/>
      <c r="O18" s="130">
        <v>47.2</v>
      </c>
      <c r="P18" s="125"/>
      <c r="Q18" s="125"/>
      <c r="R18" s="126"/>
    </row>
    <row r="19" spans="3:18" ht="24.75" customHeight="1">
      <c r="C19" s="129">
        <v>235</v>
      </c>
      <c r="D19" s="125"/>
      <c r="E19" s="126"/>
      <c r="F19" s="125"/>
      <c r="G19" s="125"/>
      <c r="H19" s="125"/>
      <c r="I19" s="130">
        <v>176.2</v>
      </c>
      <c r="J19" s="125"/>
      <c r="K19" s="125"/>
      <c r="L19" s="126"/>
      <c r="M19" s="125"/>
      <c r="N19" s="125"/>
      <c r="O19" s="130">
        <v>55.5</v>
      </c>
      <c r="P19" s="125"/>
      <c r="Q19" s="125"/>
      <c r="R19" s="126"/>
    </row>
    <row r="20" spans="3:18" ht="24.75" customHeight="1">
      <c r="C20" s="129">
        <v>250</v>
      </c>
      <c r="D20" s="125"/>
      <c r="E20" s="126"/>
      <c r="F20" s="125"/>
      <c r="G20" s="125"/>
      <c r="H20" s="125"/>
      <c r="I20" s="130">
        <v>187.5</v>
      </c>
      <c r="J20" s="125"/>
      <c r="K20" s="125"/>
      <c r="L20" s="126"/>
      <c r="M20" s="125"/>
      <c r="N20" s="125"/>
      <c r="O20" s="130">
        <v>59</v>
      </c>
      <c r="P20" s="125"/>
      <c r="Q20" s="125"/>
      <c r="R20" s="126"/>
    </row>
    <row r="21" spans="3:18" ht="24.75" customHeight="1">
      <c r="C21" s="129">
        <v>300</v>
      </c>
      <c r="D21" s="125"/>
      <c r="E21" s="126"/>
      <c r="F21" s="125"/>
      <c r="G21" s="125"/>
      <c r="H21" s="125"/>
      <c r="I21" s="130">
        <v>225</v>
      </c>
      <c r="J21" s="125"/>
      <c r="K21" s="125"/>
      <c r="L21" s="126"/>
      <c r="M21" s="125"/>
      <c r="N21" s="125"/>
      <c r="O21" s="130">
        <v>70.8</v>
      </c>
      <c r="P21" s="125"/>
      <c r="Q21" s="125"/>
      <c r="R21" s="126"/>
    </row>
    <row r="22" spans="3:18" ht="24.75" customHeight="1">
      <c r="C22" s="129">
        <v>375</v>
      </c>
      <c r="D22" s="125"/>
      <c r="E22" s="126"/>
      <c r="F22" s="125"/>
      <c r="G22" s="125"/>
      <c r="H22" s="125"/>
      <c r="I22" s="130">
        <v>281.2</v>
      </c>
      <c r="J22" s="125"/>
      <c r="K22" s="125"/>
      <c r="L22" s="126"/>
      <c r="M22" s="125"/>
      <c r="N22" s="125"/>
      <c r="O22" s="130">
        <v>88.5</v>
      </c>
      <c r="P22" s="125"/>
      <c r="Q22" s="125"/>
      <c r="R22" s="126"/>
    </row>
    <row r="23" spans="3:18" ht="24.75" customHeight="1">
      <c r="C23" s="129">
        <v>420</v>
      </c>
      <c r="D23" s="125"/>
      <c r="E23" s="126"/>
      <c r="F23" s="125"/>
      <c r="G23" s="125"/>
      <c r="H23" s="125"/>
      <c r="I23" s="130">
        <v>315</v>
      </c>
      <c r="J23" s="125"/>
      <c r="K23" s="125"/>
      <c r="L23" s="126"/>
      <c r="M23" s="125"/>
      <c r="N23" s="125"/>
      <c r="O23" s="130">
        <v>99.2</v>
      </c>
      <c r="P23" s="125"/>
      <c r="Q23" s="125"/>
      <c r="R23" s="126"/>
    </row>
    <row r="24" spans="3:18" ht="24.75" customHeight="1">
      <c r="C24" s="129">
        <v>500</v>
      </c>
      <c r="D24" s="125"/>
      <c r="E24" s="126"/>
      <c r="F24" s="125"/>
      <c r="G24" s="125"/>
      <c r="H24" s="125"/>
      <c r="I24" s="130">
        <v>375</v>
      </c>
      <c r="J24" s="125"/>
      <c r="K24" s="125"/>
      <c r="L24" s="126"/>
      <c r="M24" s="125"/>
      <c r="N24" s="125"/>
      <c r="O24" s="130">
        <v>118</v>
      </c>
      <c r="P24" s="125"/>
      <c r="Q24" s="125"/>
      <c r="R24" s="126"/>
    </row>
    <row r="25" spans="3:18" ht="24.75" customHeight="1">
      <c r="C25" s="129">
        <v>800</v>
      </c>
      <c r="D25" s="125"/>
      <c r="E25" s="126"/>
      <c r="F25" s="125"/>
      <c r="G25" s="125"/>
      <c r="H25" s="125"/>
      <c r="I25" s="130">
        <v>600</v>
      </c>
      <c r="J25" s="125"/>
      <c r="K25" s="125"/>
      <c r="L25" s="126"/>
      <c r="M25" s="125"/>
      <c r="N25" s="125"/>
      <c r="O25" s="130">
        <v>189</v>
      </c>
      <c r="P25" s="125"/>
      <c r="Q25" s="125"/>
      <c r="R25" s="126"/>
    </row>
    <row r="26" spans="3:18" ht="24.75" customHeight="1">
      <c r="C26" s="131">
        <v>1000</v>
      </c>
      <c r="D26" s="125"/>
      <c r="E26" s="132"/>
      <c r="F26" s="133"/>
      <c r="G26" s="133"/>
      <c r="H26" s="125"/>
      <c r="I26" s="130">
        <v>750</v>
      </c>
      <c r="J26" s="125"/>
      <c r="K26" s="125"/>
      <c r="L26" s="126"/>
      <c r="M26" s="125"/>
      <c r="N26" s="125"/>
      <c r="O26" s="130">
        <v>236</v>
      </c>
      <c r="P26" s="125"/>
      <c r="Q26" s="125"/>
      <c r="R26" s="126"/>
    </row>
    <row r="27" spans="9:11" ht="24.75" customHeight="1">
      <c r="I27" s="134"/>
      <c r="K27" s="1"/>
    </row>
    <row r="28" ht="18" customHeight="1">
      <c r="K28" s="1"/>
    </row>
    <row r="29" ht="13.5">
      <c r="K29" s="1"/>
    </row>
  </sheetData>
  <sheetProtection/>
  <mergeCells count="3">
    <mergeCell ref="C2:R2"/>
    <mergeCell ref="C4:E4"/>
    <mergeCell ref="C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下水道普及課</dc:creator>
  <cp:keywords/>
  <dc:description/>
  <cp:lastModifiedBy>中村 哲朗</cp:lastModifiedBy>
  <cp:lastPrinted>2019-02-06T01:41:16Z</cp:lastPrinted>
  <dcterms:created xsi:type="dcterms:W3CDTF">2003-01-21T01:58:54Z</dcterms:created>
  <dcterms:modified xsi:type="dcterms:W3CDTF">2019-02-06T01:45:03Z</dcterms:modified>
  <cp:category/>
  <cp:version/>
  <cp:contentType/>
  <cp:contentStatus/>
</cp:coreProperties>
</file>