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算定法" sheetId="1" r:id="rId1"/>
    <sheet name="性能表" sheetId="2" r:id="rId2"/>
    <sheet name="Sheet2" sheetId="3" r:id="rId3"/>
  </sheets>
  <definedNames>
    <definedName name="_xlnm.Print_Area" localSheetId="0">'算定法'!$A$1:$AP$50</definedName>
  </definedNames>
  <calcPr fullCalcOnLoad="1"/>
</workbook>
</file>

<file path=xl/sharedStrings.xml><?xml version="1.0" encoding="utf-8"?>
<sst xmlns="http://schemas.openxmlformats.org/spreadsheetml/2006/main" count="202" uniqueCount="126">
  <si>
    <t>×</t>
  </si>
  <si>
    <t>ｔ</t>
  </si>
  <si>
    <t>＝</t>
  </si>
  <si>
    <t>：</t>
  </si>
  <si>
    <t>値</t>
  </si>
  <si>
    <t>Ｑ</t>
  </si>
  <si>
    <t>min／日</t>
  </si>
  <si>
    <t>倍</t>
  </si>
  <si>
    <t>G</t>
  </si>
  <si>
    <t>単位</t>
  </si>
  <si>
    <r>
      <t>G</t>
    </r>
    <r>
      <rPr>
        <b/>
        <vertAlign val="subscript"/>
        <sz val="11"/>
        <rFont val="ＭＳ Ｐゴシック"/>
        <family val="3"/>
      </rPr>
      <t>u</t>
    </r>
  </si>
  <si>
    <t>ｋｇ</t>
  </si>
  <si>
    <t>流入流量</t>
  </si>
  <si>
    <t>日</t>
  </si>
  <si>
    <t>[ｋｇ]</t>
  </si>
  <si>
    <t>屋号：</t>
  </si>
  <si>
    <t>業種：</t>
  </si>
  <si>
    <t>阻集グリースの掃除周期(受渡し当事者間の打合せによる)</t>
  </si>
  <si>
    <t>中国(中華)料理</t>
  </si>
  <si>
    <t>洋食</t>
  </si>
  <si>
    <t>和食</t>
  </si>
  <si>
    <t>軽食</t>
  </si>
  <si>
    <t>喫茶</t>
  </si>
  <si>
    <t>[ｍｉｎ/日]</t>
  </si>
  <si>
    <t>因子</t>
  </si>
  <si>
    <t>ｋ</t>
  </si>
  <si>
    <r>
      <t>ｉ</t>
    </r>
    <r>
      <rPr>
        <b/>
        <vertAlign val="subscript"/>
        <sz val="11"/>
        <rFont val="ＭＳ Ｐゴシック"/>
        <family val="3"/>
      </rPr>
      <t>u</t>
    </r>
  </si>
  <si>
    <t>（１）流入流量の計算法</t>
  </si>
  <si>
    <r>
      <t>危険率を用いて定めたときの流量の平均流量に対する倍率  &lt;&lt;</t>
    </r>
    <r>
      <rPr>
        <b/>
        <sz val="9"/>
        <rFont val="ＭＳ Ｐゴシック"/>
        <family val="3"/>
      </rPr>
      <t>表-１</t>
    </r>
    <r>
      <rPr>
        <sz val="9"/>
        <rFont val="ＭＳ Ｐゴシック"/>
        <family val="3"/>
      </rPr>
      <t>&gt;&gt;</t>
    </r>
  </si>
  <si>
    <t>そば･うどん</t>
  </si>
  <si>
    <t>ラーメン</t>
  </si>
  <si>
    <t>食種</t>
  </si>
  <si>
    <t>ファーストフード</t>
  </si>
  <si>
    <t>[ｇ/人]</t>
  </si>
  <si>
    <t>L／min</t>
  </si>
  <si>
    <r>
      <t>[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／min]</t>
    </r>
  </si>
  <si>
    <t>＝</t>
  </si>
  <si>
    <r>
      <t>G</t>
    </r>
    <r>
      <rPr>
        <vertAlign val="subscript"/>
        <sz val="11"/>
        <rFont val="ＭＳ Ｐゴシック"/>
        <family val="3"/>
      </rPr>
      <t>u</t>
    </r>
  </si>
  <si>
    <t>＋</t>
  </si>
  <si>
    <r>
      <t>G</t>
    </r>
    <r>
      <rPr>
        <vertAlign val="subscript"/>
        <sz val="11"/>
        <rFont val="ＭＳ Ｐゴシック"/>
        <family val="3"/>
      </rPr>
      <t>b</t>
    </r>
  </si>
  <si>
    <t>[ｋｇ]</t>
  </si>
  <si>
    <t>Gu</t>
  </si>
  <si>
    <t>×</t>
  </si>
  <si>
    <r>
      <t>ｉ</t>
    </r>
    <r>
      <rPr>
        <vertAlign val="subscript"/>
        <sz val="11"/>
        <rFont val="ＭＳ Ｐゴシック"/>
        <family val="3"/>
      </rPr>
      <t>u</t>
    </r>
  </si>
  <si>
    <r>
      <t>G</t>
    </r>
    <r>
      <rPr>
        <b/>
        <i/>
        <u val="single"/>
        <vertAlign val="subscript"/>
        <sz val="11"/>
        <rFont val="ＭＳ Ｐゴシック"/>
        <family val="3"/>
      </rPr>
      <t>b</t>
    </r>
  </si>
  <si>
    <r>
      <t>G</t>
    </r>
    <r>
      <rPr>
        <b/>
        <i/>
        <u val="single"/>
        <vertAlign val="subscript"/>
        <sz val="11"/>
        <rFont val="ＭＳ Ｐゴシック"/>
        <family val="3"/>
      </rPr>
      <t>b</t>
    </r>
  </si>
  <si>
    <t>ｋｇ</t>
  </si>
  <si>
    <t>Ｇ</t>
  </si>
  <si>
    <t>阻集グリースおよびたい積残さの質量</t>
  </si>
  <si>
    <r>
      <t>G</t>
    </r>
    <r>
      <rPr>
        <b/>
        <vertAlign val="subscript"/>
        <sz val="11"/>
        <rFont val="ＭＳ Ｐゴシック"/>
        <family val="3"/>
      </rPr>
      <t>u</t>
    </r>
  </si>
  <si>
    <t>阻集グリースの質量</t>
  </si>
  <si>
    <r>
      <t>G</t>
    </r>
    <r>
      <rPr>
        <b/>
        <vertAlign val="subscript"/>
        <sz val="11"/>
        <rFont val="ＭＳ Ｐゴシック"/>
        <family val="3"/>
      </rPr>
      <t>b</t>
    </r>
  </si>
  <si>
    <t>たい積残さの質量</t>
  </si>
  <si>
    <t>日</t>
  </si>
  <si>
    <t>値</t>
  </si>
  <si>
    <t>単位</t>
  </si>
  <si>
    <t>ｋｇ</t>
  </si>
  <si>
    <r>
      <t>G</t>
    </r>
    <r>
      <rPr>
        <b/>
        <vertAlign val="subscript"/>
        <sz val="11"/>
        <rFont val="ＭＳ Ｐゴシック"/>
        <family val="3"/>
      </rPr>
      <t>b</t>
    </r>
  </si>
  <si>
    <t>たい積残さの質量</t>
  </si>
  <si>
    <r>
      <t>ｉ</t>
    </r>
    <r>
      <rPr>
        <b/>
        <vertAlign val="subscript"/>
        <sz val="11"/>
        <rFont val="ＭＳ Ｐゴシック"/>
        <family val="3"/>
      </rPr>
      <t>b</t>
    </r>
  </si>
  <si>
    <t>たい積残さ掃除周期(受渡し当事者間の打合せによる)</t>
  </si>
  <si>
    <t>N</t>
  </si>
  <si>
    <t>Wm'</t>
  </si>
  <si>
    <t>1日当たりの利用人数</t>
  </si>
  <si>
    <t>利用人数１人当たりの使用水量（標準値を表－１に示す）</t>
  </si>
  <si>
    <r>
      <t>１日あたりのちゅう房使用時間  &lt;&lt;</t>
    </r>
    <r>
      <rPr>
        <b/>
        <sz val="9"/>
        <rFont val="ＭＳ Ｐゴシック"/>
        <family val="3"/>
      </rPr>
      <t>表-１</t>
    </r>
    <r>
      <rPr>
        <sz val="9"/>
        <rFont val="ＭＳ Ｐゴシック"/>
        <family val="3"/>
      </rPr>
      <t>&gt;&gt;</t>
    </r>
  </si>
  <si>
    <r>
      <t>ｇ</t>
    </r>
    <r>
      <rPr>
        <b/>
        <vertAlign val="subscript"/>
        <sz val="11"/>
        <rFont val="ＭＳ Ｐゴシック"/>
        <family val="3"/>
      </rPr>
      <t>u'</t>
    </r>
  </si>
  <si>
    <t>利用人数１人当たりの阻集グリースの質量  &lt;&lt;表-１&gt;&gt;</t>
  </si>
  <si>
    <r>
      <t>ｇ</t>
    </r>
    <r>
      <rPr>
        <vertAlign val="subscript"/>
        <sz val="11"/>
        <rFont val="ＭＳ Ｐゴシック"/>
        <family val="3"/>
      </rPr>
      <t>ｕ'</t>
    </r>
  </si>
  <si>
    <r>
      <t>ｇ</t>
    </r>
    <r>
      <rPr>
        <b/>
        <vertAlign val="subscript"/>
        <sz val="11"/>
        <rFont val="ＭＳ Ｐゴシック"/>
        <family val="3"/>
      </rPr>
      <t>b'</t>
    </r>
  </si>
  <si>
    <r>
      <t>利用人数１人当たりのたい積残さの質量  &lt;&lt;</t>
    </r>
    <r>
      <rPr>
        <b/>
        <sz val="9"/>
        <rFont val="ＭＳ Ｐゴシック"/>
        <family val="3"/>
      </rPr>
      <t>表-１</t>
    </r>
    <r>
      <rPr>
        <sz val="9"/>
        <rFont val="ＭＳ Ｐゴシック"/>
        <family val="3"/>
      </rPr>
      <t>&gt;&gt;</t>
    </r>
  </si>
  <si>
    <r>
      <t>ｇ</t>
    </r>
    <r>
      <rPr>
        <vertAlign val="subscript"/>
        <sz val="11"/>
        <rFont val="ＭＳ Ｐゴシック"/>
        <family val="3"/>
      </rPr>
      <t>b'</t>
    </r>
  </si>
  <si>
    <t>社員･従業員食堂</t>
  </si>
  <si>
    <t>学生食堂</t>
  </si>
  <si>
    <t>学校給食</t>
  </si>
  <si>
    <t>利用人数1人当たりの使用水量</t>
  </si>
  <si>
    <t>　</t>
  </si>
  <si>
    <t>１日当たりの厨房使用時間</t>
  </si>
  <si>
    <t>利用人数1人当たりの阻集グリースの質量</t>
  </si>
  <si>
    <t>利用人数1人当たりのたい積残さの質量</t>
  </si>
  <si>
    <r>
      <t>W</t>
    </r>
    <r>
      <rPr>
        <vertAlign val="subscript"/>
        <sz val="11"/>
        <rFont val="ＭＳ Ｐゴシック"/>
        <family val="3"/>
      </rPr>
      <t>m</t>
    </r>
  </si>
  <si>
    <r>
      <t>ｔ</t>
    </r>
    <r>
      <rPr>
        <vertAlign val="superscript"/>
        <sz val="11"/>
        <rFont val="ＭＳ Ｐゴシック"/>
        <family val="3"/>
      </rPr>
      <t>　※</t>
    </r>
  </si>
  <si>
    <r>
      <t>表－１</t>
    </r>
    <r>
      <rPr>
        <sz val="11"/>
        <rFont val="ＭＳ Ｐゴシック"/>
        <family val="3"/>
      </rPr>
      <t>　　各　因　子　の　標　準　値</t>
    </r>
  </si>
  <si>
    <t>[L/人]</t>
  </si>
  <si>
    <t>人／日</t>
  </si>
  <si>
    <t>Wm</t>
  </si>
  <si>
    <t>k</t>
  </si>
  <si>
    <t>×</t>
  </si>
  <si>
    <t>ながさき屋</t>
  </si>
  <si>
    <t>飲食業（和食）</t>
  </si>
  <si>
    <t>SHASE-S　217-2016を準拠</t>
  </si>
  <si>
    <t>入力して下さい</t>
  </si>
  <si>
    <t>1/1000</t>
  </si>
  <si>
    <t>１／1000：Ｇuを求めるための単位の換算係数</t>
  </si>
  <si>
    <t>１／1000：Ｇbを求めるための単位の換算係数</t>
  </si>
  <si>
    <t>食　　　　　種</t>
  </si>
  <si>
    <t>掃除の周期　[日]</t>
  </si>
  <si>
    <r>
      <t>ｉ</t>
    </r>
    <r>
      <rPr>
        <b/>
        <vertAlign val="subscript"/>
        <sz val="10"/>
        <rFont val="ＭＳ Ｐゴシック"/>
        <family val="3"/>
      </rPr>
      <t>u</t>
    </r>
    <r>
      <rPr>
        <b/>
        <sz val="10"/>
        <rFont val="ＭＳ Ｐゴシック"/>
        <family val="3"/>
      </rPr>
      <t xml:space="preserve"> ： </t>
    </r>
    <r>
      <rPr>
        <sz val="10"/>
        <rFont val="ＭＳ Ｐゴシック"/>
        <family val="3"/>
      </rPr>
      <t>阻集グリース</t>
    </r>
  </si>
  <si>
    <r>
      <t>ｉ</t>
    </r>
    <r>
      <rPr>
        <b/>
        <vertAlign val="subscript"/>
        <sz val="10"/>
        <rFont val="ＭＳ Ｐゴシック"/>
        <family val="3"/>
      </rPr>
      <t>b</t>
    </r>
    <r>
      <rPr>
        <b/>
        <sz val="10"/>
        <rFont val="ＭＳ Ｐゴシック"/>
        <family val="3"/>
      </rPr>
      <t xml:space="preserve"> ： </t>
    </r>
    <r>
      <rPr>
        <sz val="10"/>
        <rFont val="ＭＳ Ｐゴシック"/>
        <family val="3"/>
      </rPr>
      <t>たい積残さ</t>
    </r>
  </si>
  <si>
    <t>ラーメン・そば･うどん</t>
  </si>
  <si>
    <t>ファーストフード</t>
  </si>
  <si>
    <t>社員・従業員食堂</t>
  </si>
  <si>
    <r>
      <t>表－２</t>
    </r>
    <r>
      <rPr>
        <sz val="11"/>
        <rFont val="ＭＳ Ｐゴシック"/>
        <family val="3"/>
      </rPr>
      <t>　　掃除の周期の標準値</t>
    </r>
  </si>
  <si>
    <t>グリーストラップ性能表</t>
  </si>
  <si>
    <t>グリーストラップ実容量</t>
  </si>
  <si>
    <t>許容流入流量</t>
  </si>
  <si>
    <t>標準阻集グリース量</t>
  </si>
  <si>
    <r>
      <t>（</t>
    </r>
    <r>
      <rPr>
        <sz val="11"/>
        <rFont val="Script MT Bold"/>
        <family val="4"/>
      </rPr>
      <t>ℓ</t>
    </r>
    <r>
      <rPr>
        <sz val="11"/>
        <rFont val="ＭＳ Ｐゴシック"/>
        <family val="3"/>
      </rPr>
      <t>）</t>
    </r>
  </si>
  <si>
    <r>
      <t>Ｑ（</t>
    </r>
    <r>
      <rPr>
        <sz val="11"/>
        <rFont val="Script MT Bold"/>
        <family val="4"/>
      </rPr>
      <t>ℓ</t>
    </r>
    <r>
      <rPr>
        <sz val="11"/>
        <rFont val="ＭＳ Ｐゴシック"/>
        <family val="3"/>
      </rPr>
      <t>／min）</t>
    </r>
  </si>
  <si>
    <t>Ｇ（kg）</t>
  </si>
  <si>
    <t>（２）阻集グリース及びたい積残さの質量の計算方法</t>
  </si>
  <si>
    <t>許容流入流量が</t>
  </si>
  <si>
    <t>説　　明</t>
  </si>
  <si>
    <t>[ｋｇ]のグリース阻集器を設置します。</t>
  </si>
  <si>
    <t>[ℓ／min] 　及び 標準阻集グリース量が</t>
  </si>
  <si>
    <r>
      <t>注　</t>
    </r>
    <r>
      <rPr>
        <vertAlign val="superscript"/>
        <sz val="9"/>
        <rFont val="ＭＳ Ｐゴシック"/>
        <family val="3"/>
      </rPr>
      <t>※</t>
    </r>
    <r>
      <rPr>
        <sz val="9"/>
        <rFont val="ＭＳ Ｐゴシック"/>
        <family val="3"/>
      </rPr>
      <t>　１日当たりの使用時間が前もってわかっている場合は、その時間を１日あたりのちゅう房使用時間としてもよい。</t>
    </r>
  </si>
  <si>
    <t>（２－１）阻集グリースの質量</t>
  </si>
  <si>
    <t>（２－２）たい積残さの質量</t>
  </si>
  <si>
    <r>
      <t>ｉ</t>
    </r>
    <r>
      <rPr>
        <vertAlign val="subscript"/>
        <sz val="11"/>
        <rFont val="ＭＳ Ｐゴシック"/>
        <family val="3"/>
      </rPr>
      <t>ｂ</t>
    </r>
  </si>
  <si>
    <r>
      <t>ｇ</t>
    </r>
    <r>
      <rPr>
        <vertAlign val="subscript"/>
        <sz val="11"/>
        <rFont val="ＭＳ Ｐゴシック"/>
        <family val="3"/>
      </rPr>
      <t>u’</t>
    </r>
  </si>
  <si>
    <r>
      <t>ｇ</t>
    </r>
    <r>
      <rPr>
        <vertAlign val="subscript"/>
        <sz val="11"/>
        <rFont val="ＭＳ Ｐゴシック"/>
        <family val="3"/>
      </rPr>
      <t>ｂ’</t>
    </r>
  </si>
  <si>
    <t>L／人</t>
  </si>
  <si>
    <t>人／日</t>
  </si>
  <si>
    <t>ｇ／人</t>
  </si>
  <si>
    <r>
      <t>工場製造グリース阻集器の計算方法</t>
    </r>
    <r>
      <rPr>
        <b/>
        <u val="single"/>
        <sz val="14"/>
        <rFont val="ＭＳ Ｐゴシック"/>
        <family val="3"/>
      </rPr>
      <t>（利用人数による例）</t>
    </r>
  </si>
  <si>
    <r>
      <rPr>
        <sz val="9"/>
        <rFont val="ＭＳ Ｐゴシック"/>
        <family val="3"/>
      </rPr>
      <t>危険率を用いて定めたときの</t>
    </r>
    <r>
      <rPr>
        <sz val="10"/>
        <rFont val="ＭＳ Ｐゴシック"/>
        <family val="3"/>
      </rPr>
      <t>流量の平均流量に対する倍率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</si>
</sst>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0.0_);[Red]\(0.0\)"/>
    <numFmt numFmtId="185" formatCode="0.0_ "/>
    <numFmt numFmtId="186" formatCode="0.000_ "/>
    <numFmt numFmtId="187" formatCode="0.00_ "/>
    <numFmt numFmtId="188" formatCode="0.000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b/>
      <i/>
      <u val="single"/>
      <sz val="11"/>
      <name val="ＭＳ Ｐゴシック"/>
      <family val="3"/>
    </font>
    <font>
      <b/>
      <u val="single"/>
      <sz val="16"/>
      <name val="ＭＳ Ｐゴシック"/>
      <family val="3"/>
    </font>
    <font>
      <sz val="8"/>
      <name val="ＭＳ Ｐゴシック"/>
      <family val="3"/>
    </font>
    <font>
      <i/>
      <sz val="8"/>
      <name val="Viner Hand ITC"/>
      <family val="4"/>
    </font>
    <font>
      <b/>
      <u val="single"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vertAlign val="subscript"/>
      <sz val="11"/>
      <name val="ＭＳ Ｐゴシック"/>
      <family val="3"/>
    </font>
    <font>
      <vertAlign val="superscript"/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Script MT Bold"/>
      <family val="4"/>
    </font>
    <font>
      <sz val="16"/>
      <name val="ＭＳ Ｐゴシック"/>
      <family val="3"/>
    </font>
    <font>
      <b/>
      <u val="single"/>
      <sz val="11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12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b/>
      <sz val="9"/>
      <name val="Lucida Sans Unicode"/>
      <family val="2"/>
    </font>
    <font>
      <b/>
      <i/>
      <u val="single"/>
      <vertAlign val="subscript"/>
      <sz val="11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vertAlign val="subscript"/>
      <sz val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hair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0" fillId="33" borderId="13" xfId="0" applyFill="1" applyBorder="1" applyAlignment="1">
      <alignment horizontal="justify" vertical="center" wrapText="1"/>
    </xf>
    <xf numFmtId="0" fontId="0" fillId="33" borderId="14" xfId="0" applyFill="1" applyBorder="1" applyAlignment="1">
      <alignment horizontal="right" vertical="top"/>
    </xf>
    <xf numFmtId="0" fontId="5" fillId="33" borderId="0" xfId="0" applyFont="1" applyFill="1" applyAlignment="1">
      <alignment/>
    </xf>
    <xf numFmtId="0" fontId="0" fillId="33" borderId="15" xfId="0" applyFill="1" applyBorder="1" applyAlignment="1">
      <alignment horizontal="justify" vertical="center" wrapText="1"/>
    </xf>
    <xf numFmtId="0" fontId="0" fillId="33" borderId="16" xfId="0" applyFill="1" applyBorder="1" applyAlignment="1">
      <alignment horizontal="right" vertical="top"/>
    </xf>
    <xf numFmtId="0" fontId="21" fillId="33" borderId="0" xfId="0" applyFont="1" applyFill="1" applyAlignment="1" quotePrefix="1">
      <alignment/>
    </xf>
    <xf numFmtId="0" fontId="24" fillId="33" borderId="0" xfId="0" applyFont="1" applyFill="1" applyAlignment="1">
      <alignment horizontal="center" vertical="center"/>
    </xf>
    <xf numFmtId="0" fontId="0" fillId="33" borderId="17" xfId="0" applyFill="1" applyBorder="1" applyAlignment="1">
      <alignment horizontal="justify" vertical="center"/>
    </xf>
    <xf numFmtId="0" fontId="0" fillId="33" borderId="18" xfId="0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18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188" fontId="9" fillId="33" borderId="0" xfId="0" applyNumberFormat="1" applyFont="1" applyFill="1" applyAlignment="1">
      <alignment/>
    </xf>
    <xf numFmtId="182" fontId="8" fillId="33" borderId="0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/>
    </xf>
    <xf numFmtId="0" fontId="21" fillId="33" borderId="0" xfId="0" applyFont="1" applyFill="1" applyAlignment="1" quotePrefix="1">
      <alignment horizontal="left" indent="1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182" fontId="3" fillId="33" borderId="2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1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4" fillId="33" borderId="0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 shrinkToFit="1"/>
    </xf>
    <xf numFmtId="0" fontId="14" fillId="33" borderId="19" xfId="0" applyFont="1" applyFill="1" applyBorder="1" applyAlignment="1">
      <alignment vertical="center" wrapText="1" shrinkToFit="1"/>
    </xf>
    <xf numFmtId="0" fontId="14" fillId="33" borderId="14" xfId="0" applyFont="1" applyFill="1" applyBorder="1" applyAlignment="1">
      <alignment vertical="center" wrapText="1" shrinkToFit="1"/>
    </xf>
    <xf numFmtId="0" fontId="14" fillId="33" borderId="0" xfId="0" applyFont="1" applyFill="1" applyBorder="1" applyAlignment="1">
      <alignment vertical="center" wrapText="1" shrinkToFit="1"/>
    </xf>
    <xf numFmtId="0" fontId="14" fillId="33" borderId="16" xfId="0" applyFont="1" applyFill="1" applyBorder="1" applyAlignment="1">
      <alignment vertical="center" wrapText="1" shrinkToFit="1"/>
    </xf>
    <xf numFmtId="0" fontId="0" fillId="33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0" fillId="33" borderId="15" xfId="0" applyFont="1" applyFill="1" applyBorder="1" applyAlignment="1">
      <alignment vertical="center" wrapText="1" shrinkToFit="1"/>
    </xf>
    <xf numFmtId="0" fontId="0" fillId="33" borderId="15" xfId="0" applyFill="1" applyBorder="1" applyAlignment="1">
      <alignment horizontal="justify" vertical="center"/>
    </xf>
    <xf numFmtId="0" fontId="0" fillId="33" borderId="21" xfId="0" applyFill="1" applyBorder="1" applyAlignment="1">
      <alignment horizontal="left" vertical="top"/>
    </xf>
    <xf numFmtId="0" fontId="17" fillId="33" borderId="21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1" xfId="0" applyFill="1" applyBorder="1" applyAlignment="1">
      <alignment/>
    </xf>
    <xf numFmtId="0" fontId="16" fillId="33" borderId="0" xfId="0" applyFont="1" applyFill="1" applyAlignment="1">
      <alignment horizontal="left"/>
    </xf>
    <xf numFmtId="0" fontId="0" fillId="28" borderId="23" xfId="0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56" fontId="26" fillId="33" borderId="23" xfId="0" applyNumberFormat="1" applyFont="1" applyFill="1" applyBorder="1" applyAlignment="1" quotePrefix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4" fillId="33" borderId="15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/>
    </xf>
    <xf numFmtId="0" fontId="14" fillId="33" borderId="21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56" fontId="3" fillId="33" borderId="0" xfId="0" applyNumberFormat="1" applyFont="1" applyFill="1" applyBorder="1" applyAlignment="1" quotePrefix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left"/>
    </xf>
    <xf numFmtId="0" fontId="3" fillId="28" borderId="10" xfId="0" applyFont="1" applyFill="1" applyBorder="1" applyAlignment="1" applyProtection="1">
      <alignment horizontal="center" vertical="center"/>
      <protection locked="0"/>
    </xf>
    <xf numFmtId="0" fontId="3" fillId="28" borderId="22" xfId="0" applyFont="1" applyFill="1" applyBorder="1" applyAlignment="1">
      <alignment horizontal="center" vertical="center"/>
    </xf>
    <xf numFmtId="0" fontId="3" fillId="28" borderId="22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right"/>
    </xf>
    <xf numFmtId="185" fontId="0" fillId="0" borderId="12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85" fontId="0" fillId="0" borderId="0" xfId="0" applyNumberFormat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/>
    </xf>
    <xf numFmtId="0" fontId="18" fillId="28" borderId="23" xfId="0" applyFont="1" applyFill="1" applyBorder="1" applyAlignment="1">
      <alignment horizontal="left"/>
    </xf>
    <xf numFmtId="0" fontId="31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185" fontId="0" fillId="33" borderId="0" xfId="0" applyNumberFormat="1" applyFont="1" applyFill="1" applyBorder="1" applyAlignment="1">
      <alignment/>
    </xf>
    <xf numFmtId="0" fontId="14" fillId="33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7" fillId="33" borderId="12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182" fontId="19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82" fontId="66" fillId="33" borderId="0" xfId="0" applyNumberFormat="1" applyFont="1" applyFill="1" applyBorder="1" applyAlignment="1">
      <alignment horizontal="center" vertical="center"/>
    </xf>
    <xf numFmtId="185" fontId="29" fillId="33" borderId="0" xfId="0" applyNumberFormat="1" applyFont="1" applyFill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185" fontId="0" fillId="33" borderId="0" xfId="0" applyNumberFormat="1" applyFont="1" applyFill="1" applyAlignment="1">
      <alignment horizontal="left"/>
    </xf>
    <xf numFmtId="184" fontId="0" fillId="33" borderId="10" xfId="0" applyNumberFormat="1" applyFill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4" fontId="0" fillId="33" borderId="21" xfId="0" applyNumberFormat="1" applyFill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/>
    </xf>
    <xf numFmtId="18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3" borderId="0" xfId="0" applyFont="1" applyFill="1" applyAlignment="1">
      <alignment horizontal="center" vertical="center"/>
    </xf>
    <xf numFmtId="185" fontId="0" fillId="33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5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184" fontId="0" fillId="33" borderId="13" xfId="0" applyNumberFormat="1" applyFill="1" applyBorder="1" applyAlignment="1">
      <alignment horizontal="center" vertical="center"/>
    </xf>
    <xf numFmtId="184" fontId="0" fillId="33" borderId="19" xfId="0" applyNumberFormat="1" applyFill="1" applyBorder="1" applyAlignment="1">
      <alignment horizontal="center" vertical="center"/>
    </xf>
    <xf numFmtId="184" fontId="0" fillId="33" borderId="14" xfId="0" applyNumberFormat="1" applyFill="1" applyBorder="1" applyAlignment="1">
      <alignment horizontal="center" vertical="center"/>
    </xf>
    <xf numFmtId="184" fontId="0" fillId="33" borderId="18" xfId="0" applyNumberFormat="1" applyFill="1" applyBorder="1" applyAlignment="1">
      <alignment horizontal="center" vertical="center"/>
    </xf>
    <xf numFmtId="184" fontId="0" fillId="33" borderId="17" xfId="0" applyNumberForma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horizontal="left" vertical="top" wrapText="1"/>
    </xf>
    <xf numFmtId="0" fontId="14" fillId="33" borderId="21" xfId="0" applyFont="1" applyFill="1" applyBorder="1" applyAlignment="1">
      <alignment horizontal="left" vertical="top" wrapText="1"/>
    </xf>
    <xf numFmtId="0" fontId="14" fillId="33" borderId="18" xfId="0" applyFont="1" applyFill="1" applyBorder="1" applyAlignment="1">
      <alignment horizontal="left" vertical="top" wrapText="1"/>
    </xf>
    <xf numFmtId="0" fontId="14" fillId="33" borderId="17" xfId="0" applyFont="1" applyFill="1" applyBorder="1" applyAlignment="1">
      <alignment horizontal="left" vertical="top" wrapText="1"/>
    </xf>
    <xf numFmtId="0" fontId="18" fillId="28" borderId="10" xfId="0" applyFont="1" applyFill="1" applyBorder="1" applyAlignment="1">
      <alignment horizontal="center"/>
    </xf>
    <xf numFmtId="0" fontId="18" fillId="28" borderId="12" xfId="0" applyFont="1" applyFill="1" applyBorder="1" applyAlignment="1">
      <alignment horizontal="center"/>
    </xf>
    <xf numFmtId="0" fontId="18" fillId="28" borderId="11" xfId="0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7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</xdr:row>
      <xdr:rowOff>0</xdr:rowOff>
    </xdr:from>
    <xdr:to>
      <xdr:col>27</xdr:col>
      <xdr:colOff>0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639300" y="400050"/>
          <a:ext cx="14954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T1">
      <selection activeCell="AI67" sqref="AI67"/>
    </sheetView>
  </sheetViews>
  <sheetFormatPr defaultColWidth="9.00390625" defaultRowHeight="13.5"/>
  <cols>
    <col min="1" max="1" width="2.50390625" style="0" customWidth="1"/>
    <col min="2" max="2" width="3.375" style="0" customWidth="1"/>
    <col min="3" max="3" width="2.50390625" style="0" customWidth="1"/>
    <col min="4" max="4" width="4.125" style="0" customWidth="1"/>
    <col min="5" max="6" width="2.625" style="0" customWidth="1"/>
    <col min="7" max="7" width="2.875" style="0" customWidth="1"/>
    <col min="8" max="8" width="3.00390625" style="0" customWidth="1"/>
    <col min="9" max="9" width="6.625" style="0" customWidth="1"/>
    <col min="10" max="10" width="2.625" style="1" customWidth="1"/>
    <col min="11" max="14" width="3.625" style="1" customWidth="1"/>
    <col min="15" max="15" width="3.125" style="1" customWidth="1"/>
    <col min="16" max="16" width="3.75390625" style="1" customWidth="1"/>
    <col min="17" max="17" width="1.25" style="1" customWidth="1"/>
    <col min="18" max="18" width="6.375" style="2" customWidth="1"/>
    <col min="19" max="19" width="8.50390625" style="5" bestFit="1" customWidth="1"/>
    <col min="20" max="20" width="4.375" style="6" bestFit="1" customWidth="1"/>
    <col min="21" max="21" width="0.875" style="3" customWidth="1"/>
    <col min="22" max="22" width="15.125" style="4" customWidth="1"/>
    <col min="23" max="23" width="12.50390625" style="4" customWidth="1"/>
    <col min="24" max="24" width="22.125" style="4" customWidth="1"/>
    <col min="25" max="25" width="1.12109375" style="0" customWidth="1"/>
    <col min="26" max="26" width="3.00390625" style="0" customWidth="1"/>
    <col min="27" max="27" width="16.625" style="0" customWidth="1"/>
    <col min="28" max="34" width="4.25390625" style="0" customWidth="1"/>
    <col min="35" max="35" width="4.25390625" style="1" customWidth="1"/>
    <col min="36" max="42" width="4.25390625" style="0" customWidth="1"/>
  </cols>
  <sheetData>
    <row r="1" spans="1:43" ht="31.5" customHeight="1">
      <c r="A1" s="7"/>
      <c r="B1" s="8" t="s">
        <v>15</v>
      </c>
      <c r="C1" s="9"/>
      <c r="D1" s="165" t="s">
        <v>88</v>
      </c>
      <c r="E1" s="166"/>
      <c r="F1" s="166"/>
      <c r="G1" s="166"/>
      <c r="H1" s="166"/>
      <c r="I1" s="166"/>
      <c r="J1" s="167"/>
      <c r="K1" s="11" t="s">
        <v>16</v>
      </c>
      <c r="L1" s="11"/>
      <c r="M1" s="165" t="s">
        <v>89</v>
      </c>
      <c r="N1" s="166"/>
      <c r="O1" s="166"/>
      <c r="P1" s="166"/>
      <c r="Q1" s="166"/>
      <c r="R1" s="166"/>
      <c r="S1" s="167"/>
      <c r="U1" s="12"/>
      <c r="V1" s="13"/>
      <c r="W1" s="13"/>
      <c r="X1" s="13"/>
      <c r="Y1" s="7"/>
      <c r="Z1" s="14"/>
      <c r="AA1" s="14"/>
      <c r="AB1" s="14"/>
      <c r="AC1" s="15" t="s">
        <v>82</v>
      </c>
      <c r="AD1" s="16"/>
      <c r="AE1" s="14"/>
      <c r="AF1" s="14"/>
      <c r="AG1" s="14"/>
      <c r="AH1" s="14"/>
      <c r="AI1" s="17"/>
      <c r="AJ1" s="14"/>
      <c r="AK1" s="14"/>
      <c r="AL1" s="14"/>
      <c r="AM1" s="14"/>
      <c r="AN1" s="14"/>
      <c r="AO1" s="14"/>
      <c r="AP1" s="14"/>
      <c r="AQ1" s="7"/>
    </row>
    <row r="2" spans="1:43" ht="7.5" customHeight="1">
      <c r="A2" s="7"/>
      <c r="B2" s="7"/>
      <c r="C2" s="7"/>
      <c r="D2" s="7"/>
      <c r="E2" s="7"/>
      <c r="F2" s="7"/>
      <c r="G2" s="7"/>
      <c r="H2" s="7"/>
      <c r="I2" s="7"/>
      <c r="J2" s="18"/>
      <c r="K2" s="18"/>
      <c r="L2" s="18"/>
      <c r="M2" s="18"/>
      <c r="N2" s="18"/>
      <c r="O2" s="18"/>
      <c r="P2" s="18"/>
      <c r="Q2" s="18"/>
      <c r="R2" s="19"/>
      <c r="S2" s="20"/>
      <c r="T2" s="21"/>
      <c r="U2" s="12"/>
      <c r="V2" s="13"/>
      <c r="W2" s="13"/>
      <c r="X2" s="13"/>
      <c r="Y2" s="7"/>
      <c r="Z2" s="22"/>
      <c r="AA2" s="23"/>
      <c r="AB2" s="74"/>
      <c r="AC2" s="75"/>
      <c r="AD2" s="76"/>
      <c r="AE2" s="74" t="s">
        <v>76</v>
      </c>
      <c r="AF2" s="75"/>
      <c r="AG2" s="76"/>
      <c r="AH2" s="80"/>
      <c r="AI2" s="81"/>
      <c r="AJ2" s="82"/>
      <c r="AK2" s="74"/>
      <c r="AL2" s="75"/>
      <c r="AM2" s="76"/>
      <c r="AN2" s="74"/>
      <c r="AO2" s="75"/>
      <c r="AP2" s="76"/>
      <c r="AQ2" s="7"/>
    </row>
    <row r="3" spans="1:43" ht="18.75" customHeight="1">
      <c r="A3" s="24" t="s">
        <v>124</v>
      </c>
      <c r="B3" s="7"/>
      <c r="C3" s="7"/>
      <c r="D3" s="7"/>
      <c r="E3" s="7"/>
      <c r="F3" s="7"/>
      <c r="G3" s="7"/>
      <c r="H3" s="7"/>
      <c r="I3" s="7"/>
      <c r="J3" s="18"/>
      <c r="K3" s="18"/>
      <c r="L3" s="18"/>
      <c r="M3" s="18"/>
      <c r="N3" s="18"/>
      <c r="O3" s="18"/>
      <c r="P3" s="18"/>
      <c r="Q3" s="18"/>
      <c r="R3" s="19"/>
      <c r="S3" s="20"/>
      <c r="T3" s="96" t="s">
        <v>90</v>
      </c>
      <c r="U3" s="12"/>
      <c r="V3" s="12"/>
      <c r="W3" s="12"/>
      <c r="X3" s="12"/>
      <c r="Y3" s="7"/>
      <c r="Z3" s="25"/>
      <c r="AA3" s="26"/>
      <c r="AB3" s="77"/>
      <c r="AC3" s="78" t="s">
        <v>80</v>
      </c>
      <c r="AD3" s="79"/>
      <c r="AE3" s="77"/>
      <c r="AF3" s="78" t="s">
        <v>81</v>
      </c>
      <c r="AG3" s="79"/>
      <c r="AH3" s="90"/>
      <c r="AI3" s="83" t="s">
        <v>25</v>
      </c>
      <c r="AJ3" s="84"/>
      <c r="AK3" s="77"/>
      <c r="AL3" s="78" t="s">
        <v>119</v>
      </c>
      <c r="AM3" s="79"/>
      <c r="AN3" s="77"/>
      <c r="AO3" s="78" t="s">
        <v>120</v>
      </c>
      <c r="AP3" s="79"/>
      <c r="AQ3" s="7"/>
    </row>
    <row r="4" spans="1:43" ht="13.5" customHeight="1">
      <c r="A4" s="7"/>
      <c r="B4" s="147"/>
      <c r="C4" s="7"/>
      <c r="D4" s="7"/>
      <c r="E4" s="7"/>
      <c r="F4" s="7"/>
      <c r="G4" s="7"/>
      <c r="H4" s="7"/>
      <c r="I4" s="7"/>
      <c r="J4" s="18"/>
      <c r="K4" s="18"/>
      <c r="L4" s="18"/>
      <c r="M4" s="18"/>
      <c r="N4" s="18"/>
      <c r="O4" s="18"/>
      <c r="P4" s="18"/>
      <c r="Q4" s="18"/>
      <c r="R4" s="19"/>
      <c r="S4" s="20"/>
      <c r="T4" s="21"/>
      <c r="U4" s="12"/>
      <c r="V4" s="13"/>
      <c r="W4" s="13"/>
      <c r="X4" s="13"/>
      <c r="Y4" s="7"/>
      <c r="Z4" s="91"/>
      <c r="AA4" s="26" t="s">
        <v>24</v>
      </c>
      <c r="AB4" s="221" t="s">
        <v>75</v>
      </c>
      <c r="AC4" s="222"/>
      <c r="AD4" s="223"/>
      <c r="AE4" s="221" t="s">
        <v>77</v>
      </c>
      <c r="AF4" s="222"/>
      <c r="AG4" s="223"/>
      <c r="AH4" s="229" t="s">
        <v>125</v>
      </c>
      <c r="AI4" s="230"/>
      <c r="AJ4" s="231"/>
      <c r="AK4" s="229" t="s">
        <v>78</v>
      </c>
      <c r="AL4" s="230"/>
      <c r="AM4" s="231"/>
      <c r="AN4" s="229" t="s">
        <v>79</v>
      </c>
      <c r="AO4" s="230"/>
      <c r="AP4" s="231"/>
      <c r="AQ4" s="7"/>
    </row>
    <row r="5" spans="1:43" ht="14.25" customHeight="1">
      <c r="A5" s="27" t="s">
        <v>27</v>
      </c>
      <c r="B5" s="7"/>
      <c r="C5" s="7"/>
      <c r="D5" s="7"/>
      <c r="E5" s="7"/>
      <c r="F5" s="7"/>
      <c r="G5" s="7"/>
      <c r="H5" s="7"/>
      <c r="I5" s="7"/>
      <c r="J5" s="18"/>
      <c r="K5" s="18"/>
      <c r="L5" s="18"/>
      <c r="M5" s="18"/>
      <c r="N5" s="18"/>
      <c r="O5" s="18"/>
      <c r="P5" s="18"/>
      <c r="Q5" s="18"/>
      <c r="R5" s="97"/>
      <c r="S5" s="98" t="s">
        <v>91</v>
      </c>
      <c r="T5" s="21"/>
      <c r="U5" s="12"/>
      <c r="V5" s="13"/>
      <c r="W5" s="13"/>
      <c r="X5" s="13"/>
      <c r="Y5" s="7"/>
      <c r="Z5" s="91"/>
      <c r="AA5" s="26"/>
      <c r="AB5" s="221"/>
      <c r="AC5" s="222"/>
      <c r="AD5" s="223"/>
      <c r="AE5" s="221"/>
      <c r="AF5" s="222"/>
      <c r="AG5" s="223"/>
      <c r="AH5" s="229"/>
      <c r="AI5" s="230"/>
      <c r="AJ5" s="231"/>
      <c r="AK5" s="229"/>
      <c r="AL5" s="230"/>
      <c r="AM5" s="231"/>
      <c r="AN5" s="229"/>
      <c r="AO5" s="230"/>
      <c r="AP5" s="231"/>
      <c r="AQ5" s="7"/>
    </row>
    <row r="6" spans="1:43" ht="14.25" customHeight="1">
      <c r="A6" s="7"/>
      <c r="B6" s="7"/>
      <c r="C6" s="7"/>
      <c r="D6" s="7"/>
      <c r="E6" s="7"/>
      <c r="F6" s="7"/>
      <c r="G6" s="7"/>
      <c r="H6" s="7"/>
      <c r="I6" s="7"/>
      <c r="J6" s="18"/>
      <c r="K6" s="18"/>
      <c r="L6" s="18"/>
      <c r="M6" s="18"/>
      <c r="N6" s="18"/>
      <c r="O6" s="18"/>
      <c r="P6" s="18"/>
      <c r="Q6" s="18"/>
      <c r="R6" s="19"/>
      <c r="S6" s="20"/>
      <c r="T6" s="21"/>
      <c r="U6" s="12"/>
      <c r="V6" s="28"/>
      <c r="W6" s="28"/>
      <c r="X6" s="28"/>
      <c r="Y6" s="7"/>
      <c r="Z6" s="91"/>
      <c r="AA6" s="26"/>
      <c r="AB6" s="221"/>
      <c r="AC6" s="222"/>
      <c r="AD6" s="223"/>
      <c r="AE6" s="221"/>
      <c r="AF6" s="222"/>
      <c r="AG6" s="223"/>
      <c r="AH6" s="229"/>
      <c r="AI6" s="230"/>
      <c r="AJ6" s="231"/>
      <c r="AK6" s="229"/>
      <c r="AL6" s="230"/>
      <c r="AM6" s="231"/>
      <c r="AN6" s="229"/>
      <c r="AO6" s="230"/>
      <c r="AP6" s="231"/>
      <c r="AQ6" s="7"/>
    </row>
    <row r="7" spans="1:43" ht="14.25" customHeight="1">
      <c r="A7" s="7"/>
      <c r="B7" s="185" t="s">
        <v>5</v>
      </c>
      <c r="C7" s="148" t="s">
        <v>2</v>
      </c>
      <c r="D7" s="174"/>
      <c r="E7" s="172" t="s">
        <v>61</v>
      </c>
      <c r="F7" s="173"/>
      <c r="G7" s="148" t="s">
        <v>0</v>
      </c>
      <c r="H7" s="171" t="s">
        <v>62</v>
      </c>
      <c r="I7" s="148" t="s">
        <v>0</v>
      </c>
      <c r="J7" s="34">
        <v>1</v>
      </c>
      <c r="K7" s="148" t="s">
        <v>86</v>
      </c>
      <c r="L7" s="32"/>
      <c r="M7" s="32"/>
      <c r="N7" s="32"/>
      <c r="O7" s="18"/>
      <c r="P7" s="18"/>
      <c r="Q7" s="7"/>
      <c r="R7" s="10" t="s">
        <v>4</v>
      </c>
      <c r="S7" s="99" t="s">
        <v>9</v>
      </c>
      <c r="T7" s="212" t="s">
        <v>112</v>
      </c>
      <c r="U7" s="213"/>
      <c r="V7" s="213"/>
      <c r="W7" s="213"/>
      <c r="X7" s="214"/>
      <c r="Y7" s="7"/>
      <c r="Z7" s="92" t="s">
        <v>31</v>
      </c>
      <c r="AA7" s="29"/>
      <c r="AB7" s="93"/>
      <c r="AC7" s="30" t="s">
        <v>83</v>
      </c>
      <c r="AD7" s="94"/>
      <c r="AE7" s="95"/>
      <c r="AF7" s="30" t="s">
        <v>23</v>
      </c>
      <c r="AG7" s="94"/>
      <c r="AH7" s="232"/>
      <c r="AI7" s="233"/>
      <c r="AJ7" s="234"/>
      <c r="AK7" s="95"/>
      <c r="AL7" s="30" t="s">
        <v>33</v>
      </c>
      <c r="AM7" s="94"/>
      <c r="AN7" s="95"/>
      <c r="AO7" s="30" t="s">
        <v>33</v>
      </c>
      <c r="AP7" s="94"/>
      <c r="AQ7" s="7"/>
    </row>
    <row r="8" spans="1:43" ht="14.25" customHeight="1">
      <c r="A8" s="7"/>
      <c r="B8" s="185"/>
      <c r="C8" s="148"/>
      <c r="D8" s="174"/>
      <c r="E8" s="172"/>
      <c r="F8" s="173"/>
      <c r="G8" s="148"/>
      <c r="H8" s="209"/>
      <c r="I8" s="148"/>
      <c r="J8" s="32" t="s">
        <v>1</v>
      </c>
      <c r="K8" s="148"/>
      <c r="L8" s="32"/>
      <c r="M8" s="32"/>
      <c r="N8" s="32"/>
      <c r="O8" s="18"/>
      <c r="P8" s="18"/>
      <c r="Q8" s="7"/>
      <c r="R8" s="112"/>
      <c r="S8" s="99" t="s">
        <v>34</v>
      </c>
      <c r="T8" s="138" t="s">
        <v>5</v>
      </c>
      <c r="U8" s="116" t="s">
        <v>3</v>
      </c>
      <c r="V8" s="150" t="s">
        <v>12</v>
      </c>
      <c r="W8" s="150"/>
      <c r="X8" s="151"/>
      <c r="Y8" s="7"/>
      <c r="Z8" s="217" t="s">
        <v>18</v>
      </c>
      <c r="AA8" s="218"/>
      <c r="AB8" s="8"/>
      <c r="AC8" s="11">
        <v>80</v>
      </c>
      <c r="AD8" s="9"/>
      <c r="AE8" s="36"/>
      <c r="AF8" s="37"/>
      <c r="AG8" s="38"/>
      <c r="AH8" s="36"/>
      <c r="AI8" s="37"/>
      <c r="AJ8" s="38"/>
      <c r="AK8" s="196">
        <v>11</v>
      </c>
      <c r="AL8" s="197"/>
      <c r="AM8" s="198"/>
      <c r="AN8" s="196">
        <v>5</v>
      </c>
      <c r="AO8" s="197"/>
      <c r="AP8" s="198"/>
      <c r="AQ8" s="7"/>
    </row>
    <row r="9" spans="1:43" ht="14.25" customHeight="1">
      <c r="A9" s="7"/>
      <c r="B9" s="7"/>
      <c r="C9" s="7"/>
      <c r="D9" s="7"/>
      <c r="E9" s="7"/>
      <c r="F9" s="7"/>
      <c r="G9" s="7"/>
      <c r="H9" s="7"/>
      <c r="I9" s="7"/>
      <c r="J9" s="18"/>
      <c r="K9" s="18"/>
      <c r="L9" s="18"/>
      <c r="M9" s="18"/>
      <c r="N9" s="18"/>
      <c r="O9" s="18"/>
      <c r="P9" s="18"/>
      <c r="Q9" s="18"/>
      <c r="R9" s="125">
        <v>237</v>
      </c>
      <c r="S9" s="99" t="s">
        <v>84</v>
      </c>
      <c r="T9" s="40" t="s">
        <v>61</v>
      </c>
      <c r="U9" s="41" t="s">
        <v>3</v>
      </c>
      <c r="V9" s="152" t="s">
        <v>63</v>
      </c>
      <c r="W9" s="152"/>
      <c r="X9" s="153"/>
      <c r="Y9" s="7"/>
      <c r="Z9" s="217" t="s">
        <v>19</v>
      </c>
      <c r="AA9" s="218"/>
      <c r="AB9" s="8"/>
      <c r="AC9" s="11">
        <v>80</v>
      </c>
      <c r="AD9" s="9"/>
      <c r="AE9" s="43"/>
      <c r="AF9" s="44"/>
      <c r="AG9" s="45"/>
      <c r="AH9" s="43"/>
      <c r="AI9" s="44"/>
      <c r="AJ9" s="45"/>
      <c r="AK9" s="196">
        <v>8</v>
      </c>
      <c r="AL9" s="197"/>
      <c r="AM9" s="198"/>
      <c r="AN9" s="196">
        <v>3</v>
      </c>
      <c r="AO9" s="197"/>
      <c r="AP9" s="198"/>
      <c r="AQ9" s="7"/>
    </row>
    <row r="10" spans="1:43" ht="14.25" customHeight="1">
      <c r="A10" s="7"/>
      <c r="B10" s="185" t="s">
        <v>5</v>
      </c>
      <c r="C10" s="148" t="s">
        <v>2</v>
      </c>
      <c r="D10" s="174">
        <f>R9</f>
        <v>237</v>
      </c>
      <c r="E10" s="148" t="s">
        <v>0</v>
      </c>
      <c r="F10" s="148">
        <f>R10</f>
        <v>80</v>
      </c>
      <c r="G10" s="148"/>
      <c r="H10" s="148" t="s">
        <v>0</v>
      </c>
      <c r="I10" s="46">
        <v>1</v>
      </c>
      <c r="J10" s="148" t="s">
        <v>0</v>
      </c>
      <c r="K10" s="191">
        <v>3.5</v>
      </c>
      <c r="L10" s="192"/>
      <c r="M10" s="192"/>
      <c r="N10" s="192"/>
      <c r="O10" s="193"/>
      <c r="P10" s="207"/>
      <c r="Q10" s="18"/>
      <c r="R10" s="125">
        <v>80</v>
      </c>
      <c r="S10" s="99" t="s">
        <v>121</v>
      </c>
      <c r="T10" s="141" t="s">
        <v>85</v>
      </c>
      <c r="U10" s="142" t="s">
        <v>3</v>
      </c>
      <c r="V10" s="210" t="s">
        <v>64</v>
      </c>
      <c r="W10" s="210"/>
      <c r="X10" s="211"/>
      <c r="Y10" s="7"/>
      <c r="Z10" s="217" t="s">
        <v>20</v>
      </c>
      <c r="AA10" s="218"/>
      <c r="AB10" s="8"/>
      <c r="AC10" s="11">
        <v>80</v>
      </c>
      <c r="AD10" s="9"/>
      <c r="AE10" s="43"/>
      <c r="AF10" s="44"/>
      <c r="AG10" s="45"/>
      <c r="AH10" s="43"/>
      <c r="AI10" s="44"/>
      <c r="AJ10" s="45"/>
      <c r="AK10" s="196">
        <v>5.5</v>
      </c>
      <c r="AL10" s="197"/>
      <c r="AM10" s="198"/>
      <c r="AN10" s="196">
        <v>2</v>
      </c>
      <c r="AO10" s="197"/>
      <c r="AP10" s="198"/>
      <c r="AQ10" s="7"/>
    </row>
    <row r="11" spans="1:43" ht="14.25" customHeight="1">
      <c r="A11" s="7"/>
      <c r="B11" s="185"/>
      <c r="C11" s="148"/>
      <c r="D11" s="174"/>
      <c r="E11" s="148"/>
      <c r="F11" s="148"/>
      <c r="G11" s="148"/>
      <c r="H11" s="148"/>
      <c r="I11" s="42">
        <f>R11</f>
        <v>720</v>
      </c>
      <c r="J11" s="148"/>
      <c r="K11" s="193"/>
      <c r="L11" s="193"/>
      <c r="M11" s="193"/>
      <c r="N11" s="193"/>
      <c r="O11" s="193"/>
      <c r="P11" s="207"/>
      <c r="Q11" s="18"/>
      <c r="R11" s="125">
        <v>720</v>
      </c>
      <c r="S11" s="99" t="s">
        <v>6</v>
      </c>
      <c r="T11" s="141" t="s">
        <v>1</v>
      </c>
      <c r="U11" s="142" t="s">
        <v>3</v>
      </c>
      <c r="V11" s="210" t="s">
        <v>65</v>
      </c>
      <c r="W11" s="210"/>
      <c r="X11" s="211"/>
      <c r="Y11" s="7"/>
      <c r="Z11" s="217" t="s">
        <v>30</v>
      </c>
      <c r="AA11" s="218"/>
      <c r="AB11" s="8"/>
      <c r="AC11" s="11">
        <v>50</v>
      </c>
      <c r="AD11" s="9"/>
      <c r="AE11" s="43"/>
      <c r="AF11" s="44">
        <v>720</v>
      </c>
      <c r="AG11" s="45"/>
      <c r="AH11" s="43"/>
      <c r="AI11" s="44"/>
      <c r="AJ11" s="45"/>
      <c r="AK11" s="196">
        <v>6.5</v>
      </c>
      <c r="AL11" s="197"/>
      <c r="AM11" s="198"/>
      <c r="AN11" s="196">
        <v>2.5</v>
      </c>
      <c r="AO11" s="197"/>
      <c r="AP11" s="198"/>
      <c r="AQ11" s="7"/>
    </row>
    <row r="12" spans="1:43" ht="14.25" customHeight="1">
      <c r="A12" s="7"/>
      <c r="B12" s="7"/>
      <c r="C12" s="7"/>
      <c r="D12" s="7"/>
      <c r="E12" s="7"/>
      <c r="F12" s="7"/>
      <c r="G12" s="7"/>
      <c r="H12" s="7"/>
      <c r="I12" s="47">
        <f>I10/I11</f>
        <v>0.001388888888888889</v>
      </c>
      <c r="J12" s="18"/>
      <c r="K12" s="48" t="e">
        <f>K10/K11</f>
        <v>#DIV/0!</v>
      </c>
      <c r="L12" s="48"/>
      <c r="M12" s="48"/>
      <c r="N12" s="48"/>
      <c r="O12" s="48"/>
      <c r="P12" s="18"/>
      <c r="Q12" s="18"/>
      <c r="R12" s="125">
        <v>3.5</v>
      </c>
      <c r="S12" s="99" t="s">
        <v>7</v>
      </c>
      <c r="T12" s="141" t="s">
        <v>25</v>
      </c>
      <c r="U12" s="142" t="s">
        <v>3</v>
      </c>
      <c r="V12" s="210" t="s">
        <v>28</v>
      </c>
      <c r="W12" s="210"/>
      <c r="X12" s="211"/>
      <c r="Y12" s="7"/>
      <c r="Z12" s="217" t="s">
        <v>29</v>
      </c>
      <c r="AA12" s="218"/>
      <c r="AB12" s="8"/>
      <c r="AC12" s="11">
        <v>50</v>
      </c>
      <c r="AD12" s="9"/>
      <c r="AE12" s="43"/>
      <c r="AF12" s="44"/>
      <c r="AG12" s="45"/>
      <c r="AH12" s="43"/>
      <c r="AI12" s="44">
        <v>3.5</v>
      </c>
      <c r="AJ12" s="45"/>
      <c r="AK12" s="224">
        <v>3</v>
      </c>
      <c r="AL12" s="225"/>
      <c r="AM12" s="226"/>
      <c r="AN12" s="224">
        <v>1</v>
      </c>
      <c r="AO12" s="225"/>
      <c r="AP12" s="226"/>
      <c r="AQ12" s="7"/>
    </row>
    <row r="13" spans="1:43" ht="14.25" customHeight="1">
      <c r="A13" s="7"/>
      <c r="B13" s="186" t="s">
        <v>5</v>
      </c>
      <c r="C13" s="187" t="s">
        <v>2</v>
      </c>
      <c r="D13" s="188">
        <f>ROUND(D10*F10/I11*K10,1)</f>
        <v>92.2</v>
      </c>
      <c r="E13" s="188"/>
      <c r="F13" s="188"/>
      <c r="G13" s="188"/>
      <c r="H13" s="49"/>
      <c r="I13" s="194" t="s">
        <v>35</v>
      </c>
      <c r="J13" s="192"/>
      <c r="K13" s="192"/>
      <c r="L13" s="85"/>
      <c r="M13" s="85"/>
      <c r="N13" s="85"/>
      <c r="O13" s="18"/>
      <c r="P13" s="18"/>
      <c r="Q13" s="18"/>
      <c r="R13" s="113"/>
      <c r="S13" s="114"/>
      <c r="T13" s="119"/>
      <c r="U13" s="120"/>
      <c r="V13" s="121"/>
      <c r="W13" s="121"/>
      <c r="X13" s="121"/>
      <c r="Y13" s="7"/>
      <c r="Z13" s="217" t="s">
        <v>21</v>
      </c>
      <c r="AA13" s="218"/>
      <c r="AB13" s="8"/>
      <c r="AC13" s="11">
        <v>45</v>
      </c>
      <c r="AD13" s="9"/>
      <c r="AE13" s="43"/>
      <c r="AF13" s="44"/>
      <c r="AG13" s="45"/>
      <c r="AH13" s="43"/>
      <c r="AI13" s="44"/>
      <c r="AJ13" s="45"/>
      <c r="AK13" s="201"/>
      <c r="AL13" s="227"/>
      <c r="AM13" s="228"/>
      <c r="AN13" s="201"/>
      <c r="AO13" s="227"/>
      <c r="AP13" s="228"/>
      <c r="AQ13" s="7"/>
    </row>
    <row r="14" spans="1:43" ht="14.25" customHeight="1">
      <c r="A14" s="7"/>
      <c r="B14" s="186"/>
      <c r="C14" s="187"/>
      <c r="D14" s="188"/>
      <c r="E14" s="188"/>
      <c r="F14" s="188"/>
      <c r="G14" s="188"/>
      <c r="H14" s="49"/>
      <c r="I14" s="192"/>
      <c r="J14" s="192"/>
      <c r="K14" s="192"/>
      <c r="L14" s="85"/>
      <c r="M14" s="85"/>
      <c r="N14" s="85"/>
      <c r="O14" s="18"/>
      <c r="P14" s="18"/>
      <c r="Q14" s="18"/>
      <c r="R14" s="117"/>
      <c r="S14" s="118"/>
      <c r="T14" s="119"/>
      <c r="U14" s="120"/>
      <c r="V14" s="121"/>
      <c r="W14" s="121"/>
      <c r="X14" s="121"/>
      <c r="Y14" s="7"/>
      <c r="Z14" s="217" t="s">
        <v>22</v>
      </c>
      <c r="AA14" s="218"/>
      <c r="AB14" s="8"/>
      <c r="AC14" s="11">
        <v>25</v>
      </c>
      <c r="AD14" s="9"/>
      <c r="AE14" s="43"/>
      <c r="AF14" s="44"/>
      <c r="AG14" s="45"/>
      <c r="AH14" s="43"/>
      <c r="AI14" s="44"/>
      <c r="AJ14" s="45"/>
      <c r="AK14" s="196">
        <v>1</v>
      </c>
      <c r="AL14" s="197"/>
      <c r="AM14" s="198"/>
      <c r="AN14" s="196">
        <v>0.5</v>
      </c>
      <c r="AO14" s="197"/>
      <c r="AP14" s="198"/>
      <c r="AQ14" s="7"/>
    </row>
    <row r="15" spans="1:43" ht="14.25" customHeight="1">
      <c r="A15" s="7"/>
      <c r="B15" s="7"/>
      <c r="C15" s="7"/>
      <c r="D15" s="7"/>
      <c r="E15" s="7"/>
      <c r="F15" s="7"/>
      <c r="G15" s="7"/>
      <c r="H15" s="7"/>
      <c r="I15" s="7"/>
      <c r="J15" s="18"/>
      <c r="K15" s="18"/>
      <c r="L15" s="18"/>
      <c r="M15" s="18"/>
      <c r="N15" s="18"/>
      <c r="O15" s="18"/>
      <c r="P15" s="7"/>
      <c r="Q15" s="18"/>
      <c r="R15" s="19"/>
      <c r="S15" s="20"/>
      <c r="T15" s="54"/>
      <c r="U15" s="13"/>
      <c r="V15" s="13"/>
      <c r="W15" s="13"/>
      <c r="X15" s="13"/>
      <c r="Y15" s="7"/>
      <c r="Z15" s="217" t="s">
        <v>32</v>
      </c>
      <c r="AA15" s="218"/>
      <c r="AB15" s="8"/>
      <c r="AC15" s="11">
        <v>10</v>
      </c>
      <c r="AD15" s="9"/>
      <c r="AE15" s="50"/>
      <c r="AF15" s="34"/>
      <c r="AG15" s="51"/>
      <c r="AH15" s="43"/>
      <c r="AI15" s="68"/>
      <c r="AJ15" s="45"/>
      <c r="AK15" s="196">
        <v>1.5</v>
      </c>
      <c r="AL15" s="197"/>
      <c r="AM15" s="198"/>
      <c r="AN15" s="196">
        <v>0.5</v>
      </c>
      <c r="AO15" s="197"/>
      <c r="AP15" s="198"/>
      <c r="AQ15" s="7"/>
    </row>
    <row r="16" spans="1:43" ht="14.25" customHeight="1">
      <c r="A16" s="27" t="s">
        <v>110</v>
      </c>
      <c r="B16" s="7"/>
      <c r="C16" s="7"/>
      <c r="D16" s="7"/>
      <c r="E16" s="7"/>
      <c r="F16" s="7"/>
      <c r="G16" s="7"/>
      <c r="H16" s="7"/>
      <c r="I16" s="7"/>
      <c r="J16" s="18"/>
      <c r="K16" s="18"/>
      <c r="L16" s="18"/>
      <c r="M16" s="18"/>
      <c r="N16" s="18"/>
      <c r="O16" s="18"/>
      <c r="P16" s="7"/>
      <c r="Q16" s="18"/>
      <c r="R16" s="19"/>
      <c r="S16" s="20"/>
      <c r="T16" s="54"/>
      <c r="U16" s="13"/>
      <c r="V16" s="13"/>
      <c r="W16" s="13"/>
      <c r="X16" s="13"/>
      <c r="Y16" s="7"/>
      <c r="Z16" s="219" t="s">
        <v>72</v>
      </c>
      <c r="AA16" s="220"/>
      <c r="AB16" s="50"/>
      <c r="AC16" s="52">
        <v>50</v>
      </c>
      <c r="AD16" s="51"/>
      <c r="AE16" s="36"/>
      <c r="AF16" s="169">
        <v>600</v>
      </c>
      <c r="AG16" s="38"/>
      <c r="AH16" s="43"/>
      <c r="AI16" s="44"/>
      <c r="AJ16" s="45"/>
      <c r="AK16" s="201">
        <v>3.5</v>
      </c>
      <c r="AL16" s="202"/>
      <c r="AM16" s="203"/>
      <c r="AN16" s="201">
        <v>1.5</v>
      </c>
      <c r="AO16" s="204"/>
      <c r="AP16" s="205"/>
      <c r="AQ16" s="7"/>
    </row>
    <row r="17" spans="1:43" ht="14.25" customHeight="1">
      <c r="A17" s="7"/>
      <c r="B17" s="7"/>
      <c r="C17" s="7"/>
      <c r="D17" s="7"/>
      <c r="E17" s="7"/>
      <c r="F17" s="7"/>
      <c r="G17" s="7"/>
      <c r="H17" s="7"/>
      <c r="I17" s="7"/>
      <c r="J17" s="18"/>
      <c r="K17" s="18"/>
      <c r="L17" s="18"/>
      <c r="M17" s="18"/>
      <c r="N17" s="18"/>
      <c r="O17" s="18"/>
      <c r="P17" s="7"/>
      <c r="Q17" s="18"/>
      <c r="R17" s="19"/>
      <c r="S17" s="20"/>
      <c r="T17" s="54"/>
      <c r="U17" s="13"/>
      <c r="V17" s="13"/>
      <c r="W17" s="13"/>
      <c r="X17" s="13"/>
      <c r="Y17" s="7"/>
      <c r="Z17" s="175" t="s">
        <v>73</v>
      </c>
      <c r="AA17" s="206"/>
      <c r="AB17" s="50"/>
      <c r="AC17" s="52">
        <v>25</v>
      </c>
      <c r="AD17" s="51"/>
      <c r="AE17" s="50"/>
      <c r="AF17" s="171"/>
      <c r="AG17" s="51"/>
      <c r="AH17" s="43"/>
      <c r="AI17" s="44"/>
      <c r="AJ17" s="45"/>
      <c r="AK17" s="196">
        <v>1.5</v>
      </c>
      <c r="AL17" s="197"/>
      <c r="AM17" s="198"/>
      <c r="AN17" s="196">
        <v>0.5</v>
      </c>
      <c r="AO17" s="199"/>
      <c r="AP17" s="200"/>
      <c r="AQ17" s="7"/>
    </row>
    <row r="18" spans="1:43" ht="15.75" customHeight="1">
      <c r="A18" s="7"/>
      <c r="B18" s="31" t="s">
        <v>8</v>
      </c>
      <c r="C18" s="32" t="s">
        <v>2</v>
      </c>
      <c r="D18" s="7" t="s">
        <v>37</v>
      </c>
      <c r="E18" s="18" t="s">
        <v>38</v>
      </c>
      <c r="F18" s="7" t="s">
        <v>39</v>
      </c>
      <c r="G18" s="7"/>
      <c r="H18" s="7"/>
      <c r="I18" s="7"/>
      <c r="J18" s="18"/>
      <c r="K18" s="18"/>
      <c r="L18" s="18"/>
      <c r="M18" s="18"/>
      <c r="N18" s="18"/>
      <c r="O18" s="18"/>
      <c r="P18" s="18"/>
      <c r="Q18" s="18"/>
      <c r="R18" s="10" t="s">
        <v>4</v>
      </c>
      <c r="S18" s="35" t="s">
        <v>9</v>
      </c>
      <c r="T18" s="212" t="s">
        <v>112</v>
      </c>
      <c r="U18" s="213"/>
      <c r="V18" s="213"/>
      <c r="W18" s="213"/>
      <c r="X18" s="214"/>
      <c r="Y18" s="7"/>
      <c r="Z18" s="175" t="s">
        <v>74</v>
      </c>
      <c r="AA18" s="206"/>
      <c r="AB18" s="50"/>
      <c r="AC18" s="52">
        <v>15</v>
      </c>
      <c r="AD18" s="51"/>
      <c r="AE18" s="50"/>
      <c r="AF18" s="34">
        <v>480</v>
      </c>
      <c r="AG18" s="51"/>
      <c r="AH18" s="50"/>
      <c r="AI18" s="34"/>
      <c r="AJ18" s="51"/>
      <c r="AK18" s="196">
        <v>0.7</v>
      </c>
      <c r="AL18" s="197"/>
      <c r="AM18" s="198"/>
      <c r="AN18" s="196">
        <v>0.3</v>
      </c>
      <c r="AO18" s="199"/>
      <c r="AP18" s="200"/>
      <c r="AQ18" s="7"/>
    </row>
    <row r="19" spans="1:43" ht="14.25" customHeight="1">
      <c r="A19" s="7"/>
      <c r="B19" s="7"/>
      <c r="C19" s="7"/>
      <c r="D19" s="7"/>
      <c r="E19" s="7"/>
      <c r="F19" s="7"/>
      <c r="G19" s="18"/>
      <c r="H19" s="7"/>
      <c r="I19" s="7"/>
      <c r="J19" s="18"/>
      <c r="K19" s="18"/>
      <c r="L19" s="18"/>
      <c r="M19" s="18"/>
      <c r="N19" s="18"/>
      <c r="O19" s="18"/>
      <c r="P19" s="18"/>
      <c r="Q19" s="18"/>
      <c r="R19" s="39"/>
      <c r="S19" s="35" t="s">
        <v>46</v>
      </c>
      <c r="T19" s="40" t="s">
        <v>47</v>
      </c>
      <c r="U19" s="41" t="s">
        <v>3</v>
      </c>
      <c r="V19" s="152" t="s">
        <v>48</v>
      </c>
      <c r="W19" s="152"/>
      <c r="X19" s="153"/>
      <c r="Y19" s="7"/>
      <c r="Z19" s="86" t="s">
        <v>115</v>
      </c>
      <c r="AA19" s="87"/>
      <c r="AB19" s="87"/>
      <c r="AC19" s="87"/>
      <c r="AD19" s="87"/>
      <c r="AE19" s="87"/>
      <c r="AF19" s="87"/>
      <c r="AG19" s="87"/>
      <c r="AH19" s="87"/>
      <c r="AI19" s="88"/>
      <c r="AJ19" s="87"/>
      <c r="AK19" s="87"/>
      <c r="AL19" s="87"/>
      <c r="AM19" s="87"/>
      <c r="AN19" s="87"/>
      <c r="AO19" s="87"/>
      <c r="AP19" s="89"/>
      <c r="AQ19" s="7"/>
    </row>
    <row r="20" spans="1:43" ht="14.25" customHeight="1">
      <c r="A20" s="7"/>
      <c r="B20" s="31" t="s">
        <v>8</v>
      </c>
      <c r="C20" s="32" t="s">
        <v>2</v>
      </c>
      <c r="D20" s="208">
        <f>R20</f>
        <v>9.1</v>
      </c>
      <c r="E20" s="208"/>
      <c r="F20" s="18" t="s">
        <v>38</v>
      </c>
      <c r="G20" s="195">
        <f>R21</f>
        <v>14.2</v>
      </c>
      <c r="H20" s="195"/>
      <c r="I20" s="7"/>
      <c r="J20" s="18"/>
      <c r="K20" s="18"/>
      <c r="L20" s="18"/>
      <c r="M20" s="18"/>
      <c r="N20" s="18"/>
      <c r="O20" s="18"/>
      <c r="P20" s="18"/>
      <c r="Q20" s="18"/>
      <c r="R20" s="62">
        <f>D34</f>
        <v>9.1</v>
      </c>
      <c r="S20" s="35" t="s">
        <v>46</v>
      </c>
      <c r="T20" s="141" t="s">
        <v>49</v>
      </c>
      <c r="U20" s="142" t="s">
        <v>3</v>
      </c>
      <c r="V20" s="210" t="s">
        <v>50</v>
      </c>
      <c r="W20" s="210"/>
      <c r="X20" s="211"/>
      <c r="Y20" s="7"/>
      <c r="Z20" s="53"/>
      <c r="AA20" s="53"/>
      <c r="AB20" s="53"/>
      <c r="AC20" s="53"/>
      <c r="AD20" s="53"/>
      <c r="AE20" s="53"/>
      <c r="AF20" s="53"/>
      <c r="AG20" s="53"/>
      <c r="AH20" s="53"/>
      <c r="AI20" s="55"/>
      <c r="AJ20" s="53"/>
      <c r="AK20" s="53"/>
      <c r="AL20" s="53"/>
      <c r="AM20" s="53"/>
      <c r="AN20" s="53"/>
      <c r="AO20" s="53"/>
      <c r="AP20" s="53"/>
      <c r="AQ20" s="7"/>
    </row>
    <row r="21" spans="1:43" ht="14.25" customHeight="1">
      <c r="A21" s="7"/>
      <c r="B21" s="31"/>
      <c r="C21" s="32"/>
      <c r="D21" s="7"/>
      <c r="E21" s="7"/>
      <c r="F21" s="7"/>
      <c r="G21" s="7"/>
      <c r="H21" s="7"/>
      <c r="I21" s="7"/>
      <c r="J21" s="18"/>
      <c r="K21" s="18"/>
      <c r="L21" s="18"/>
      <c r="M21" s="18"/>
      <c r="N21" s="18"/>
      <c r="O21" s="18"/>
      <c r="P21" s="18"/>
      <c r="Q21" s="18"/>
      <c r="R21" s="62">
        <f>D45</f>
        <v>14.2</v>
      </c>
      <c r="S21" s="35" t="s">
        <v>46</v>
      </c>
      <c r="T21" s="141" t="s">
        <v>51</v>
      </c>
      <c r="U21" s="142" t="s">
        <v>3</v>
      </c>
      <c r="V21" s="210" t="s">
        <v>52</v>
      </c>
      <c r="W21" s="210"/>
      <c r="X21" s="211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18"/>
      <c r="AJ21" s="7"/>
      <c r="AK21" s="7"/>
      <c r="AL21" s="7"/>
      <c r="AM21" s="7"/>
      <c r="AN21" s="7"/>
      <c r="AO21" s="7"/>
      <c r="AP21" s="7"/>
      <c r="AQ21" s="7"/>
    </row>
    <row r="22" spans="1:43" ht="14.25" customHeight="1">
      <c r="A22" s="7"/>
      <c r="B22" s="185" t="s">
        <v>8</v>
      </c>
      <c r="C22" s="148" t="s">
        <v>2</v>
      </c>
      <c r="D22" s="189">
        <f>D20+G20</f>
        <v>23.299999999999997</v>
      </c>
      <c r="E22" s="189"/>
      <c r="F22" s="189"/>
      <c r="G22" s="189"/>
      <c r="H22" s="148" t="s">
        <v>14</v>
      </c>
      <c r="I22" s="148"/>
      <c r="J22" s="18"/>
      <c r="K22" s="18"/>
      <c r="L22" s="18"/>
      <c r="M22" s="18"/>
      <c r="N22" s="18"/>
      <c r="O22" s="18"/>
      <c r="P22" s="18"/>
      <c r="Q22" s="18"/>
      <c r="R22" s="19"/>
      <c r="S22" s="20"/>
      <c r="T22" s="21"/>
      <c r="U22" s="12"/>
      <c r="V22" s="13"/>
      <c r="W22" s="13"/>
      <c r="X22" s="13"/>
      <c r="Y22" s="7"/>
      <c r="Z22" s="14"/>
      <c r="AA22" s="7"/>
      <c r="AB22" s="15" t="s">
        <v>102</v>
      </c>
      <c r="AC22" s="7"/>
      <c r="AD22" s="7"/>
      <c r="AE22" s="7"/>
      <c r="AF22" s="7"/>
      <c r="AG22" s="7"/>
      <c r="AH22" s="7"/>
      <c r="AI22" s="18"/>
      <c r="AJ22" s="7"/>
      <c r="AK22" s="7"/>
      <c r="AL22" s="7"/>
      <c r="AM22" s="7"/>
      <c r="AN22" s="63"/>
      <c r="AO22" s="63"/>
      <c r="AP22" s="63"/>
      <c r="AQ22" s="7"/>
    </row>
    <row r="23" spans="1:41" ht="14.25" customHeight="1">
      <c r="A23" s="7"/>
      <c r="B23" s="185"/>
      <c r="C23" s="148"/>
      <c r="D23" s="189"/>
      <c r="E23" s="189"/>
      <c r="F23" s="189"/>
      <c r="G23" s="189"/>
      <c r="H23" s="148"/>
      <c r="I23" s="148"/>
      <c r="J23" s="18"/>
      <c r="K23" s="18"/>
      <c r="L23" s="18"/>
      <c r="M23" s="18"/>
      <c r="N23" s="18"/>
      <c r="O23" s="18"/>
      <c r="P23" s="7"/>
      <c r="Q23" s="18"/>
      <c r="R23" s="19"/>
      <c r="S23" s="20"/>
      <c r="T23" s="54"/>
      <c r="U23" s="13"/>
      <c r="V23" s="13"/>
      <c r="W23" s="13"/>
      <c r="X23" s="13"/>
      <c r="Y23" s="7"/>
      <c r="Z23" s="168" t="s">
        <v>95</v>
      </c>
      <c r="AA23" s="169"/>
      <c r="AB23" s="175" t="s">
        <v>96</v>
      </c>
      <c r="AC23" s="176"/>
      <c r="AD23" s="176"/>
      <c r="AE23" s="176"/>
      <c r="AF23" s="176"/>
      <c r="AG23" s="176"/>
      <c r="AH23" s="176"/>
      <c r="AI23" s="177"/>
      <c r="AJ23" s="63"/>
      <c r="AK23" s="63"/>
      <c r="AL23" s="63"/>
      <c r="AM23" s="7"/>
      <c r="AN23" s="7"/>
      <c r="AO23" s="7"/>
    </row>
    <row r="24" spans="1:42" ht="14.25" customHeight="1">
      <c r="A24" s="56"/>
      <c r="B24" s="7"/>
      <c r="C24" s="7"/>
      <c r="D24" s="7"/>
      <c r="E24" s="7"/>
      <c r="F24" s="7"/>
      <c r="G24" s="7"/>
      <c r="H24" s="7"/>
      <c r="I24" s="7"/>
      <c r="J24" s="18"/>
      <c r="K24" s="18"/>
      <c r="L24" s="18"/>
      <c r="M24" s="18"/>
      <c r="N24" s="18"/>
      <c r="O24" s="18"/>
      <c r="P24" s="7"/>
      <c r="Q24" s="18"/>
      <c r="R24" s="19"/>
      <c r="S24" s="20"/>
      <c r="T24" s="54"/>
      <c r="U24" s="13"/>
      <c r="V24" s="13"/>
      <c r="W24" s="13"/>
      <c r="X24" s="13"/>
      <c r="Y24" s="7"/>
      <c r="Z24" s="170"/>
      <c r="AA24" s="171"/>
      <c r="AB24" s="178" t="s">
        <v>97</v>
      </c>
      <c r="AC24" s="179"/>
      <c r="AD24" s="179"/>
      <c r="AE24" s="180"/>
      <c r="AF24" s="178" t="s">
        <v>98</v>
      </c>
      <c r="AG24" s="181"/>
      <c r="AH24" s="181"/>
      <c r="AI24" s="182"/>
      <c r="AJ24" s="63"/>
      <c r="AK24" s="63"/>
      <c r="AL24" s="63"/>
      <c r="AM24" s="67"/>
      <c r="AN24" s="67"/>
      <c r="AO24" s="7"/>
      <c r="AP24" s="63"/>
    </row>
    <row r="25" spans="1:42" ht="14.25" customHeight="1">
      <c r="A25" s="7"/>
      <c r="B25" s="7"/>
      <c r="C25" s="7"/>
      <c r="D25" s="7"/>
      <c r="E25" s="7"/>
      <c r="F25" s="7"/>
      <c r="G25" s="7"/>
      <c r="H25" s="7"/>
      <c r="I25" s="7"/>
      <c r="J25" s="18"/>
      <c r="K25" s="18"/>
      <c r="L25" s="18"/>
      <c r="M25" s="18"/>
      <c r="N25" s="18"/>
      <c r="O25" s="18"/>
      <c r="P25" s="18"/>
      <c r="Q25" s="18"/>
      <c r="R25" s="19"/>
      <c r="S25" s="20"/>
      <c r="T25" s="21"/>
      <c r="U25" s="12"/>
      <c r="V25" s="13"/>
      <c r="W25" s="13"/>
      <c r="X25" s="13"/>
      <c r="Y25" s="7"/>
      <c r="Z25" s="162" t="s">
        <v>18</v>
      </c>
      <c r="AA25" s="163"/>
      <c r="AB25" s="104"/>
      <c r="AC25" s="67"/>
      <c r="AD25" s="67"/>
      <c r="AE25" s="105"/>
      <c r="AF25" s="104"/>
      <c r="AG25" s="67"/>
      <c r="AH25" s="67"/>
      <c r="AI25" s="105"/>
      <c r="AJ25" s="63"/>
      <c r="AK25" s="63"/>
      <c r="AL25" s="63"/>
      <c r="AM25" s="63"/>
      <c r="AN25" s="63"/>
      <c r="AO25" s="7"/>
      <c r="AP25" s="63"/>
    </row>
    <row r="26" spans="1:42" ht="14.25" customHeight="1">
      <c r="A26" s="56" t="s">
        <v>116</v>
      </c>
      <c r="B26" s="7"/>
      <c r="C26" s="7"/>
      <c r="D26" s="7"/>
      <c r="E26" s="7"/>
      <c r="F26" s="7"/>
      <c r="G26" s="7"/>
      <c r="H26" s="7"/>
      <c r="I26" s="7"/>
      <c r="J26" s="18"/>
      <c r="K26" s="18"/>
      <c r="L26" s="18"/>
      <c r="M26" s="18"/>
      <c r="N26" s="18"/>
      <c r="O26" s="18"/>
      <c r="P26" s="18"/>
      <c r="Q26" s="18"/>
      <c r="R26" s="19"/>
      <c r="S26" s="20"/>
      <c r="T26" s="21"/>
      <c r="U26" s="12"/>
      <c r="V26" s="13"/>
      <c r="W26" s="13"/>
      <c r="X26" s="13"/>
      <c r="Y26" s="7"/>
      <c r="Z26" s="162" t="s">
        <v>19</v>
      </c>
      <c r="AA26" s="163"/>
      <c r="AB26" s="104"/>
      <c r="AC26" s="67"/>
      <c r="AD26" s="67"/>
      <c r="AE26" s="105"/>
      <c r="AF26" s="104"/>
      <c r="AG26" s="67"/>
      <c r="AH26" s="67"/>
      <c r="AI26" s="105"/>
      <c r="AJ26" s="63"/>
      <c r="AK26" s="63"/>
      <c r="AL26" s="63"/>
      <c r="AM26" s="63"/>
      <c r="AN26" s="63"/>
      <c r="AO26" s="7"/>
      <c r="AP26" s="63"/>
    </row>
    <row r="27" spans="1:42" ht="14.25" customHeight="1">
      <c r="A27" s="7"/>
      <c r="B27" s="7"/>
      <c r="C27" s="7"/>
      <c r="D27" s="7"/>
      <c r="E27" s="7"/>
      <c r="F27" s="7"/>
      <c r="G27" s="7"/>
      <c r="H27" s="7"/>
      <c r="I27" s="7"/>
      <c r="J27" s="18"/>
      <c r="K27" s="18"/>
      <c r="L27" s="18"/>
      <c r="M27" s="18"/>
      <c r="N27" s="18"/>
      <c r="O27" s="18"/>
      <c r="P27" s="18"/>
      <c r="Q27" s="18"/>
      <c r="R27" s="19"/>
      <c r="S27" s="20"/>
      <c r="T27" s="21"/>
      <c r="U27" s="12"/>
      <c r="V27" s="13"/>
      <c r="W27" s="13"/>
      <c r="X27" s="13"/>
      <c r="Y27" s="7"/>
      <c r="Z27" s="162" t="s">
        <v>20</v>
      </c>
      <c r="AA27" s="163"/>
      <c r="AB27" s="104"/>
      <c r="AC27" s="67"/>
      <c r="AD27" s="67"/>
      <c r="AE27" s="105"/>
      <c r="AF27" s="104"/>
      <c r="AG27" s="67"/>
      <c r="AH27" s="67"/>
      <c r="AI27" s="106"/>
      <c r="AJ27" s="63"/>
      <c r="AK27" s="63"/>
      <c r="AL27" s="63"/>
      <c r="AM27" s="72"/>
      <c r="AN27" s="72"/>
      <c r="AO27" s="7"/>
      <c r="AP27" s="63"/>
    </row>
    <row r="28" spans="1:42" ht="14.25" customHeight="1">
      <c r="A28" s="7"/>
      <c r="B28" s="185" t="s">
        <v>41</v>
      </c>
      <c r="C28" s="148" t="s">
        <v>2</v>
      </c>
      <c r="D28" s="183">
        <v>1</v>
      </c>
      <c r="E28" s="183"/>
      <c r="F28" s="148" t="s">
        <v>87</v>
      </c>
      <c r="G28" s="174" t="s">
        <v>61</v>
      </c>
      <c r="H28" s="172" t="s">
        <v>68</v>
      </c>
      <c r="I28" s="148" t="s">
        <v>0</v>
      </c>
      <c r="J28" s="148" t="s">
        <v>43</v>
      </c>
      <c r="K28" s="18"/>
      <c r="L28" s="18"/>
      <c r="M28" s="18"/>
      <c r="N28" s="18"/>
      <c r="O28" s="18"/>
      <c r="P28" s="18"/>
      <c r="Q28" s="57"/>
      <c r="R28" s="10" t="s">
        <v>4</v>
      </c>
      <c r="S28" s="35" t="s">
        <v>9</v>
      </c>
      <c r="T28" s="212" t="s">
        <v>112</v>
      </c>
      <c r="U28" s="213"/>
      <c r="V28" s="213"/>
      <c r="W28" s="213"/>
      <c r="X28" s="214"/>
      <c r="Y28" s="7"/>
      <c r="Z28" s="162" t="s">
        <v>99</v>
      </c>
      <c r="AA28" s="163"/>
      <c r="AB28" s="104"/>
      <c r="AC28" s="67"/>
      <c r="AD28" s="67"/>
      <c r="AE28" s="105"/>
      <c r="AF28" s="104"/>
      <c r="AG28" s="67"/>
      <c r="AH28" s="67"/>
      <c r="AI28" s="105"/>
      <c r="AJ28" s="63"/>
      <c r="AK28" s="63"/>
      <c r="AL28" s="63"/>
      <c r="AM28" s="66"/>
      <c r="AN28" s="66"/>
      <c r="AO28" s="7"/>
      <c r="AP28" s="63"/>
    </row>
    <row r="29" spans="1:42" ht="14.25" customHeight="1">
      <c r="A29" s="7"/>
      <c r="B29" s="185"/>
      <c r="C29" s="148"/>
      <c r="D29" s="164">
        <v>1000</v>
      </c>
      <c r="E29" s="164"/>
      <c r="F29" s="148"/>
      <c r="G29" s="174"/>
      <c r="H29" s="172"/>
      <c r="I29" s="148"/>
      <c r="J29" s="148"/>
      <c r="K29" s="18"/>
      <c r="L29" s="18"/>
      <c r="M29" s="18"/>
      <c r="N29" s="18"/>
      <c r="O29" s="18"/>
      <c r="P29" s="18"/>
      <c r="Q29" s="57"/>
      <c r="R29" s="39"/>
      <c r="S29" s="35" t="s">
        <v>11</v>
      </c>
      <c r="T29" s="138" t="s">
        <v>10</v>
      </c>
      <c r="U29" s="116" t="s">
        <v>3</v>
      </c>
      <c r="V29" s="150" t="s">
        <v>50</v>
      </c>
      <c r="W29" s="150"/>
      <c r="X29" s="151"/>
      <c r="Y29" s="7"/>
      <c r="Z29" s="162" t="s">
        <v>21</v>
      </c>
      <c r="AA29" s="163"/>
      <c r="AB29" s="157">
        <v>7</v>
      </c>
      <c r="AC29" s="158"/>
      <c r="AD29" s="158"/>
      <c r="AE29" s="159"/>
      <c r="AF29" s="157">
        <v>30</v>
      </c>
      <c r="AG29" s="160"/>
      <c r="AH29" s="160"/>
      <c r="AI29" s="161"/>
      <c r="AJ29" s="63"/>
      <c r="AK29" s="63"/>
      <c r="AL29" s="63"/>
      <c r="AM29" s="69"/>
      <c r="AN29" s="69"/>
      <c r="AO29" s="7"/>
      <c r="AP29" s="63"/>
    </row>
    <row r="30" spans="1:42" ht="14.25" customHeight="1">
      <c r="A30" s="7"/>
      <c r="B30" s="7"/>
      <c r="C30" s="7"/>
      <c r="D30" s="7"/>
      <c r="E30" s="7"/>
      <c r="F30" s="7"/>
      <c r="G30" s="7"/>
      <c r="H30" s="7"/>
      <c r="I30" s="7"/>
      <c r="J30" s="18"/>
      <c r="K30" s="18"/>
      <c r="L30" s="18"/>
      <c r="M30" s="18"/>
      <c r="N30" s="18"/>
      <c r="O30" s="18"/>
      <c r="P30" s="18"/>
      <c r="Q30" s="18"/>
      <c r="R30" s="126">
        <f>R9</f>
        <v>237</v>
      </c>
      <c r="S30" s="35" t="s">
        <v>122</v>
      </c>
      <c r="T30" s="40" t="s">
        <v>61</v>
      </c>
      <c r="U30" s="41" t="s">
        <v>3</v>
      </c>
      <c r="V30" s="152" t="s">
        <v>63</v>
      </c>
      <c r="W30" s="152"/>
      <c r="X30" s="153"/>
      <c r="Y30" s="7"/>
      <c r="Z30" s="162" t="s">
        <v>22</v>
      </c>
      <c r="AA30" s="163"/>
      <c r="AB30" s="104"/>
      <c r="AC30" s="67"/>
      <c r="AD30" s="67"/>
      <c r="AE30" s="105"/>
      <c r="AF30" s="104"/>
      <c r="AG30" s="67"/>
      <c r="AH30" s="67"/>
      <c r="AI30" s="105"/>
      <c r="AJ30" s="63"/>
      <c r="AK30" s="63"/>
      <c r="AL30" s="63"/>
      <c r="AM30" s="73"/>
      <c r="AN30" s="73"/>
      <c r="AO30" s="7"/>
      <c r="AP30" s="63"/>
    </row>
    <row r="31" spans="1:42" ht="14.25" customHeight="1">
      <c r="A31" s="7"/>
      <c r="B31" s="185" t="s">
        <v>41</v>
      </c>
      <c r="C31" s="148" t="s">
        <v>2</v>
      </c>
      <c r="D31" s="183">
        <v>1</v>
      </c>
      <c r="E31" s="183"/>
      <c r="F31" s="148" t="s">
        <v>87</v>
      </c>
      <c r="G31" s="148">
        <f>R30</f>
        <v>237</v>
      </c>
      <c r="H31" s="148"/>
      <c r="I31" s="148" t="s">
        <v>0</v>
      </c>
      <c r="J31" s="148">
        <f>R31</f>
        <v>5.5</v>
      </c>
      <c r="K31" s="148"/>
      <c r="L31" s="148" t="s">
        <v>0</v>
      </c>
      <c r="M31" s="149">
        <f>R32</f>
        <v>7</v>
      </c>
      <c r="N31" s="149"/>
      <c r="O31" s="148"/>
      <c r="Q31" s="18"/>
      <c r="R31" s="127">
        <v>5.5</v>
      </c>
      <c r="S31" s="35" t="s">
        <v>123</v>
      </c>
      <c r="T31" s="141" t="s">
        <v>66</v>
      </c>
      <c r="U31" s="142" t="s">
        <v>3</v>
      </c>
      <c r="V31" s="210" t="s">
        <v>67</v>
      </c>
      <c r="W31" s="210"/>
      <c r="X31" s="211"/>
      <c r="Y31" s="7"/>
      <c r="Z31" s="162" t="s">
        <v>100</v>
      </c>
      <c r="AA31" s="163"/>
      <c r="AB31" s="104"/>
      <c r="AC31" s="67"/>
      <c r="AD31" s="67"/>
      <c r="AE31" s="105"/>
      <c r="AF31" s="104"/>
      <c r="AG31" s="67"/>
      <c r="AH31" s="67"/>
      <c r="AI31" s="105"/>
      <c r="AJ31" s="63"/>
      <c r="AK31" s="63"/>
      <c r="AL31" s="63"/>
      <c r="AM31" s="73"/>
      <c r="AN31" s="73"/>
      <c r="AO31" s="7"/>
      <c r="AP31" s="63"/>
    </row>
    <row r="32" spans="1:42" ht="14.25" customHeight="1">
      <c r="A32" s="7"/>
      <c r="B32" s="185"/>
      <c r="C32" s="148"/>
      <c r="D32" s="164">
        <v>1000</v>
      </c>
      <c r="E32" s="164"/>
      <c r="F32" s="148"/>
      <c r="G32" s="148"/>
      <c r="H32" s="148"/>
      <c r="I32" s="148"/>
      <c r="J32" s="148"/>
      <c r="K32" s="148"/>
      <c r="L32" s="148"/>
      <c r="M32" s="149"/>
      <c r="N32" s="149"/>
      <c r="O32" s="148"/>
      <c r="Q32" s="18"/>
      <c r="R32" s="61">
        <v>7</v>
      </c>
      <c r="S32" s="35" t="s">
        <v>13</v>
      </c>
      <c r="T32" s="140" t="s">
        <v>26</v>
      </c>
      <c r="U32" s="120" t="s">
        <v>3</v>
      </c>
      <c r="V32" s="215" t="s">
        <v>17</v>
      </c>
      <c r="W32" s="215"/>
      <c r="X32" s="216"/>
      <c r="Y32" s="7"/>
      <c r="Z32" s="162" t="s">
        <v>101</v>
      </c>
      <c r="AA32" s="163"/>
      <c r="AB32" s="104"/>
      <c r="AC32" s="67"/>
      <c r="AD32" s="67"/>
      <c r="AE32" s="105"/>
      <c r="AF32" s="104"/>
      <c r="AG32" s="67"/>
      <c r="AH32" s="67"/>
      <c r="AI32" s="107"/>
      <c r="AJ32" s="63"/>
      <c r="AK32" s="63"/>
      <c r="AL32" s="63"/>
      <c r="AM32" s="73"/>
      <c r="AN32" s="73"/>
      <c r="AO32" s="7"/>
      <c r="AP32" s="63"/>
    </row>
    <row r="33" spans="1:42" ht="14.25" customHeight="1">
      <c r="A33" s="7"/>
      <c r="B33" s="7"/>
      <c r="C33" s="7"/>
      <c r="D33" s="7"/>
      <c r="E33" s="7"/>
      <c r="F33" s="7"/>
      <c r="G33" s="7"/>
      <c r="H33" s="7"/>
      <c r="I33" s="47" t="e">
        <f>M31/M32</f>
        <v>#DIV/0!</v>
      </c>
      <c r="J33" s="18"/>
      <c r="K33" s="18"/>
      <c r="L33" s="18"/>
      <c r="M33" s="18"/>
      <c r="N33" s="18"/>
      <c r="O33" s="18"/>
      <c r="P33" s="58">
        <f>POWER(10,-3)</f>
        <v>0.001</v>
      </c>
      <c r="Q33" s="18"/>
      <c r="R33" s="101" t="s">
        <v>92</v>
      </c>
      <c r="S33" s="99"/>
      <c r="T33" s="139" t="s">
        <v>93</v>
      </c>
      <c r="U33" s="41"/>
      <c r="V33" s="100"/>
      <c r="W33" s="41"/>
      <c r="X33" s="100"/>
      <c r="Y33" s="7"/>
      <c r="Z33" s="154" t="s">
        <v>73</v>
      </c>
      <c r="AA33" s="155"/>
      <c r="AB33" s="108"/>
      <c r="AC33" s="110"/>
      <c r="AD33" s="110"/>
      <c r="AE33" s="109"/>
      <c r="AF33" s="108"/>
      <c r="AG33" s="110"/>
      <c r="AH33" s="110"/>
      <c r="AI33" s="111"/>
      <c r="AJ33" s="63"/>
      <c r="AK33" s="63"/>
      <c r="AL33" s="63"/>
      <c r="AM33" s="67"/>
      <c r="AN33" s="67"/>
      <c r="AO33" s="7"/>
      <c r="AP33" s="63"/>
    </row>
    <row r="34" spans="1:43" ht="14.25" customHeight="1">
      <c r="A34" s="7"/>
      <c r="B34" s="185" t="s">
        <v>41</v>
      </c>
      <c r="C34" s="148" t="s">
        <v>2</v>
      </c>
      <c r="D34" s="184">
        <f>ROUND(G31*J31*M31*0.001,1)</f>
        <v>9.1</v>
      </c>
      <c r="E34" s="184"/>
      <c r="F34" s="184"/>
      <c r="G34" s="184"/>
      <c r="H34" s="184"/>
      <c r="I34" s="190" t="s">
        <v>14</v>
      </c>
      <c r="J34" s="190"/>
      <c r="K34" s="18"/>
      <c r="L34" s="18"/>
      <c r="M34" s="18"/>
      <c r="N34" s="18"/>
      <c r="O34" s="18"/>
      <c r="P34" s="59"/>
      <c r="Q34" s="18"/>
      <c r="R34" s="115"/>
      <c r="S34" s="114"/>
      <c r="T34" s="119"/>
      <c r="U34" s="120"/>
      <c r="V34" s="121"/>
      <c r="W34" s="121"/>
      <c r="X34" s="121"/>
      <c r="Y34" s="7"/>
      <c r="Z34" s="70"/>
      <c r="AA34" s="63"/>
      <c r="AB34" s="71"/>
      <c r="AC34" s="63"/>
      <c r="AD34" s="63"/>
      <c r="AE34" s="63"/>
      <c r="AF34" s="63"/>
      <c r="AG34" s="63"/>
      <c r="AH34" s="63"/>
      <c r="AI34" s="66"/>
      <c r="AJ34" s="63"/>
      <c r="AK34" s="63"/>
      <c r="AL34" s="63"/>
      <c r="AM34" s="63"/>
      <c r="AN34" s="63"/>
      <c r="AO34" s="63"/>
      <c r="AP34" s="63"/>
      <c r="AQ34" s="7"/>
    </row>
    <row r="35" spans="1:43" ht="14.25" customHeight="1">
      <c r="A35" s="7"/>
      <c r="B35" s="185"/>
      <c r="C35" s="148"/>
      <c r="D35" s="184"/>
      <c r="E35" s="184"/>
      <c r="F35" s="184"/>
      <c r="G35" s="184"/>
      <c r="H35" s="184"/>
      <c r="I35" s="190"/>
      <c r="J35" s="190"/>
      <c r="K35" s="18"/>
      <c r="L35" s="18"/>
      <c r="M35" s="18"/>
      <c r="N35" s="18"/>
      <c r="O35" s="18"/>
      <c r="P35" s="59"/>
      <c r="Q35" s="18"/>
      <c r="R35" s="119"/>
      <c r="S35" s="118"/>
      <c r="T35" s="119"/>
      <c r="U35" s="120"/>
      <c r="V35" s="121"/>
      <c r="W35" s="121"/>
      <c r="X35" s="121"/>
      <c r="Y35" s="7"/>
      <c r="Z35" s="70"/>
      <c r="AA35" s="63"/>
      <c r="AB35" s="71"/>
      <c r="AC35" s="63"/>
      <c r="AD35" s="63"/>
      <c r="AE35" s="63"/>
      <c r="AF35" s="63"/>
      <c r="AG35" s="63"/>
      <c r="AH35" s="63"/>
      <c r="AI35" s="66"/>
      <c r="AJ35" s="63"/>
      <c r="AK35" s="63"/>
      <c r="AL35" s="63"/>
      <c r="AM35" s="63"/>
      <c r="AN35" s="63"/>
      <c r="AO35" s="63"/>
      <c r="AP35" s="63"/>
      <c r="AQ35" s="7"/>
    </row>
    <row r="36" spans="1:43" ht="14.25" customHeight="1">
      <c r="A36" s="7"/>
      <c r="B36" s="7"/>
      <c r="C36" s="7"/>
      <c r="D36" s="7"/>
      <c r="E36" s="7"/>
      <c r="F36" s="7"/>
      <c r="G36" s="7"/>
      <c r="H36" s="7"/>
      <c r="I36" s="7"/>
      <c r="J36" s="18"/>
      <c r="K36" s="18"/>
      <c r="L36" s="18"/>
      <c r="M36" s="18"/>
      <c r="N36" s="18"/>
      <c r="O36" s="18"/>
      <c r="P36" s="7"/>
      <c r="Q36" s="18"/>
      <c r="R36" s="19"/>
      <c r="S36" s="20"/>
      <c r="T36" s="54"/>
      <c r="U36" s="13"/>
      <c r="V36" s="13"/>
      <c r="W36" s="13"/>
      <c r="X36" s="13"/>
      <c r="Y36" s="7"/>
      <c r="Z36" s="70"/>
      <c r="AA36" s="63"/>
      <c r="AB36" s="71"/>
      <c r="AC36" s="63"/>
      <c r="AD36" s="63"/>
      <c r="AE36" s="63"/>
      <c r="AF36" s="63"/>
      <c r="AG36" s="63"/>
      <c r="AH36" s="63"/>
      <c r="AI36" s="66"/>
      <c r="AJ36" s="63"/>
      <c r="AK36" s="63"/>
      <c r="AL36" s="63"/>
      <c r="AM36" s="63"/>
      <c r="AN36" s="63"/>
      <c r="AO36" s="63"/>
      <c r="AP36" s="63"/>
      <c r="AQ36" s="7"/>
    </row>
    <row r="37" spans="1:43" ht="14.25" customHeight="1">
      <c r="A37" s="56" t="s">
        <v>117</v>
      </c>
      <c r="B37" s="7"/>
      <c r="C37" s="7"/>
      <c r="D37" s="7"/>
      <c r="E37" s="7"/>
      <c r="F37" s="7"/>
      <c r="G37" s="7"/>
      <c r="H37" s="7"/>
      <c r="I37" s="7"/>
      <c r="J37" s="18"/>
      <c r="K37" s="18"/>
      <c r="L37" s="18"/>
      <c r="M37" s="18"/>
      <c r="N37" s="18"/>
      <c r="O37" s="18"/>
      <c r="P37" s="7"/>
      <c r="Q37" s="18"/>
      <c r="R37" s="19"/>
      <c r="S37" s="20"/>
      <c r="T37" s="54"/>
      <c r="U37" s="13"/>
      <c r="V37" s="33"/>
      <c r="W37" s="33"/>
      <c r="X37" s="33"/>
      <c r="Y37" s="7"/>
      <c r="Z37" s="70"/>
      <c r="AA37" s="63"/>
      <c r="AB37" s="71"/>
      <c r="AC37" s="63"/>
      <c r="AD37" s="63"/>
      <c r="AE37" s="63"/>
      <c r="AF37" s="63"/>
      <c r="AG37" s="63"/>
      <c r="AH37" s="63"/>
      <c r="AI37" s="66"/>
      <c r="AJ37" s="63"/>
      <c r="AK37" s="63"/>
      <c r="AL37" s="63"/>
      <c r="AM37" s="63"/>
      <c r="AN37" s="63"/>
      <c r="AO37" s="63"/>
      <c r="AP37" s="63"/>
      <c r="AQ37" s="7"/>
    </row>
    <row r="38" spans="1:43" ht="14.25" customHeight="1">
      <c r="A38" s="7"/>
      <c r="B38" s="7"/>
      <c r="C38" s="7"/>
      <c r="D38" s="7"/>
      <c r="E38" s="7"/>
      <c r="F38" s="7"/>
      <c r="G38" s="7"/>
      <c r="H38" s="7"/>
      <c r="I38" s="7"/>
      <c r="J38" s="18"/>
      <c r="K38" s="18"/>
      <c r="L38" s="18"/>
      <c r="M38" s="18"/>
      <c r="N38" s="18"/>
      <c r="O38" s="18"/>
      <c r="P38" s="18"/>
      <c r="Q38" s="18"/>
      <c r="R38" s="19"/>
      <c r="S38" s="20"/>
      <c r="T38" s="21"/>
      <c r="U38" s="12"/>
      <c r="V38" s="33"/>
      <c r="W38" s="33"/>
      <c r="X38" s="33"/>
      <c r="Y38" s="7"/>
      <c r="Z38" s="70"/>
      <c r="AA38" s="63"/>
      <c r="AB38" s="71"/>
      <c r="AC38" s="63"/>
      <c r="AD38" s="63"/>
      <c r="AE38" s="63"/>
      <c r="AF38" s="63"/>
      <c r="AG38" s="63"/>
      <c r="AH38" s="63"/>
      <c r="AI38" s="66"/>
      <c r="AJ38" s="63"/>
      <c r="AK38" s="63"/>
      <c r="AL38" s="63"/>
      <c r="AM38" s="63"/>
      <c r="AN38" s="63"/>
      <c r="AO38" s="63"/>
      <c r="AP38" s="63"/>
      <c r="AQ38" s="7"/>
    </row>
    <row r="39" spans="1:43" ht="14.25" customHeight="1">
      <c r="A39" s="7"/>
      <c r="B39" s="185" t="s">
        <v>44</v>
      </c>
      <c r="C39" s="148" t="s">
        <v>2</v>
      </c>
      <c r="D39" s="183">
        <v>1</v>
      </c>
      <c r="E39" s="183"/>
      <c r="F39" s="148" t="s">
        <v>0</v>
      </c>
      <c r="G39" s="174" t="s">
        <v>61</v>
      </c>
      <c r="H39" s="172" t="s">
        <v>71</v>
      </c>
      <c r="I39" s="148" t="s">
        <v>0</v>
      </c>
      <c r="J39" s="148" t="s">
        <v>118</v>
      </c>
      <c r="K39" s="18"/>
      <c r="L39" s="18"/>
      <c r="M39" s="18"/>
      <c r="N39" s="18"/>
      <c r="O39" s="18"/>
      <c r="P39" s="18"/>
      <c r="Q39" s="57"/>
      <c r="R39" s="10" t="s">
        <v>54</v>
      </c>
      <c r="S39" s="35" t="s">
        <v>55</v>
      </c>
      <c r="T39" s="212" t="s">
        <v>112</v>
      </c>
      <c r="U39" s="213"/>
      <c r="V39" s="213"/>
      <c r="W39" s="213"/>
      <c r="X39" s="214"/>
      <c r="Y39" s="7"/>
      <c r="Z39" s="70"/>
      <c r="AA39" s="63"/>
      <c r="AB39" s="71"/>
      <c r="AC39" s="63"/>
      <c r="AD39" s="63"/>
      <c r="AE39" s="63"/>
      <c r="AF39" s="63"/>
      <c r="AG39" s="63"/>
      <c r="AH39" s="63"/>
      <c r="AI39" s="66"/>
      <c r="AJ39" s="63"/>
      <c r="AK39" s="63"/>
      <c r="AL39" s="63"/>
      <c r="AM39" s="63"/>
      <c r="AN39" s="63"/>
      <c r="AO39" s="63"/>
      <c r="AP39" s="63"/>
      <c r="AQ39" s="7"/>
    </row>
    <row r="40" spans="1:43" ht="14.25" customHeight="1">
      <c r="A40" s="7"/>
      <c r="B40" s="185"/>
      <c r="C40" s="148"/>
      <c r="D40" s="164">
        <v>1000</v>
      </c>
      <c r="E40" s="164"/>
      <c r="F40" s="148"/>
      <c r="G40" s="174"/>
      <c r="H40" s="172"/>
      <c r="I40" s="148"/>
      <c r="J40" s="148"/>
      <c r="K40" s="18"/>
      <c r="L40" s="18"/>
      <c r="M40" s="18"/>
      <c r="N40" s="18"/>
      <c r="O40" s="18"/>
      <c r="P40" s="18"/>
      <c r="Q40" s="57"/>
      <c r="R40" s="39"/>
      <c r="S40" s="35" t="s">
        <v>56</v>
      </c>
      <c r="T40" s="145" t="s">
        <v>57</v>
      </c>
      <c r="U40" s="116" t="s">
        <v>3</v>
      </c>
      <c r="V40" s="150" t="s">
        <v>58</v>
      </c>
      <c r="W40" s="150"/>
      <c r="X40" s="151"/>
      <c r="Y40" s="7"/>
      <c r="Z40" s="70"/>
      <c r="AA40" s="63"/>
      <c r="AB40" s="71"/>
      <c r="AC40" s="63"/>
      <c r="AD40" s="63"/>
      <c r="AE40" s="63"/>
      <c r="AF40" s="63"/>
      <c r="AG40" s="63"/>
      <c r="AH40" s="63"/>
      <c r="AI40" s="66"/>
      <c r="AJ40" s="63"/>
      <c r="AK40" s="63"/>
      <c r="AL40" s="63"/>
      <c r="AM40" s="63"/>
      <c r="AN40" s="63"/>
      <c r="AO40" s="63"/>
      <c r="AP40" s="63"/>
      <c r="AQ40" s="7"/>
    </row>
    <row r="41" spans="1:43" ht="14.25" customHeight="1">
      <c r="A41" s="7"/>
      <c r="B41" s="7"/>
      <c r="C41" s="7"/>
      <c r="D41" s="7"/>
      <c r="E41" s="7"/>
      <c r="F41" s="7"/>
      <c r="G41" s="7"/>
      <c r="H41" s="7"/>
      <c r="I41" s="7"/>
      <c r="J41" s="18"/>
      <c r="K41" s="18"/>
      <c r="L41" s="18"/>
      <c r="M41" s="18"/>
      <c r="N41" s="18"/>
      <c r="O41" s="18"/>
      <c r="P41" s="18"/>
      <c r="Q41" s="18"/>
      <c r="R41" s="126">
        <f>R9</f>
        <v>237</v>
      </c>
      <c r="S41" s="35" t="s">
        <v>122</v>
      </c>
      <c r="T41" s="138" t="s">
        <v>61</v>
      </c>
      <c r="U41" s="116" t="s">
        <v>3</v>
      </c>
      <c r="V41" s="150" t="s">
        <v>63</v>
      </c>
      <c r="W41" s="150"/>
      <c r="X41" s="151"/>
      <c r="Y41" s="7"/>
      <c r="Z41" s="70"/>
      <c r="AA41" s="63"/>
      <c r="AB41" s="71"/>
      <c r="AC41" s="63"/>
      <c r="AD41" s="63"/>
      <c r="AE41" s="63"/>
      <c r="AF41" s="63"/>
      <c r="AG41" s="63"/>
      <c r="AH41" s="63"/>
      <c r="AI41" s="66"/>
      <c r="AJ41" s="63"/>
      <c r="AK41" s="63"/>
      <c r="AL41" s="63"/>
      <c r="AM41" s="63"/>
      <c r="AN41" s="63"/>
      <c r="AO41" s="63"/>
      <c r="AP41" s="63"/>
      <c r="AQ41" s="7"/>
    </row>
    <row r="42" spans="1:43" ht="14.25" customHeight="1">
      <c r="A42" s="7"/>
      <c r="B42" s="185" t="s">
        <v>44</v>
      </c>
      <c r="C42" s="148" t="s">
        <v>2</v>
      </c>
      <c r="D42" s="183">
        <v>1</v>
      </c>
      <c r="E42" s="183"/>
      <c r="F42" s="148" t="s">
        <v>42</v>
      </c>
      <c r="G42" s="149">
        <f>R41</f>
        <v>237</v>
      </c>
      <c r="H42" s="149"/>
      <c r="I42" s="148" t="s">
        <v>42</v>
      </c>
      <c r="J42" s="149">
        <f>R42</f>
        <v>2</v>
      </c>
      <c r="K42" s="149"/>
      <c r="L42" s="148" t="s">
        <v>0</v>
      </c>
      <c r="M42" s="149">
        <f>R43</f>
        <v>30</v>
      </c>
      <c r="N42" s="149"/>
      <c r="O42" s="148"/>
      <c r="P42" s="149"/>
      <c r="Q42" s="18"/>
      <c r="R42" s="127">
        <v>2</v>
      </c>
      <c r="S42" s="35" t="s">
        <v>123</v>
      </c>
      <c r="T42" s="40" t="s">
        <v>69</v>
      </c>
      <c r="U42" s="41" t="s">
        <v>3</v>
      </c>
      <c r="V42" s="152" t="s">
        <v>70</v>
      </c>
      <c r="W42" s="152"/>
      <c r="X42" s="153"/>
      <c r="Y42" s="7"/>
      <c r="Z42" s="70"/>
      <c r="AA42" s="63"/>
      <c r="AB42" s="71"/>
      <c r="AC42" s="63"/>
      <c r="AD42" s="63"/>
      <c r="AE42" s="63"/>
      <c r="AF42" s="63"/>
      <c r="AG42" s="63"/>
      <c r="AH42" s="63"/>
      <c r="AI42" s="66"/>
      <c r="AJ42" s="63"/>
      <c r="AK42" s="63"/>
      <c r="AL42" s="63"/>
      <c r="AM42" s="63"/>
      <c r="AN42" s="63"/>
      <c r="AO42" s="63"/>
      <c r="AP42" s="63"/>
      <c r="AQ42" s="7"/>
    </row>
    <row r="43" spans="1:43" ht="14.25" customHeight="1">
      <c r="A43" s="7"/>
      <c r="B43" s="185"/>
      <c r="C43" s="148"/>
      <c r="D43" s="164">
        <v>1000</v>
      </c>
      <c r="E43" s="164"/>
      <c r="F43" s="148"/>
      <c r="G43" s="149"/>
      <c r="H43" s="149"/>
      <c r="I43" s="148"/>
      <c r="J43" s="149"/>
      <c r="K43" s="149"/>
      <c r="L43" s="148"/>
      <c r="M43" s="149"/>
      <c r="N43" s="149"/>
      <c r="O43" s="148"/>
      <c r="P43" s="149"/>
      <c r="Q43" s="18"/>
      <c r="R43" s="61">
        <v>30</v>
      </c>
      <c r="S43" s="35" t="s">
        <v>53</v>
      </c>
      <c r="T43" s="141" t="s">
        <v>59</v>
      </c>
      <c r="U43" s="142" t="s">
        <v>3</v>
      </c>
      <c r="V43" s="210" t="s">
        <v>60</v>
      </c>
      <c r="W43" s="210"/>
      <c r="X43" s="211"/>
      <c r="Y43" s="7"/>
      <c r="Z43" s="70"/>
      <c r="AA43" s="63"/>
      <c r="AB43" s="71"/>
      <c r="AC43" s="63"/>
      <c r="AD43" s="63"/>
      <c r="AE43" s="63"/>
      <c r="AF43" s="63"/>
      <c r="AG43" s="63"/>
      <c r="AH43" s="63"/>
      <c r="AI43" s="66"/>
      <c r="AJ43" s="63"/>
      <c r="AK43" s="63"/>
      <c r="AL43" s="63"/>
      <c r="AM43" s="63"/>
      <c r="AN43" s="63"/>
      <c r="AO43" s="63"/>
      <c r="AP43" s="63"/>
      <c r="AQ43" s="7"/>
    </row>
    <row r="44" spans="1:43" ht="14.25" customHeight="1">
      <c r="A44" s="7"/>
      <c r="B44" s="7"/>
      <c r="C44" s="7"/>
      <c r="D44" s="7"/>
      <c r="E44" s="7"/>
      <c r="F44" s="7"/>
      <c r="G44" s="7"/>
      <c r="H44" s="7"/>
      <c r="I44" s="47" t="e">
        <f>M42/M43</f>
        <v>#DIV/0!</v>
      </c>
      <c r="J44" s="18"/>
      <c r="K44" s="18"/>
      <c r="L44" s="18"/>
      <c r="M44" s="18"/>
      <c r="N44" s="18"/>
      <c r="O44" s="18"/>
      <c r="P44" s="58">
        <f>POWER(10,-3)</f>
        <v>0.001</v>
      </c>
      <c r="Q44" s="18"/>
      <c r="R44" s="101" t="s">
        <v>92</v>
      </c>
      <c r="S44" s="99"/>
      <c r="T44" s="144" t="s">
        <v>94</v>
      </c>
      <c r="U44" s="142"/>
      <c r="V44" s="143"/>
      <c r="W44" s="142"/>
      <c r="X44" s="143"/>
      <c r="Y44" s="7"/>
      <c r="Z44" s="70"/>
      <c r="AA44" s="63"/>
      <c r="AB44" s="71"/>
      <c r="AC44" s="63"/>
      <c r="AD44" s="63"/>
      <c r="AE44" s="63"/>
      <c r="AF44" s="63"/>
      <c r="AG44" s="63"/>
      <c r="AH44" s="63"/>
      <c r="AI44" s="66"/>
      <c r="AJ44" s="63"/>
      <c r="AK44" s="63"/>
      <c r="AL44" s="63"/>
      <c r="AM44" s="63"/>
      <c r="AN44" s="63"/>
      <c r="AO44" s="63"/>
      <c r="AP44" s="63"/>
      <c r="AQ44" s="7"/>
    </row>
    <row r="45" spans="1:43" ht="14.25" customHeight="1">
      <c r="A45" s="7"/>
      <c r="B45" s="185" t="s">
        <v>45</v>
      </c>
      <c r="C45" s="148" t="s">
        <v>36</v>
      </c>
      <c r="D45" s="184">
        <f>ROUND(G42*J42*M42*0.001,1)</f>
        <v>14.2</v>
      </c>
      <c r="E45" s="184"/>
      <c r="F45" s="184"/>
      <c r="G45" s="184"/>
      <c r="H45" s="184"/>
      <c r="I45" s="190" t="s">
        <v>40</v>
      </c>
      <c r="J45" s="190"/>
      <c r="K45" s="60"/>
      <c r="L45" s="60"/>
      <c r="M45" s="60"/>
      <c r="N45" s="60"/>
      <c r="O45" s="60"/>
      <c r="P45" s="18"/>
      <c r="Q45" s="18"/>
      <c r="R45" s="113"/>
      <c r="S45" s="114"/>
      <c r="T45" s="119"/>
      <c r="U45" s="120"/>
      <c r="V45" s="121"/>
      <c r="W45" s="121"/>
      <c r="X45" s="121"/>
      <c r="Y45" s="7"/>
      <c r="Z45" s="70"/>
      <c r="AA45" s="63"/>
      <c r="AB45" s="71"/>
      <c r="AC45" s="63"/>
      <c r="AD45" s="63"/>
      <c r="AE45" s="63"/>
      <c r="AF45" s="63"/>
      <c r="AG45" s="63"/>
      <c r="AH45" s="63"/>
      <c r="AI45" s="66"/>
      <c r="AJ45" s="63"/>
      <c r="AK45" s="63"/>
      <c r="AL45" s="63"/>
      <c r="AM45" s="63"/>
      <c r="AN45" s="63"/>
      <c r="AO45" s="63"/>
      <c r="AP45" s="63"/>
      <c r="AQ45" s="7"/>
    </row>
    <row r="46" spans="1:43" ht="14.25" customHeight="1">
      <c r="A46" s="7"/>
      <c r="B46" s="185"/>
      <c r="C46" s="148"/>
      <c r="D46" s="184"/>
      <c r="E46" s="184"/>
      <c r="F46" s="184"/>
      <c r="G46" s="184"/>
      <c r="H46" s="184"/>
      <c r="I46" s="190"/>
      <c r="J46" s="190"/>
      <c r="K46" s="60"/>
      <c r="L46" s="60"/>
      <c r="M46" s="60"/>
      <c r="N46" s="60"/>
      <c r="O46" s="60"/>
      <c r="P46" s="18"/>
      <c r="Q46" s="18"/>
      <c r="R46" s="122"/>
      <c r="S46" s="118"/>
      <c r="T46" s="119"/>
      <c r="U46" s="120"/>
      <c r="V46" s="121"/>
      <c r="W46" s="121"/>
      <c r="X46" s="121"/>
      <c r="Y46" s="7"/>
      <c r="Z46" s="70"/>
      <c r="AA46" s="63"/>
      <c r="AB46" s="71"/>
      <c r="AC46" s="63"/>
      <c r="AD46" s="63"/>
      <c r="AE46" s="63"/>
      <c r="AF46" s="63"/>
      <c r="AG46" s="63"/>
      <c r="AH46" s="63"/>
      <c r="AI46" s="66"/>
      <c r="AJ46" s="63"/>
      <c r="AK46" s="63"/>
      <c r="AL46" s="63"/>
      <c r="AM46" s="63"/>
      <c r="AN46" s="63"/>
      <c r="AO46" s="63"/>
      <c r="AP46" s="63"/>
      <c r="AQ46" s="7"/>
    </row>
    <row r="47" spans="1:43" ht="16.5" customHeight="1">
      <c r="A47" s="7"/>
      <c r="B47" s="7"/>
      <c r="C47" s="7"/>
      <c r="D47" s="7"/>
      <c r="E47" s="7"/>
      <c r="F47" s="7"/>
      <c r="G47" s="7"/>
      <c r="H47" s="7"/>
      <c r="I47" s="7"/>
      <c r="J47" s="18"/>
      <c r="K47" s="18"/>
      <c r="L47" s="18"/>
      <c r="M47" s="18"/>
      <c r="N47" s="18"/>
      <c r="O47" s="18"/>
      <c r="P47" s="18"/>
      <c r="Q47" s="18"/>
      <c r="R47" s="19"/>
      <c r="S47" s="20"/>
      <c r="T47" s="21"/>
      <c r="U47" s="12"/>
      <c r="V47" s="13"/>
      <c r="W47" s="13"/>
      <c r="X47" s="13"/>
      <c r="Y47" s="7"/>
      <c r="Z47" s="124"/>
      <c r="AA47" s="64"/>
      <c r="AB47" s="65"/>
      <c r="AC47" s="65"/>
      <c r="AD47" s="65"/>
      <c r="AE47" s="65"/>
      <c r="AF47" s="65"/>
      <c r="AG47" s="156"/>
      <c r="AH47" s="156"/>
      <c r="AI47" s="65"/>
      <c r="AJ47" s="65"/>
      <c r="AK47" s="65"/>
      <c r="AL47" s="65"/>
      <c r="AM47" s="156"/>
      <c r="AN47" s="156"/>
      <c r="AO47" s="65"/>
      <c r="AP47" s="65"/>
      <c r="AQ47" s="7"/>
    </row>
    <row r="48" spans="1:43" ht="24.75" customHeight="1">
      <c r="A48" s="7"/>
      <c r="B48" s="123" t="str">
        <f>"よって、流入流量が　"&amp;D13&amp;"　[ℓ／min]、阻集グリース及びたい積残さの質量が　"&amp;D22&amp;"　[ｋｇ]をそれぞれ上回る"</f>
        <v>よって、流入流量が　92.2　[ℓ／min]、阻集グリース及びたい積残さの質量が　23.3　[ｋｇ]をそれぞれ上回る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4"/>
      <c r="Z48" s="7"/>
      <c r="AA48" s="64"/>
      <c r="AB48" s="65"/>
      <c r="AC48" s="65"/>
      <c r="AD48" s="65"/>
      <c r="AE48" s="65"/>
      <c r="AF48" s="65"/>
      <c r="AG48" s="156"/>
      <c r="AH48" s="156"/>
      <c r="AI48" s="65"/>
      <c r="AJ48" s="65"/>
      <c r="AK48" s="65"/>
      <c r="AL48" s="65"/>
      <c r="AM48" s="156"/>
      <c r="AN48" s="156"/>
      <c r="AO48" s="65"/>
      <c r="AP48" s="65"/>
      <c r="AQ48" s="7"/>
    </row>
    <row r="49" spans="1:43" ht="20.25" customHeight="1">
      <c r="A49" s="7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4"/>
      <c r="Z49" s="7"/>
      <c r="AA49" s="64"/>
      <c r="AB49" s="65"/>
      <c r="AC49" s="65"/>
      <c r="AD49" s="65"/>
      <c r="AE49" s="65"/>
      <c r="AF49" s="65"/>
      <c r="AG49" s="156"/>
      <c r="AH49" s="156"/>
      <c r="AI49" s="65"/>
      <c r="AJ49" s="65"/>
      <c r="AK49" s="65"/>
      <c r="AL49" s="65"/>
      <c r="AM49" s="156"/>
      <c r="AN49" s="156"/>
      <c r="AO49" s="65"/>
      <c r="AP49" s="65"/>
      <c r="AQ49" s="7"/>
    </row>
    <row r="50" spans="1:43" ht="18.75">
      <c r="A50" s="7"/>
      <c r="B50" s="124" t="s">
        <v>111</v>
      </c>
      <c r="C50" s="124"/>
      <c r="D50" s="124"/>
      <c r="E50" s="124"/>
      <c r="F50" s="124"/>
      <c r="G50" s="124"/>
      <c r="H50" s="124"/>
      <c r="J50" s="235"/>
      <c r="K50" s="236"/>
      <c r="L50" s="237"/>
      <c r="M50" s="124" t="s">
        <v>114</v>
      </c>
      <c r="N50" s="124"/>
      <c r="O50" s="124"/>
      <c r="P50" s="124"/>
      <c r="Q50" s="124"/>
      <c r="R50" s="124"/>
      <c r="S50" s="124"/>
      <c r="T50" s="124"/>
      <c r="U50" s="124"/>
      <c r="V50" s="124"/>
      <c r="W50" s="146"/>
      <c r="X50" s="124" t="s">
        <v>113</v>
      </c>
      <c r="Y50" s="124"/>
      <c r="Z50" s="7"/>
      <c r="AA50" s="64"/>
      <c r="AB50" s="65"/>
      <c r="AC50" s="65"/>
      <c r="AD50" s="65"/>
      <c r="AE50" s="65"/>
      <c r="AF50" s="65"/>
      <c r="AG50" s="156"/>
      <c r="AH50" s="156"/>
      <c r="AI50" s="65"/>
      <c r="AJ50" s="65"/>
      <c r="AK50" s="65"/>
      <c r="AL50" s="65"/>
      <c r="AM50" s="156"/>
      <c r="AN50" s="156"/>
      <c r="AO50" s="65"/>
      <c r="AP50" s="65"/>
      <c r="AQ50" s="7"/>
    </row>
    <row r="51" spans="1:43" ht="18.75">
      <c r="A51" s="7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7"/>
      <c r="AA51" s="64"/>
      <c r="AB51" s="65"/>
      <c r="AC51" s="65"/>
      <c r="AD51" s="65"/>
      <c r="AE51" s="65"/>
      <c r="AF51" s="65"/>
      <c r="AG51" s="156"/>
      <c r="AH51" s="156"/>
      <c r="AI51" s="65"/>
      <c r="AJ51" s="65"/>
      <c r="AK51" s="65"/>
      <c r="AL51" s="65"/>
      <c r="AM51" s="156"/>
      <c r="AN51" s="156"/>
      <c r="AO51" s="65"/>
      <c r="AP51" s="65"/>
      <c r="AQ51" s="7"/>
    </row>
    <row r="52" spans="24:43" ht="18.75">
      <c r="X52" s="124"/>
      <c r="Z52" s="7"/>
      <c r="AA52" s="64"/>
      <c r="AB52" s="65"/>
      <c r="AC52" s="65"/>
      <c r="AD52" s="65"/>
      <c r="AE52" s="65"/>
      <c r="AF52" s="65"/>
      <c r="AG52" s="156"/>
      <c r="AH52" s="156"/>
      <c r="AI52" s="65"/>
      <c r="AJ52" s="65"/>
      <c r="AK52" s="65"/>
      <c r="AL52" s="65"/>
      <c r="AM52" s="156"/>
      <c r="AN52" s="156"/>
      <c r="AO52" s="65"/>
      <c r="AP52" s="65"/>
      <c r="AQ52" s="7"/>
    </row>
  </sheetData>
  <sheetProtection/>
  <mergeCells count="163">
    <mergeCell ref="AG49:AH49"/>
    <mergeCell ref="AG52:AH52"/>
    <mergeCell ref="AM52:AN52"/>
    <mergeCell ref="V43:X43"/>
    <mergeCell ref="AM49:AN49"/>
    <mergeCell ref="J50:L50"/>
    <mergeCell ref="I45:J46"/>
    <mergeCell ref="AG50:AH50"/>
    <mergeCell ref="AM50:AN50"/>
    <mergeCell ref="AG51:AH51"/>
    <mergeCell ref="AM51:AN51"/>
    <mergeCell ref="Z11:AA11"/>
    <mergeCell ref="AK9:AM9"/>
    <mergeCell ref="T7:X7"/>
    <mergeCell ref="V8:X8"/>
    <mergeCell ref="V9:X9"/>
    <mergeCell ref="V10:X10"/>
    <mergeCell ref="V11:X11"/>
    <mergeCell ref="AB4:AD6"/>
    <mergeCell ref="AE4:AG6"/>
    <mergeCell ref="AH4:AJ7"/>
    <mergeCell ref="Z8:AA8"/>
    <mergeCell ref="Z9:AA9"/>
    <mergeCell ref="Z10:AA10"/>
    <mergeCell ref="AK4:AM6"/>
    <mergeCell ref="AN4:AP6"/>
    <mergeCell ref="AF16:AF17"/>
    <mergeCell ref="AK12:AM13"/>
    <mergeCell ref="AN12:AP13"/>
    <mergeCell ref="AN14:AP14"/>
    <mergeCell ref="AK10:AM10"/>
    <mergeCell ref="AK11:AM11"/>
    <mergeCell ref="AK14:AM14"/>
    <mergeCell ref="AN8:AP8"/>
    <mergeCell ref="Z12:AA12"/>
    <mergeCell ref="Z13:AA13"/>
    <mergeCell ref="Z14:AA14"/>
    <mergeCell ref="Z15:AA15"/>
    <mergeCell ref="Z16:AA16"/>
    <mergeCell ref="V20:X20"/>
    <mergeCell ref="V12:X12"/>
    <mergeCell ref="T18:X18"/>
    <mergeCell ref="V19:X19"/>
    <mergeCell ref="Z26:AA26"/>
    <mergeCell ref="Z32:AA32"/>
    <mergeCell ref="Z28:AA28"/>
    <mergeCell ref="Z29:AA29"/>
    <mergeCell ref="V21:X21"/>
    <mergeCell ref="T28:X28"/>
    <mergeCell ref="V31:X31"/>
    <mergeCell ref="V32:X32"/>
    <mergeCell ref="AN9:AP9"/>
    <mergeCell ref="AN10:AP10"/>
    <mergeCell ref="AN11:AP11"/>
    <mergeCell ref="D1:J1"/>
    <mergeCell ref="J10:J11"/>
    <mergeCell ref="H7:H8"/>
    <mergeCell ref="D7:D8"/>
    <mergeCell ref="I7:I8"/>
    <mergeCell ref="AK8:AM8"/>
    <mergeCell ref="F10:G11"/>
    <mergeCell ref="D45:H46"/>
    <mergeCell ref="F42:F43"/>
    <mergeCell ref="J42:K43"/>
    <mergeCell ref="Z17:AA17"/>
    <mergeCell ref="H10:H11"/>
    <mergeCell ref="P10:P11"/>
    <mergeCell ref="G42:H43"/>
    <mergeCell ref="Z18:AA18"/>
    <mergeCell ref="L31:L32"/>
    <mergeCell ref="D20:E20"/>
    <mergeCell ref="AN15:AP15"/>
    <mergeCell ref="AK15:AM15"/>
    <mergeCell ref="AK18:AM18"/>
    <mergeCell ref="AN18:AP18"/>
    <mergeCell ref="AK16:AM16"/>
    <mergeCell ref="AN16:AP16"/>
    <mergeCell ref="AK17:AM17"/>
    <mergeCell ref="AN17:AP17"/>
    <mergeCell ref="C10:C11"/>
    <mergeCell ref="K10:O11"/>
    <mergeCell ref="J28:J29"/>
    <mergeCell ref="P42:P43"/>
    <mergeCell ref="I13:K14"/>
    <mergeCell ref="H28:H29"/>
    <mergeCell ref="M42:N43"/>
    <mergeCell ref="L42:L43"/>
    <mergeCell ref="I42:I43"/>
    <mergeCell ref="G20:H20"/>
    <mergeCell ref="B10:B11"/>
    <mergeCell ref="B28:B29"/>
    <mergeCell ref="C28:C29"/>
    <mergeCell ref="H39:H40"/>
    <mergeCell ref="I34:J35"/>
    <mergeCell ref="B7:B8"/>
    <mergeCell ref="C7:C8"/>
    <mergeCell ref="I28:I29"/>
    <mergeCell ref="D10:D11"/>
    <mergeCell ref="G28:G29"/>
    <mergeCell ref="C22:C23"/>
    <mergeCell ref="F39:F40"/>
    <mergeCell ref="D42:E42"/>
    <mergeCell ref="I39:I40"/>
    <mergeCell ref="B13:B14"/>
    <mergeCell ref="C13:C14"/>
    <mergeCell ref="B31:B32"/>
    <mergeCell ref="D13:G14"/>
    <mergeCell ref="B22:B23"/>
    <mergeCell ref="D22:G23"/>
    <mergeCell ref="B45:B46"/>
    <mergeCell ref="C45:C46"/>
    <mergeCell ref="B42:B43"/>
    <mergeCell ref="B39:B40"/>
    <mergeCell ref="B34:B35"/>
    <mergeCell ref="C39:C40"/>
    <mergeCell ref="C42:C43"/>
    <mergeCell ref="C34:C35"/>
    <mergeCell ref="D34:H35"/>
    <mergeCell ref="D28:E28"/>
    <mergeCell ref="F28:F29"/>
    <mergeCell ref="D29:E29"/>
    <mergeCell ref="J39:J40"/>
    <mergeCell ref="C31:C32"/>
    <mergeCell ref="J31:K32"/>
    <mergeCell ref="D39:E39"/>
    <mergeCell ref="D40:E40"/>
    <mergeCell ref="AB23:AI23"/>
    <mergeCell ref="AB24:AE24"/>
    <mergeCell ref="AF24:AI24"/>
    <mergeCell ref="Z25:AA25"/>
    <mergeCell ref="D32:E32"/>
    <mergeCell ref="G31:H32"/>
    <mergeCell ref="I31:I32"/>
    <mergeCell ref="D31:E31"/>
    <mergeCell ref="F31:F32"/>
    <mergeCell ref="Z27:AA27"/>
    <mergeCell ref="D43:E43"/>
    <mergeCell ref="M1:S1"/>
    <mergeCell ref="Z23:AA24"/>
    <mergeCell ref="O42:O43"/>
    <mergeCell ref="K7:K8"/>
    <mergeCell ref="G7:G8"/>
    <mergeCell ref="E7:F8"/>
    <mergeCell ref="H22:I23"/>
    <mergeCell ref="G39:G40"/>
    <mergeCell ref="E10:E11"/>
    <mergeCell ref="AM47:AN47"/>
    <mergeCell ref="AG48:AH48"/>
    <mergeCell ref="AM48:AN48"/>
    <mergeCell ref="AB29:AE29"/>
    <mergeCell ref="AF29:AI29"/>
    <mergeCell ref="Z30:AA30"/>
    <mergeCell ref="Z31:AA31"/>
    <mergeCell ref="O31:O32"/>
    <mergeCell ref="M31:N32"/>
    <mergeCell ref="V29:X29"/>
    <mergeCell ref="V30:X30"/>
    <mergeCell ref="Z33:AA33"/>
    <mergeCell ref="AG47:AH47"/>
    <mergeCell ref="T39:X39"/>
    <mergeCell ref="V40:X40"/>
    <mergeCell ref="V41:X41"/>
    <mergeCell ref="V42:X42"/>
  </mergeCells>
  <printOptions/>
  <pageMargins left="0.2755905511811024" right="0.1968503937007874" top="0.5905511811023623" bottom="0" header="0.3937007874015748" footer="0.35433070866141736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R29"/>
  <sheetViews>
    <sheetView zoomScalePageLayoutView="0" workbookViewId="0" topLeftCell="A1">
      <selection activeCell="U16" sqref="U16"/>
    </sheetView>
  </sheetViews>
  <sheetFormatPr defaultColWidth="9.00390625" defaultRowHeight="13.5"/>
  <cols>
    <col min="1" max="1" width="1.625" style="0" customWidth="1"/>
    <col min="2" max="2" width="1.12109375" style="0" customWidth="1"/>
    <col min="3" max="3" width="12.00390625" style="0" customWidth="1"/>
    <col min="4" max="4" width="6.25390625" style="0" customWidth="1"/>
    <col min="5" max="5" width="1.75390625" style="0" customWidth="1"/>
    <col min="6" max="6" width="3.625" style="0" customWidth="1"/>
    <col min="7" max="7" width="4.625" style="0" customWidth="1"/>
    <col min="8" max="8" width="3.25390625" style="0" customWidth="1"/>
    <col min="10" max="10" width="3.125" style="0" customWidth="1"/>
    <col min="11" max="11" width="3.375" style="0" customWidth="1"/>
    <col min="12" max="12" width="2.375" style="0" customWidth="1"/>
    <col min="13" max="13" width="3.50390625" style="0" customWidth="1"/>
    <col min="14" max="14" width="4.50390625" style="0" customWidth="1"/>
    <col min="15" max="15" width="9.00390625" style="0" customWidth="1"/>
    <col min="16" max="16" width="4.375" style="0" customWidth="1"/>
    <col min="17" max="17" width="1.25" style="0" customWidth="1"/>
    <col min="18" max="18" width="7.00390625" style="0" customWidth="1"/>
  </cols>
  <sheetData>
    <row r="2" spans="3:18" ht="27" customHeight="1">
      <c r="C2" s="238" t="s">
        <v>103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ht="18" customHeight="1">
      <c r="K3" s="1"/>
    </row>
    <row r="4" spans="3:18" ht="18" customHeight="1">
      <c r="C4" s="239" t="s">
        <v>104</v>
      </c>
      <c r="D4" s="240"/>
      <c r="E4" s="241"/>
      <c r="F4" s="128"/>
      <c r="G4" s="128"/>
      <c r="H4" s="128" t="s">
        <v>105</v>
      </c>
      <c r="I4" s="128"/>
      <c r="J4" s="128"/>
      <c r="K4" s="128"/>
      <c r="L4" s="129"/>
      <c r="M4" s="128"/>
      <c r="N4" s="128" t="s">
        <v>106</v>
      </c>
      <c r="O4" s="128"/>
      <c r="P4" s="128"/>
      <c r="Q4" s="128"/>
      <c r="R4" s="129"/>
    </row>
    <row r="5" spans="3:18" ht="18" customHeight="1">
      <c r="C5" s="242" t="s">
        <v>107</v>
      </c>
      <c r="D5" s="243"/>
      <c r="E5" s="244"/>
      <c r="F5" s="130"/>
      <c r="G5" s="130"/>
      <c r="H5" s="130" t="s">
        <v>108</v>
      </c>
      <c r="I5" s="130"/>
      <c r="J5" s="130"/>
      <c r="K5" s="130"/>
      <c r="L5" s="131"/>
      <c r="M5" s="130"/>
      <c r="N5" s="130"/>
      <c r="O5" s="130" t="s">
        <v>109</v>
      </c>
      <c r="P5" s="130"/>
      <c r="Q5" s="130"/>
      <c r="R5" s="131"/>
    </row>
    <row r="6" spans="3:18" ht="24.75" customHeight="1">
      <c r="C6" s="132">
        <v>50</v>
      </c>
      <c r="D6" s="102"/>
      <c r="E6" s="103"/>
      <c r="F6" s="102"/>
      <c r="G6" s="102"/>
      <c r="H6" s="102"/>
      <c r="I6" s="133">
        <v>37.5</v>
      </c>
      <c r="J6" s="102"/>
      <c r="K6" s="102"/>
      <c r="L6" s="103"/>
      <c r="M6" s="102"/>
      <c r="N6" s="102"/>
      <c r="O6" s="133">
        <v>11.8</v>
      </c>
      <c r="P6" s="102"/>
      <c r="Q6" s="102"/>
      <c r="R6" s="103"/>
    </row>
    <row r="7" spans="3:18" ht="24.75" customHeight="1">
      <c r="C7" s="132">
        <v>65</v>
      </c>
      <c r="D7" s="102"/>
      <c r="E7" s="103"/>
      <c r="F7" s="102"/>
      <c r="G7" s="102"/>
      <c r="H7" s="102"/>
      <c r="I7" s="133">
        <v>48.8</v>
      </c>
      <c r="J7" s="102"/>
      <c r="K7" s="102"/>
      <c r="L7" s="103"/>
      <c r="M7" s="102"/>
      <c r="N7" s="102"/>
      <c r="O7" s="133">
        <v>15.3</v>
      </c>
      <c r="P7" s="102"/>
      <c r="Q7" s="102"/>
      <c r="R7" s="103"/>
    </row>
    <row r="8" spans="3:18" ht="24.75" customHeight="1">
      <c r="C8" s="132">
        <v>70</v>
      </c>
      <c r="D8" s="102"/>
      <c r="E8" s="103"/>
      <c r="F8" s="102"/>
      <c r="G8" s="102"/>
      <c r="H8" s="102"/>
      <c r="I8" s="133">
        <v>52.5</v>
      </c>
      <c r="J8" s="102"/>
      <c r="K8" s="102"/>
      <c r="L8" s="103"/>
      <c r="M8" s="102"/>
      <c r="N8" s="102"/>
      <c r="O8" s="133">
        <v>16.5</v>
      </c>
      <c r="P8" s="102"/>
      <c r="Q8" s="102"/>
      <c r="R8" s="103"/>
    </row>
    <row r="9" spans="3:18" ht="24.75" customHeight="1">
      <c r="C9" s="132">
        <v>75</v>
      </c>
      <c r="D9" s="102"/>
      <c r="E9" s="103"/>
      <c r="F9" s="102"/>
      <c r="G9" s="102"/>
      <c r="H9" s="102"/>
      <c r="I9" s="133">
        <v>56.2</v>
      </c>
      <c r="J9" s="102"/>
      <c r="K9" s="102"/>
      <c r="L9" s="103"/>
      <c r="M9" s="102"/>
      <c r="N9" s="102"/>
      <c r="O9" s="133">
        <v>17.7</v>
      </c>
      <c r="P9" s="102"/>
      <c r="Q9" s="102"/>
      <c r="R9" s="103"/>
    </row>
    <row r="10" spans="3:18" ht="24.75" customHeight="1">
      <c r="C10" s="132">
        <v>80</v>
      </c>
      <c r="D10" s="102"/>
      <c r="E10" s="103"/>
      <c r="F10" s="102"/>
      <c r="G10" s="102"/>
      <c r="H10" s="102"/>
      <c r="I10" s="133">
        <v>60</v>
      </c>
      <c r="J10" s="102"/>
      <c r="K10" s="102"/>
      <c r="L10" s="103"/>
      <c r="M10" s="102"/>
      <c r="N10" s="102"/>
      <c r="O10" s="133">
        <v>18.9</v>
      </c>
      <c r="P10" s="102"/>
      <c r="Q10" s="102"/>
      <c r="R10" s="103"/>
    </row>
    <row r="11" spans="3:18" ht="24.75" customHeight="1">
      <c r="C11" s="132">
        <v>90</v>
      </c>
      <c r="D11" s="102"/>
      <c r="E11" s="103"/>
      <c r="F11" s="102"/>
      <c r="G11" s="102"/>
      <c r="H11" s="102"/>
      <c r="I11" s="133">
        <v>67.5</v>
      </c>
      <c r="J11" s="102"/>
      <c r="K11" s="102"/>
      <c r="L11" s="103"/>
      <c r="M11" s="102"/>
      <c r="N11" s="102"/>
      <c r="O11" s="133">
        <v>21.3</v>
      </c>
      <c r="P11" s="102"/>
      <c r="Q11" s="102"/>
      <c r="R11" s="103"/>
    </row>
    <row r="12" spans="3:18" ht="24.75" customHeight="1">
      <c r="C12" s="132">
        <v>100</v>
      </c>
      <c r="D12" s="102"/>
      <c r="E12" s="103"/>
      <c r="F12" s="102"/>
      <c r="G12" s="102"/>
      <c r="H12" s="102"/>
      <c r="I12" s="133">
        <v>75</v>
      </c>
      <c r="J12" s="102"/>
      <c r="K12" s="102"/>
      <c r="L12" s="103"/>
      <c r="M12" s="102"/>
      <c r="N12" s="102"/>
      <c r="O12" s="133">
        <v>23.6</v>
      </c>
      <c r="P12" s="102"/>
      <c r="Q12" s="102"/>
      <c r="R12" s="103"/>
    </row>
    <row r="13" spans="3:18" ht="24.75" customHeight="1">
      <c r="C13" s="132">
        <v>120</v>
      </c>
      <c r="D13" s="102"/>
      <c r="E13" s="103"/>
      <c r="F13" s="102"/>
      <c r="G13" s="102"/>
      <c r="H13" s="102"/>
      <c r="I13" s="133">
        <v>90</v>
      </c>
      <c r="J13" s="102"/>
      <c r="K13" s="102"/>
      <c r="L13" s="103"/>
      <c r="M13" s="102"/>
      <c r="N13" s="102"/>
      <c r="O13" s="133">
        <v>28.3</v>
      </c>
      <c r="P13" s="102"/>
      <c r="Q13" s="102"/>
      <c r="R13" s="103"/>
    </row>
    <row r="14" spans="3:18" ht="24.75" customHeight="1">
      <c r="C14" s="132">
        <v>130</v>
      </c>
      <c r="D14" s="102"/>
      <c r="E14" s="103"/>
      <c r="F14" s="102"/>
      <c r="G14" s="102"/>
      <c r="H14" s="102"/>
      <c r="I14" s="133">
        <v>97.5</v>
      </c>
      <c r="J14" s="102"/>
      <c r="K14" s="102"/>
      <c r="L14" s="103"/>
      <c r="M14" s="102"/>
      <c r="N14" s="102"/>
      <c r="O14" s="133">
        <v>30.7</v>
      </c>
      <c r="P14" s="102"/>
      <c r="Q14" s="102"/>
      <c r="R14" s="103"/>
    </row>
    <row r="15" spans="3:18" ht="24.75" customHeight="1">
      <c r="C15" s="132">
        <v>150</v>
      </c>
      <c r="D15" s="102"/>
      <c r="E15" s="103"/>
      <c r="F15" s="102"/>
      <c r="G15" s="102"/>
      <c r="H15" s="102"/>
      <c r="I15" s="133">
        <v>112.5</v>
      </c>
      <c r="J15" s="102"/>
      <c r="K15" s="102"/>
      <c r="L15" s="103"/>
      <c r="M15" s="102"/>
      <c r="N15" s="102"/>
      <c r="O15" s="133">
        <v>35.4</v>
      </c>
      <c r="P15" s="102"/>
      <c r="Q15" s="102"/>
      <c r="R15" s="103"/>
    </row>
    <row r="16" spans="3:18" ht="24.75" customHeight="1">
      <c r="C16" s="132">
        <v>160</v>
      </c>
      <c r="D16" s="102"/>
      <c r="E16" s="103"/>
      <c r="F16" s="102"/>
      <c r="G16" s="102"/>
      <c r="H16" s="102"/>
      <c r="I16" s="133">
        <v>120</v>
      </c>
      <c r="J16" s="102"/>
      <c r="K16" s="102"/>
      <c r="L16" s="103"/>
      <c r="M16" s="102"/>
      <c r="N16" s="102"/>
      <c r="O16" s="133">
        <v>37.8</v>
      </c>
      <c r="P16" s="102"/>
      <c r="Q16" s="102"/>
      <c r="R16" s="103"/>
    </row>
    <row r="17" spans="3:18" ht="24.75" customHeight="1">
      <c r="C17" s="132">
        <v>180</v>
      </c>
      <c r="D17" s="102"/>
      <c r="E17" s="103"/>
      <c r="F17" s="102"/>
      <c r="G17" s="102"/>
      <c r="H17" s="102"/>
      <c r="I17" s="133">
        <v>135</v>
      </c>
      <c r="J17" s="102"/>
      <c r="K17" s="102"/>
      <c r="L17" s="103"/>
      <c r="M17" s="102"/>
      <c r="N17" s="102"/>
      <c r="O17" s="133">
        <v>42.5</v>
      </c>
      <c r="P17" s="102"/>
      <c r="Q17" s="102"/>
      <c r="R17" s="103"/>
    </row>
    <row r="18" spans="3:18" ht="24.75" customHeight="1">
      <c r="C18" s="132">
        <v>200</v>
      </c>
      <c r="D18" s="102"/>
      <c r="E18" s="103"/>
      <c r="F18" s="102"/>
      <c r="G18" s="102"/>
      <c r="H18" s="102"/>
      <c r="I18" s="133">
        <v>150</v>
      </c>
      <c r="J18" s="102"/>
      <c r="K18" s="102"/>
      <c r="L18" s="103"/>
      <c r="M18" s="102"/>
      <c r="N18" s="102"/>
      <c r="O18" s="133">
        <v>47.2</v>
      </c>
      <c r="P18" s="102"/>
      <c r="Q18" s="102"/>
      <c r="R18" s="103"/>
    </row>
    <row r="19" spans="3:18" ht="24.75" customHeight="1">
      <c r="C19" s="132">
        <v>235</v>
      </c>
      <c r="D19" s="102"/>
      <c r="E19" s="103"/>
      <c r="F19" s="102"/>
      <c r="G19" s="102"/>
      <c r="H19" s="102"/>
      <c r="I19" s="133">
        <v>176.2</v>
      </c>
      <c r="J19" s="102"/>
      <c r="K19" s="102"/>
      <c r="L19" s="103"/>
      <c r="M19" s="102"/>
      <c r="N19" s="102"/>
      <c r="O19" s="133">
        <v>55.5</v>
      </c>
      <c r="P19" s="102"/>
      <c r="Q19" s="102"/>
      <c r="R19" s="103"/>
    </row>
    <row r="20" spans="3:18" ht="24.75" customHeight="1">
      <c r="C20" s="132">
        <v>250</v>
      </c>
      <c r="D20" s="102"/>
      <c r="E20" s="103"/>
      <c r="F20" s="102"/>
      <c r="G20" s="102"/>
      <c r="H20" s="102"/>
      <c r="I20" s="133">
        <v>187.5</v>
      </c>
      <c r="J20" s="102"/>
      <c r="K20" s="102"/>
      <c r="L20" s="103"/>
      <c r="M20" s="102"/>
      <c r="N20" s="102"/>
      <c r="O20" s="133">
        <v>59</v>
      </c>
      <c r="P20" s="102"/>
      <c r="Q20" s="102"/>
      <c r="R20" s="103"/>
    </row>
    <row r="21" spans="3:18" ht="24.75" customHeight="1">
      <c r="C21" s="132">
        <v>300</v>
      </c>
      <c r="D21" s="102"/>
      <c r="E21" s="103"/>
      <c r="F21" s="102"/>
      <c r="G21" s="102"/>
      <c r="H21" s="102"/>
      <c r="I21" s="133">
        <v>225</v>
      </c>
      <c r="J21" s="102"/>
      <c r="K21" s="102"/>
      <c r="L21" s="103"/>
      <c r="M21" s="102"/>
      <c r="N21" s="102"/>
      <c r="O21" s="133">
        <v>70.8</v>
      </c>
      <c r="P21" s="102"/>
      <c r="Q21" s="102"/>
      <c r="R21" s="103"/>
    </row>
    <row r="22" spans="3:18" ht="24.75" customHeight="1">
      <c r="C22" s="132">
        <v>375</v>
      </c>
      <c r="D22" s="102"/>
      <c r="E22" s="103"/>
      <c r="F22" s="102"/>
      <c r="G22" s="102"/>
      <c r="H22" s="102"/>
      <c r="I22" s="133">
        <v>281.2</v>
      </c>
      <c r="J22" s="102"/>
      <c r="K22" s="102"/>
      <c r="L22" s="103"/>
      <c r="M22" s="102"/>
      <c r="N22" s="102"/>
      <c r="O22" s="133">
        <v>88.5</v>
      </c>
      <c r="P22" s="102"/>
      <c r="Q22" s="102"/>
      <c r="R22" s="103"/>
    </row>
    <row r="23" spans="3:18" ht="24.75" customHeight="1">
      <c r="C23" s="132">
        <v>420</v>
      </c>
      <c r="D23" s="102"/>
      <c r="E23" s="103"/>
      <c r="F23" s="102"/>
      <c r="G23" s="102"/>
      <c r="H23" s="102"/>
      <c r="I23" s="133">
        <v>315</v>
      </c>
      <c r="J23" s="102"/>
      <c r="K23" s="102"/>
      <c r="L23" s="103"/>
      <c r="M23" s="102"/>
      <c r="N23" s="102"/>
      <c r="O23" s="133">
        <v>99.2</v>
      </c>
      <c r="P23" s="102"/>
      <c r="Q23" s="102"/>
      <c r="R23" s="103"/>
    </row>
    <row r="24" spans="3:18" ht="24.75" customHeight="1">
      <c r="C24" s="132">
        <v>500</v>
      </c>
      <c r="D24" s="102"/>
      <c r="E24" s="103"/>
      <c r="F24" s="102"/>
      <c r="G24" s="102"/>
      <c r="H24" s="102"/>
      <c r="I24" s="133">
        <v>375</v>
      </c>
      <c r="J24" s="102"/>
      <c r="K24" s="102"/>
      <c r="L24" s="103"/>
      <c r="M24" s="102"/>
      <c r="N24" s="102"/>
      <c r="O24" s="133">
        <v>118</v>
      </c>
      <c r="P24" s="102"/>
      <c r="Q24" s="102"/>
      <c r="R24" s="103"/>
    </row>
    <row r="25" spans="3:18" ht="24.75" customHeight="1">
      <c r="C25" s="132">
        <v>800</v>
      </c>
      <c r="D25" s="102"/>
      <c r="E25" s="103"/>
      <c r="F25" s="102"/>
      <c r="G25" s="102"/>
      <c r="H25" s="102"/>
      <c r="I25" s="133">
        <v>600</v>
      </c>
      <c r="J25" s="102"/>
      <c r="K25" s="102"/>
      <c r="L25" s="103"/>
      <c r="M25" s="102"/>
      <c r="N25" s="102"/>
      <c r="O25" s="133">
        <v>189</v>
      </c>
      <c r="P25" s="102"/>
      <c r="Q25" s="102"/>
      <c r="R25" s="103"/>
    </row>
    <row r="26" spans="3:18" ht="24.75" customHeight="1">
      <c r="C26" s="134">
        <v>1000</v>
      </c>
      <c r="D26" s="102"/>
      <c r="E26" s="135"/>
      <c r="F26" s="136"/>
      <c r="G26" s="136"/>
      <c r="H26" s="102"/>
      <c r="I26" s="133">
        <v>750</v>
      </c>
      <c r="J26" s="102"/>
      <c r="K26" s="102"/>
      <c r="L26" s="103"/>
      <c r="M26" s="102"/>
      <c r="N26" s="102"/>
      <c r="O26" s="133">
        <v>236</v>
      </c>
      <c r="P26" s="102"/>
      <c r="Q26" s="102"/>
      <c r="R26" s="103"/>
    </row>
    <row r="27" spans="9:11" ht="24.75" customHeight="1">
      <c r="I27" s="137"/>
      <c r="K27" s="1"/>
    </row>
    <row r="28" ht="18" customHeight="1">
      <c r="K28" s="1"/>
    </row>
    <row r="29" ht="13.5">
      <c r="K29" s="1"/>
    </row>
  </sheetData>
  <sheetProtection/>
  <mergeCells count="3">
    <mergeCell ref="C2:R2"/>
    <mergeCell ref="C4:E4"/>
    <mergeCell ref="C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下水道普及課</dc:creator>
  <cp:keywords/>
  <dc:description/>
  <cp:lastModifiedBy>中村 哲朗</cp:lastModifiedBy>
  <cp:lastPrinted>2019-02-05T07:08:31Z</cp:lastPrinted>
  <dcterms:created xsi:type="dcterms:W3CDTF">2003-01-21T01:58:54Z</dcterms:created>
  <dcterms:modified xsi:type="dcterms:W3CDTF">2019-02-05T07:09:53Z</dcterms:modified>
  <cp:category/>
  <cp:version/>
  <cp:contentType/>
  <cp:contentStatus/>
</cp:coreProperties>
</file>